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90" windowHeight="10065" tabRatio="900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backlog'!$A$5:$M$55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1'!$R$14:$Z$25</definedName>
    <definedName name="_xlnm.Print_Area" localSheetId="2">'Iteration 2'!$R$12:$Z$21</definedName>
    <definedName name="_xlnm.Print_Area" localSheetId="3">'Iteration 3'!$R$10:$Z$17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Yoann Regardin - Affichage personnalisé" guid="{29B12ED2-AD48-4E1C-B971-77E4D76C1B5F}" mergeInterval="0" personalView="1" maximized="1" windowWidth="1276" windowHeight="609" activeSheetId="2"/>
    <customWorkbookView name="uvba7442 - Affichage personnalisé" guid="{38566435-C99E-4958-9169-0C5C493EE97D}" mergeInterval="0" personalView="1" maximized="1" windowWidth="1213" windowHeight="665" activeSheetId="1"/>
    <customWorkbookView name="Didier Lassissi - Affichage personnalisé" guid="{5E22A59B-ECE7-4B50-9619-81A99F53295A}" mergeInterval="0" personalView="1" maximized="1" windowWidth="1064" windowHeight="552" activeSheetId="1"/>
    <customWorkbookView name="Bernard Notarianni - Affichage personnalisé" guid="{178C21D0-B00A-4B0E-B009-71AAC80909BC}" mergeInterval="0" personalView="1" maximized="1" windowWidth="1436" windowHeight="785" activeSheetId="1"/>
  </customWorkbookViews>
  <fileRecoveryPr autoRecover="0"/>
</workbook>
</file>

<file path=xl/calcChain.xml><?xml version="1.0" encoding="utf-8"?>
<calcChain xmlns="http://schemas.openxmlformats.org/spreadsheetml/2006/main">
  <c r="G17" i="21" a="1"/>
  <c r="G17" s="1"/>
  <c r="C17" a="1"/>
  <c r="C17" s="1"/>
  <c r="D17" a="1"/>
  <c r="D17" s="1"/>
  <c r="E17" a="1"/>
  <c r="E17" s="1"/>
  <c r="F17" a="1"/>
  <c r="F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C8" i="25" a="1"/>
  <c r="C8" s="1"/>
  <c r="C11" s="1"/>
  <c r="C12" i="24" a="1"/>
  <c r="C12" s="1"/>
  <c r="C15" s="1"/>
  <c r="C13" i="23" a="1"/>
  <c r="C13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2" i="24" a="1"/>
  <c r="E12" s="1"/>
  <c r="F12" a="1"/>
  <c r="F12" s="1"/>
  <c r="G13" s="1"/>
  <c r="G12" a="1"/>
  <c r="G12" s="1"/>
  <c r="H12" a="1"/>
  <c r="H12" s="1"/>
  <c r="I13" s="1"/>
  <c r="I12" a="1"/>
  <c r="I12" s="1"/>
  <c r="J12" a="1"/>
  <c r="J12" s="1"/>
  <c r="K13" s="1"/>
  <c r="K12" a="1"/>
  <c r="K12" s="1"/>
  <c r="L12" a="1"/>
  <c r="L12" s="1"/>
  <c r="M12" a="1"/>
  <c r="M12" s="1"/>
  <c r="N12" a="1"/>
  <c r="N12" s="1"/>
  <c r="O13" s="1"/>
  <c r="O12" a="1"/>
  <c r="O12" s="1"/>
  <c r="P12" a="1"/>
  <c r="P12" s="1"/>
  <c r="Q13" s="1"/>
  <c r="Q12" a="1"/>
  <c r="Q12" s="1"/>
  <c r="R12" a="1"/>
  <c r="R12" s="1"/>
  <c r="D12" a="1"/>
  <c r="D12" s="1"/>
  <c r="E13" i="23" a="1"/>
  <c r="E13" s="1"/>
  <c r="F13" a="1"/>
  <c r="F13" s="1"/>
  <c r="G13" a="1"/>
  <c r="G13" s="1"/>
  <c r="H13" a="1"/>
  <c r="H13" s="1"/>
  <c r="I13" a="1"/>
  <c r="I13" s="1"/>
  <c r="J13" a="1"/>
  <c r="J13" s="1"/>
  <c r="K13" a="1"/>
  <c r="K13" s="1"/>
  <c r="L13" a="1"/>
  <c r="L13" s="1"/>
  <c r="M13" a="1"/>
  <c r="M13" s="1"/>
  <c r="N13" a="1"/>
  <c r="N13" s="1"/>
  <c r="O13" a="1"/>
  <c r="O13" s="1"/>
  <c r="P13" a="1"/>
  <c r="P13" s="1"/>
  <c r="Q13" a="1"/>
  <c r="Q13" s="1"/>
  <c r="R13" a="1"/>
  <c r="R13" s="1"/>
  <c r="D13" a="1"/>
  <c r="D13" s="1"/>
  <c r="D14" l="1"/>
  <c r="D18" i="21"/>
  <c r="E9" i="25"/>
  <c r="E13" i="24"/>
  <c r="R14" i="23"/>
  <c r="Q16"/>
  <c r="P14"/>
  <c r="N14"/>
  <c r="J14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3" i="24"/>
  <c r="R15"/>
  <c r="E15"/>
  <c r="G15"/>
  <c r="I15"/>
  <c r="K15"/>
  <c r="M15"/>
  <c r="O15"/>
  <c r="Q15"/>
  <c r="D13"/>
  <c r="F13"/>
  <c r="H13"/>
  <c r="J13"/>
  <c r="L13"/>
  <c r="N13"/>
  <c r="P13"/>
  <c r="R13"/>
  <c r="D15"/>
  <c r="F15"/>
  <c r="H15"/>
  <c r="J15"/>
  <c r="L15"/>
  <c r="N15"/>
  <c r="P15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L14" i="23"/>
  <c r="I14"/>
  <c r="M14"/>
  <c r="E16"/>
  <c r="G16"/>
  <c r="C15"/>
  <c r="D15" s="1"/>
  <c r="E15" s="1"/>
  <c r="F15" s="1"/>
  <c r="G15" s="1"/>
  <c r="H15" s="1"/>
  <c r="I15" s="1"/>
  <c r="J15" s="1"/>
  <c r="K15" s="1"/>
  <c r="L15" s="1"/>
  <c r="M15" s="1"/>
  <c r="N15" s="1"/>
  <c r="O15" s="1"/>
  <c r="P15" s="1"/>
  <c r="Q15" s="1"/>
  <c r="R15" s="1"/>
  <c r="D16"/>
  <c r="F16"/>
  <c r="J16"/>
  <c r="N16"/>
  <c r="P16"/>
  <c r="R16"/>
  <c r="E14"/>
  <c r="G14"/>
  <c r="K14"/>
  <c r="O14"/>
  <c r="Q14"/>
  <c r="F14"/>
  <c r="H14"/>
  <c r="H16"/>
  <c r="L16"/>
  <c r="C16"/>
  <c r="I16"/>
  <c r="K16"/>
  <c r="M16"/>
  <c r="O16"/>
  <c r="G46" i="20"/>
  <c r="G36"/>
  <c r="G11"/>
  <c r="G25"/>
  <c r="C3" l="1"/>
  <c r="F18" i="21" l="1"/>
  <c r="E18" s="1"/>
  <c r="H18"/>
  <c r="D20"/>
  <c r="F20"/>
  <c r="R20"/>
  <c r="H20"/>
  <c r="G20" s="1"/>
  <c r="I18"/>
  <c r="J20"/>
  <c r="K18"/>
  <c r="L20"/>
  <c r="M18"/>
  <c r="N20"/>
  <c r="O18"/>
  <c r="P20"/>
  <c r="Q18"/>
  <c r="C20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I20"/>
  <c r="J18"/>
  <c r="K20"/>
  <c r="L18"/>
  <c r="M20"/>
  <c r="N18"/>
  <c r="O20"/>
  <c r="P18"/>
  <c r="Q20"/>
  <c r="R18"/>
  <c r="E20"/>
  <c r="G18"/>
</calcChain>
</file>

<file path=xl/sharedStrings.xml><?xml version="1.0" encoding="utf-8"?>
<sst xmlns="http://schemas.openxmlformats.org/spreadsheetml/2006/main" count="201" uniqueCount="109">
  <si>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</si>
  <si>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</si>
  <si>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</si>
  <si>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</si>
  <si>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</si>
  <si>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</si>
  <si>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</si>
  <si>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</si>
  <si>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</si>
  <si>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</si>
  <si>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</si>
  <si>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</si>
  <si>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</si>
  <si>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</si>
  <si>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</si>
  <si>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</si>
  <si>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</si>
  <si>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</si>
  <si>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</si>
  <si>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</si>
  <si>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</si>
  <si>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</si>
  <si>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</si>
  <si>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</si>
  <si>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</si>
  <si>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</si>
  <si>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</si>
  <si>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</si>
  <si>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</si>
  <si>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</si>
  <si>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</si>
  <si>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</si>
  <si>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</si>
  <si>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</si>
  <si>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</si>
  <si>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</si>
  <si>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</si>
  <si>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</si>
  <si>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</si>
  <si>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</si>
  <si>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</si>
  <si>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</si>
  <si>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Contrôller l'accès aux pages en fonction des rôles</t>
  </si>
  <si>
    <t>Eviter que quelqu'un fasse une action non autorisée</t>
  </si>
  <si>
    <t>Création d'un compte, connexion, déconnexion</t>
  </si>
  <si>
    <t>Demande de droits d'accès supplémentaires (nouveau rôle)</t>
  </si>
  <si>
    <t>Consultation des éléments de la collection numérique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</si>
  <si>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</si>
  <si>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</si>
  <si>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</si>
  <si>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Ajout / Suppression / Modification d'une relation entre un média et un artefact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</si>
  <si>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</si>
  <si>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</si>
  <si>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</si>
  <si>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</si>
  <si>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</si>
  <si>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</si>
  <si>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</si>
  <si>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</si>
  <si>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</si>
  <si>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</si>
  <si>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</si>
  <si>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 xml:space="preserve">        - Création / Modification d'une scène (recommandée)</t>
  </si>
  <si>
    <t xml:space="preserve">        - Création / Modification d'une transition (recommandée)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</si>
  <si>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</si>
  <si>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</si>
  <si>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</si>
  <si>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</si>
  <si>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</si>
  <si>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</si>
  <si>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</si>
  <si>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</si>
  <si>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Suppression d'une scène (gérer la mise à jour des transitions environnantes)</t>
  </si>
  <si>
    <t xml:space="preserve">        - Déplacement d'une scène (gérer la mise à jour des transitions environnantes)</t>
  </si>
  <si>
    <t xml:space="preserve">        - Ajout d'une transition secondaire</t>
  </si>
  <si>
    <t xml:space="preserve">        - Ajout d'une scène secondaire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</si>
  <si>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</si>
  <si>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</si>
  <si>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</si>
  <si>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</si>
  <si>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</si>
  <si>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</si>
  <si>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</si>
  <si>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</si>
  <si>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</si>
  <si>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</si>
  <si>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</si>
  <si>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</si>
  <si>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</si>
  <si>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Service web -&gt; ouvrir la collection numérique</t>
  </si>
  <si>
    <t>Service web -&gt; ouvrir les parcours</t>
  </si>
  <si>
    <t>Acceder auxparcours via une API</t>
  </si>
  <si>
    <t>Archivage des éléments de la collection numérique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</si>
  <si>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</si>
  <si>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</si>
  <si>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</si>
  <si>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</si>
  <si>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</si>
  <si>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</si>
  <si>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ITERATION 2 : du 06/05 au 24/05 (3 semaines, 48jh)</t>
  </si>
  <si>
    <t>ITERATION 1 : du 15/04 au 03/05 (3 semaines, 56jh)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</si>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</sst>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70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3" borderId="13" xfId="0" applyFont="1" applyFill="1" applyBorder="1" applyAlignment="1">
      <alignment horizontal="center" vertical="top" wrapText="1"/>
    </xf>
    <xf numFmtId="0" fontId="1" fillId="23" borderId="13" xfId="0" applyNumberFormat="1" applyFont="1" applyFill="1" applyBorder="1" applyAlignment="1">
      <alignment horizontal="center" vertical="top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center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7" borderId="13" xfId="0" applyFont="1" applyFill="1" applyBorder="1" applyAlignment="1">
      <alignment horizontal="center" vertical="top" wrapText="1"/>
    </xf>
    <xf numFmtId="0" fontId="1" fillId="27" borderId="13" xfId="0" applyNumberFormat="1" applyFont="1" applyFill="1" applyBorder="1" applyAlignment="1">
      <alignment horizontal="center" vertical="top" wrapText="1"/>
    </xf>
    <xf numFmtId="0" fontId="1" fillId="27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28" borderId="13" xfId="0" applyFont="1" applyFill="1" applyBorder="1" applyAlignment="1">
      <alignment horizontal="center" vertical="top" wrapText="1"/>
    </xf>
    <xf numFmtId="0" fontId="1" fillId="0" borderId="13" xfId="43" applyBorder="1" applyAlignment="1">
      <alignment wrapText="1"/>
    </xf>
    <xf numFmtId="0" fontId="1" fillId="0" borderId="13" xfId="43" applyBorder="1"/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 wrapText="1"/>
    </xf>
    <xf numFmtId="0" fontId="1" fillId="27" borderId="19" xfId="0" applyNumberFormat="1" applyFont="1" applyFill="1" applyBorder="1" applyAlignment="1">
      <alignment horizontal="center" vertical="top" wrapText="1"/>
    </xf>
    <xf numFmtId="0" fontId="1" fillId="27" borderId="19" xfId="0" applyFont="1" applyFill="1" applyBorder="1" applyAlignment="1">
      <alignment horizontal="center" vertical="top" wrapText="1"/>
    </xf>
    <xf numFmtId="0" fontId="1" fillId="21" borderId="1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0" fontId="1" fillId="0" borderId="13" xfId="43" applyBorder="1" applyAlignment="1">
      <alignment horizontal="center" vertical="center" wrapText="1"/>
    </xf>
    <xf numFmtId="0" fontId="1" fillId="21" borderId="13" xfId="43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0" xfId="43" applyBorder="1"/>
    <xf numFmtId="0" fontId="1" fillId="0" borderId="0" xfId="43" applyBorder="1" applyAlignment="1">
      <alignment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58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053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79E-2"/>
          <c:y val="0.15742128935532324"/>
          <c:w val="0.92946294640153049"/>
          <c:h val="0.70464767616192092"/>
        </c:manualLayout>
      </c:layout>
      <c:lineChart>
        <c:grouping val="standard"/>
        <c:ser>
          <c:idx val="0"/>
          <c:order val="0"/>
          <c:tx>
            <c:strRef>
              <c:f>'Iteration 1'!$B$17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1'!$C$17:$R$17</c:f>
              <c:numCache>
                <c:formatCode>General</c:formatCode>
                <c:ptCount val="16"/>
                <c:pt idx="0">
                  <c:v>53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1'!$B$19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1'!$C$19:$R$19</c:f>
              <c:numCache>
                <c:formatCode>0.0</c:formatCode>
                <c:ptCount val="16"/>
                <c:pt idx="0" formatCode="General">
                  <c:v>53</c:v>
                </c:pt>
                <c:pt idx="1">
                  <c:v>49.466666666666669</c:v>
                </c:pt>
                <c:pt idx="2">
                  <c:v>45.933333333333337</c:v>
                </c:pt>
                <c:pt idx="3">
                  <c:v>42.400000000000006</c:v>
                </c:pt>
                <c:pt idx="4">
                  <c:v>38.866666666666674</c:v>
                </c:pt>
                <c:pt idx="5">
                  <c:v>35.333333333333343</c:v>
                </c:pt>
                <c:pt idx="6">
                  <c:v>31.800000000000011</c:v>
                </c:pt>
                <c:pt idx="7">
                  <c:v>28.26666666666668</c:v>
                </c:pt>
                <c:pt idx="8">
                  <c:v>24.733333333333348</c:v>
                </c:pt>
                <c:pt idx="9">
                  <c:v>21.200000000000017</c:v>
                </c:pt>
                <c:pt idx="10">
                  <c:v>17.666666666666686</c:v>
                </c:pt>
                <c:pt idx="11">
                  <c:v>14.133333333333352</c:v>
                </c:pt>
                <c:pt idx="12">
                  <c:v>10.600000000000019</c:v>
                </c:pt>
                <c:pt idx="13">
                  <c:v>7.066666666666686</c:v>
                </c:pt>
                <c:pt idx="14">
                  <c:v>3.5333333333333528</c:v>
                </c:pt>
                <c:pt idx="15">
                  <c:v>1.9539925233402755E-14</c:v>
                </c:pt>
              </c:numCache>
            </c:numRef>
          </c:val>
        </c:ser>
        <c:marker val="1"/>
        <c:axId val="101788288"/>
        <c:axId val="101802752"/>
      </c:lineChart>
      <c:catAx>
        <c:axId val="10178828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802752"/>
        <c:crosses val="autoZero"/>
        <c:lblAlgn val="ctr"/>
        <c:lblOffset val="100"/>
        <c:tickLblSkip val="1"/>
        <c:tickMarkSkip val="1"/>
      </c:catAx>
      <c:valAx>
        <c:axId val="10180275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78828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072" footer="0.49212598450000072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08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58E-2"/>
          <c:y val="0.15742128935532335"/>
          <c:w val="0.92946294640153049"/>
          <c:h val="0.70464767616192114"/>
        </c:manualLayout>
      </c:layout>
      <c:lineChart>
        <c:grouping val="standard"/>
        <c:ser>
          <c:idx val="0"/>
          <c:order val="0"/>
          <c:tx>
            <c:strRef>
              <c:f>'Iteration 2'!$B$13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41400</c:v>
                </c:pt>
                <c:pt idx="1">
                  <c:v>41401</c:v>
                </c:pt>
                <c:pt idx="2">
                  <c:v>41402</c:v>
                </c:pt>
                <c:pt idx="3">
                  <c:v>41403</c:v>
                </c:pt>
                <c:pt idx="4">
                  <c:v>41404</c:v>
                </c:pt>
                <c:pt idx="5">
                  <c:v>41407</c:v>
                </c:pt>
                <c:pt idx="6">
                  <c:v>41408</c:v>
                </c:pt>
                <c:pt idx="7">
                  <c:v>41409</c:v>
                </c:pt>
                <c:pt idx="8">
                  <c:v>41410</c:v>
                </c:pt>
                <c:pt idx="9">
                  <c:v>41411</c:v>
                </c:pt>
                <c:pt idx="10">
                  <c:v>41414</c:v>
                </c:pt>
                <c:pt idx="11">
                  <c:v>41415</c:v>
                </c:pt>
                <c:pt idx="12">
                  <c:v>41416</c:v>
                </c:pt>
                <c:pt idx="13">
                  <c:v>41417</c:v>
                </c:pt>
                <c:pt idx="14">
                  <c:v>41418</c:v>
                </c:pt>
                <c:pt idx="15">
                  <c:v>41421</c:v>
                </c:pt>
              </c:numCache>
            </c:numRef>
          </c:cat>
          <c:val>
            <c:numRef>
              <c:f>'Iteration 2'!$C$13:$R$13</c:f>
              <c:numCache>
                <c:formatCode>General</c:formatCode>
                <c:ptCount val="16"/>
                <c:pt idx="0">
                  <c:v>45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2'!$B$15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41400</c:v>
                </c:pt>
                <c:pt idx="1">
                  <c:v>41401</c:v>
                </c:pt>
                <c:pt idx="2">
                  <c:v>41402</c:v>
                </c:pt>
                <c:pt idx="3">
                  <c:v>41403</c:v>
                </c:pt>
                <c:pt idx="4">
                  <c:v>41404</c:v>
                </c:pt>
                <c:pt idx="5">
                  <c:v>41407</c:v>
                </c:pt>
                <c:pt idx="6">
                  <c:v>41408</c:v>
                </c:pt>
                <c:pt idx="7">
                  <c:v>41409</c:v>
                </c:pt>
                <c:pt idx="8">
                  <c:v>41410</c:v>
                </c:pt>
                <c:pt idx="9">
                  <c:v>41411</c:v>
                </c:pt>
                <c:pt idx="10">
                  <c:v>41414</c:v>
                </c:pt>
                <c:pt idx="11">
                  <c:v>41415</c:v>
                </c:pt>
                <c:pt idx="12">
                  <c:v>41416</c:v>
                </c:pt>
                <c:pt idx="13">
                  <c:v>41417</c:v>
                </c:pt>
                <c:pt idx="14">
                  <c:v>41418</c:v>
                </c:pt>
                <c:pt idx="15">
                  <c:v>41421</c:v>
                </c:pt>
              </c:numCache>
            </c:numRef>
          </c:cat>
          <c:val>
            <c:numRef>
              <c:f>'Iteration 2'!$C$15:$R$15</c:f>
              <c:numCache>
                <c:formatCode>0.0</c:formatCode>
                <c:ptCount val="16"/>
                <c:pt idx="0" formatCode="General">
                  <c:v>45</c:v>
                </c:pt>
                <c:pt idx="1">
                  <c:v>42</c:v>
                </c:pt>
                <c:pt idx="2">
                  <c:v>39</c:v>
                </c:pt>
                <c:pt idx="3">
                  <c:v>36</c:v>
                </c:pt>
                <c:pt idx="4">
                  <c:v>33</c:v>
                </c:pt>
                <c:pt idx="5">
                  <c:v>30</c:v>
                </c:pt>
                <c:pt idx="6">
                  <c:v>27</c:v>
                </c:pt>
                <c:pt idx="7">
                  <c:v>24</c:v>
                </c:pt>
                <c:pt idx="8">
                  <c:v>21</c:v>
                </c:pt>
                <c:pt idx="9">
                  <c:v>18</c:v>
                </c:pt>
                <c:pt idx="10">
                  <c:v>15</c:v>
                </c:pt>
                <c:pt idx="11">
                  <c:v>12</c:v>
                </c:pt>
                <c:pt idx="12">
                  <c:v>9</c:v>
                </c:pt>
                <c:pt idx="13">
                  <c:v>6</c:v>
                </c:pt>
                <c:pt idx="14">
                  <c:v>3</c:v>
                </c:pt>
                <c:pt idx="15">
                  <c:v>0</c:v>
                </c:pt>
              </c:numCache>
            </c:numRef>
          </c:val>
        </c:ser>
        <c:marker val="1"/>
        <c:axId val="104191488"/>
        <c:axId val="104193408"/>
      </c:lineChart>
      <c:catAx>
        <c:axId val="10419148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193408"/>
        <c:crosses val="autoZero"/>
        <c:lblAlgn val="ctr"/>
        <c:lblOffset val="100"/>
        <c:tickLblSkip val="1"/>
        <c:tickMarkSkip val="1"/>
      </c:catAx>
      <c:valAx>
        <c:axId val="10419340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19148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083" footer="0.4921259845000008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109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48"/>
          <c:w val="0.92946294640153049"/>
          <c:h val="0.70464767616192137"/>
        </c:manualLayout>
      </c:layout>
      <c:lineChart>
        <c:grouping val="standard"/>
        <c:ser>
          <c:idx val="0"/>
          <c:order val="0"/>
          <c:tx>
            <c:strRef>
              <c:f>'Iteration 3'!$B$12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3'!$C$12:$R$12</c:f>
              <c:numCache>
                <c:formatCode>General</c:formatCode>
                <c:ptCount val="16"/>
                <c:pt idx="0">
                  <c:v>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3'!$B$14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3'!$C$14:$R$14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01511168"/>
        <c:axId val="101513088"/>
      </c:lineChart>
      <c:catAx>
        <c:axId val="10151116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513088"/>
        <c:crosses val="autoZero"/>
        <c:lblAlgn val="ctr"/>
        <c:lblOffset val="100"/>
        <c:tickLblSkip val="1"/>
        <c:tickMarkSkip val="1"/>
      </c:catAx>
      <c:valAx>
        <c:axId val="10151308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51116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095" footer="0.49212598450000095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14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6"/>
          <c:w val="0.92946294640153049"/>
          <c:h val="0.70464767616192181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04249600"/>
        <c:axId val="104259968"/>
      </c:lineChart>
      <c:catAx>
        <c:axId val="10424960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259968"/>
        <c:crosses val="autoZero"/>
        <c:lblAlgn val="ctr"/>
        <c:lblOffset val="100"/>
        <c:tickLblSkip val="1"/>
        <c:tickMarkSkip val="1"/>
      </c:catAx>
      <c:valAx>
        <c:axId val="10425996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24960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06" footer="0.49212598450000106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21</xdr:row>
      <xdr:rowOff>31826</xdr:rowOff>
    </xdr:from>
    <xdr:to>
      <xdr:col>15</xdr:col>
      <xdr:colOff>156884</xdr:colOff>
      <xdr:row>53</xdr:row>
      <xdr:rowOff>28385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17</xdr:row>
      <xdr:rowOff>31826</xdr:rowOff>
    </xdr:from>
    <xdr:to>
      <xdr:col>15</xdr:col>
      <xdr:colOff>156884</xdr:colOff>
      <xdr:row>49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112060</xdr:colOff>
      <xdr:row>15</xdr:row>
      <xdr:rowOff>65444</xdr:rowOff>
    </xdr:from>
    <xdr:to>
      <xdr:col>15</xdr:col>
      <xdr:colOff>168090</xdr:colOff>
      <xdr:row>47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7"/>
  <sheetViews>
    <sheetView showGridLines="0" tabSelected="1" zoomScaleNormal="100" workbookViewId="0">
      <pane xSplit="4" ySplit="5" topLeftCell="E6" activePane="bottomRight" state="frozen"/>
      <selection pane="topRight" activeCell="E1" sqref="E1"/>
      <selection pane="bottomLeft" activeCell="A7" sqref="A7"/>
      <selection pane="bottomRight" activeCell="H23" sqref="H23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4"/>
      <c r="B1" s="24" t="s">
        <v>18</v>
      </c>
      <c r="C1" s="25"/>
      <c r="D1" s="167" t="s">
        <v>3</v>
      </c>
      <c r="E1" s="167"/>
      <c r="F1" s="24"/>
      <c r="G1" s="24"/>
      <c r="H1" s="15"/>
      <c r="I1" s="15"/>
      <c r="J1" s="1"/>
      <c r="K1" s="1"/>
    </row>
    <row r="2" spans="1:13" hidden="1">
      <c r="A2" s="65"/>
      <c r="B2" s="16"/>
      <c r="C2" s="14"/>
      <c r="D2" s="168" t="s">
        <v>17</v>
      </c>
      <c r="E2" s="169"/>
      <c r="F2" s="26"/>
      <c r="G2" s="60"/>
      <c r="H2" s="3"/>
      <c r="I2" s="3"/>
      <c r="J2" s="3"/>
    </row>
    <row r="3" spans="1:13" ht="25.5" hidden="1">
      <c r="A3" s="65"/>
      <c r="B3" s="20" t="s">
        <v>13</v>
      </c>
      <c r="C3" s="14">
        <f>MAX(A13:A48)+1</f>
        <v>35</v>
      </c>
      <c r="D3" s="162"/>
      <c r="E3" s="163"/>
      <c r="F3" s="26"/>
      <c r="G3" s="60"/>
      <c r="H3" s="3"/>
      <c r="I3" s="3"/>
      <c r="J3" s="3"/>
    </row>
    <row r="4" spans="1:13" hidden="1">
      <c r="A4" s="164"/>
      <c r="B4" s="165"/>
      <c r="C4" s="166"/>
      <c r="D4" s="17"/>
      <c r="E4" s="5"/>
      <c r="F4" s="27"/>
      <c r="G4" s="27"/>
      <c r="H4" s="3"/>
      <c r="I4" s="3"/>
      <c r="J4" s="3"/>
    </row>
    <row r="5" spans="1:13" s="13" customFormat="1" ht="38.25">
      <c r="A5" s="66" t="s">
        <v>4</v>
      </c>
      <c r="B5" s="66" t="s">
        <v>0</v>
      </c>
      <c r="C5" s="66" t="s">
        <v>14</v>
      </c>
      <c r="D5" s="66" t="s">
        <v>1</v>
      </c>
      <c r="E5" s="66" t="s">
        <v>2</v>
      </c>
      <c r="F5" s="149" t="s">
        <v>31</v>
      </c>
      <c r="G5" s="149" t="s">
        <v>41</v>
      </c>
      <c r="H5" s="120" t="s">
        <v>6</v>
      </c>
      <c r="I5" s="147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48"/>
      <c r="B6" s="31"/>
      <c r="C6" s="31"/>
      <c r="D6" s="61" t="s">
        <v>101</v>
      </c>
      <c r="E6" s="36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9">
        <v>1</v>
      </c>
      <c r="B7" s="87" t="s">
        <v>26</v>
      </c>
      <c r="C7" s="69"/>
      <c r="D7" s="71" t="s">
        <v>30</v>
      </c>
      <c r="E7" s="72"/>
      <c r="F7" s="73" t="s">
        <v>28</v>
      </c>
      <c r="G7" s="73"/>
      <c r="H7" s="30"/>
      <c r="I7" s="30"/>
      <c r="J7" s="22"/>
      <c r="K7" s="11"/>
    </row>
    <row r="8" spans="1:13" ht="24.95" customHeight="1">
      <c r="A8" s="69">
        <v>2</v>
      </c>
      <c r="B8" s="87" t="s">
        <v>26</v>
      </c>
      <c r="C8" s="69"/>
      <c r="D8" s="71" t="s">
        <v>55</v>
      </c>
      <c r="E8" s="71"/>
      <c r="F8" s="73" t="s">
        <v>28</v>
      </c>
      <c r="G8" s="73"/>
      <c r="H8" s="30"/>
      <c r="I8" s="30"/>
      <c r="J8" s="22"/>
      <c r="K8" s="11"/>
    </row>
    <row r="9" spans="1:13" ht="24.95" customHeight="1">
      <c r="A9" s="69">
        <v>3</v>
      </c>
      <c r="B9" s="73" t="s">
        <v>26</v>
      </c>
      <c r="C9" s="69"/>
      <c r="D9" s="71" t="s">
        <v>56</v>
      </c>
      <c r="E9" s="72"/>
      <c r="F9" s="73" t="s">
        <v>28</v>
      </c>
      <c r="G9" s="73"/>
      <c r="H9" s="30"/>
      <c r="I9" s="152"/>
      <c r="J9" s="22"/>
      <c r="K9" s="11"/>
    </row>
    <row r="10" spans="1:13" ht="24.95" customHeight="1">
      <c r="A10" s="69">
        <v>4</v>
      </c>
      <c r="B10" s="73" t="s">
        <v>26</v>
      </c>
      <c r="C10" s="69"/>
      <c r="D10" s="71" t="s">
        <v>94</v>
      </c>
      <c r="E10" s="72"/>
      <c r="F10" s="73" t="s">
        <v>32</v>
      </c>
      <c r="G10" s="73"/>
      <c r="H10" s="30"/>
      <c r="I10" s="152"/>
      <c r="J10" s="22"/>
      <c r="K10" s="11"/>
    </row>
    <row r="11" spans="1:13" s="13" customFormat="1">
      <c r="A11" s="66"/>
      <c r="B11" s="66"/>
      <c r="C11" s="66"/>
      <c r="D11" s="155" t="s">
        <v>100</v>
      </c>
      <c r="E11" s="156"/>
      <c r="F11" s="149"/>
      <c r="G11" s="149">
        <f>SUM(G12:G24)</f>
        <v>56</v>
      </c>
      <c r="H11" s="157"/>
      <c r="I11" s="32"/>
      <c r="J11" s="32"/>
      <c r="K11" s="32"/>
      <c r="L11" s="12"/>
      <c r="M11" s="12"/>
    </row>
    <row r="12" spans="1:13" s="79" customFormat="1" ht="24.95" customHeight="1">
      <c r="A12" s="76">
        <v>5</v>
      </c>
      <c r="B12" s="76">
        <v>1</v>
      </c>
      <c r="C12" s="73">
        <v>1</v>
      </c>
      <c r="D12" s="71" t="s">
        <v>58</v>
      </c>
      <c r="E12" s="71" t="s">
        <v>53</v>
      </c>
      <c r="F12" s="73" t="s">
        <v>79</v>
      </c>
      <c r="G12" s="73">
        <v>2</v>
      </c>
      <c r="H12" s="75"/>
      <c r="I12" s="153"/>
      <c r="J12" s="77"/>
      <c r="K12" s="126"/>
      <c r="L12" s="127"/>
      <c r="M12" s="127"/>
    </row>
    <row r="13" spans="1:13" s="79" customFormat="1" ht="24.95" customHeight="1">
      <c r="A13" s="76">
        <v>6</v>
      </c>
      <c r="B13" s="76">
        <v>1</v>
      </c>
      <c r="C13" s="69">
        <v>1</v>
      </c>
      <c r="D13" s="71" t="s">
        <v>102</v>
      </c>
      <c r="E13" s="71" t="s">
        <v>43</v>
      </c>
      <c r="F13" s="73" t="s">
        <v>78</v>
      </c>
      <c r="G13" s="73">
        <v>2</v>
      </c>
      <c r="H13" s="75"/>
      <c r="I13" s="154"/>
      <c r="J13" s="75"/>
      <c r="K13" s="72"/>
      <c r="L13" s="78"/>
      <c r="M13" s="78"/>
    </row>
    <row r="14" spans="1:13" s="79" customFormat="1" ht="24.95" customHeight="1">
      <c r="A14" s="76">
        <v>7</v>
      </c>
      <c r="B14" s="80">
        <v>1</v>
      </c>
      <c r="C14" s="69">
        <v>1</v>
      </c>
      <c r="D14" s="81" t="s">
        <v>44</v>
      </c>
      <c r="E14" s="71" t="s">
        <v>51</v>
      </c>
      <c r="F14" s="73" t="s">
        <v>78</v>
      </c>
      <c r="G14" s="73">
        <v>2</v>
      </c>
      <c r="H14" s="75"/>
      <c r="I14" s="75"/>
      <c r="J14" s="75"/>
      <c r="K14" s="72"/>
      <c r="L14" s="78"/>
      <c r="M14" s="78"/>
    </row>
    <row r="15" spans="1:13" s="79" customFormat="1" ht="24.95" customHeight="1">
      <c r="A15" s="76">
        <v>8</v>
      </c>
      <c r="B15" s="76">
        <v>1</v>
      </c>
      <c r="C15" s="76">
        <v>1</v>
      </c>
      <c r="D15" s="71" t="s">
        <v>45</v>
      </c>
      <c r="E15" s="71" t="s">
        <v>52</v>
      </c>
      <c r="F15" s="73" t="s">
        <v>79</v>
      </c>
      <c r="G15" s="73">
        <v>2</v>
      </c>
      <c r="H15" s="82"/>
      <c r="I15" s="75"/>
      <c r="J15" s="75"/>
      <c r="K15" s="72"/>
      <c r="L15" s="78"/>
      <c r="M15" s="78"/>
    </row>
    <row r="16" spans="1:13" s="79" customFormat="1" ht="24.95" customHeight="1">
      <c r="A16" s="76">
        <v>9</v>
      </c>
      <c r="B16" s="76">
        <v>1</v>
      </c>
      <c r="C16" s="69">
        <v>1</v>
      </c>
      <c r="D16" s="83" t="s">
        <v>105</v>
      </c>
      <c r="E16" s="83" t="s">
        <v>106</v>
      </c>
      <c r="F16" s="112" t="s">
        <v>32</v>
      </c>
      <c r="G16" s="76">
        <v>10</v>
      </c>
      <c r="H16" s="75"/>
      <c r="I16" s="75"/>
      <c r="J16" s="75"/>
      <c r="K16" s="72"/>
      <c r="L16" s="78"/>
      <c r="M16" s="78"/>
    </row>
    <row r="17" spans="1:13" s="79" customFormat="1" ht="24.95" customHeight="1">
      <c r="A17" s="76">
        <v>10</v>
      </c>
      <c r="B17" s="76">
        <v>1</v>
      </c>
      <c r="C17" s="69">
        <v>1</v>
      </c>
      <c r="D17" s="83" t="s">
        <v>107</v>
      </c>
      <c r="E17" s="71" t="s">
        <v>54</v>
      </c>
      <c r="F17" s="73" t="s">
        <v>79</v>
      </c>
      <c r="G17" s="73">
        <v>8</v>
      </c>
      <c r="H17" s="75"/>
      <c r="I17" s="75"/>
      <c r="J17" s="75"/>
      <c r="K17" s="72"/>
      <c r="L17" s="78"/>
      <c r="M17" s="78"/>
    </row>
    <row r="18" spans="1:13" s="84" customFormat="1" ht="24.95" customHeight="1">
      <c r="A18" s="76">
        <v>11</v>
      </c>
      <c r="B18" s="76">
        <v>1</v>
      </c>
      <c r="C18" s="76">
        <v>1</v>
      </c>
      <c r="D18" s="83" t="s">
        <v>47</v>
      </c>
      <c r="E18" s="71" t="s">
        <v>54</v>
      </c>
      <c r="F18" s="73" t="s">
        <v>79</v>
      </c>
      <c r="G18" s="73">
        <v>5</v>
      </c>
      <c r="H18" s="82"/>
      <c r="I18" s="82"/>
      <c r="J18" s="72"/>
      <c r="K18" s="72"/>
      <c r="L18" s="79"/>
      <c r="M18" s="79"/>
    </row>
    <row r="19" spans="1:13" s="78" customFormat="1" ht="24.95" customHeight="1">
      <c r="A19" s="76">
        <v>12</v>
      </c>
      <c r="B19" s="69">
        <v>1</v>
      </c>
      <c r="C19" s="69">
        <v>1</v>
      </c>
      <c r="D19" s="83" t="s">
        <v>48</v>
      </c>
      <c r="E19" s="71" t="s">
        <v>54</v>
      </c>
      <c r="F19" s="73" t="s">
        <v>79</v>
      </c>
      <c r="G19" s="73">
        <v>5</v>
      </c>
      <c r="H19" s="74"/>
      <c r="I19" s="74"/>
      <c r="J19" s="75"/>
      <c r="K19" s="72"/>
    </row>
    <row r="20" spans="1:13" s="78" customFormat="1" ht="24.95" customHeight="1">
      <c r="A20" s="76">
        <v>13</v>
      </c>
      <c r="B20" s="70">
        <v>1</v>
      </c>
      <c r="C20" s="69">
        <v>1</v>
      </c>
      <c r="D20" s="83" t="s">
        <v>49</v>
      </c>
      <c r="E20" s="71" t="s">
        <v>54</v>
      </c>
      <c r="F20" s="73" t="s">
        <v>78</v>
      </c>
      <c r="G20" s="73">
        <v>3</v>
      </c>
      <c r="H20" s="74"/>
      <c r="I20" s="74"/>
      <c r="J20" s="75"/>
      <c r="K20" s="72"/>
    </row>
    <row r="21" spans="1:13" ht="24.95" customHeight="1">
      <c r="A21" s="76">
        <v>14</v>
      </c>
      <c r="B21" s="70">
        <v>1</v>
      </c>
      <c r="C21" s="69">
        <v>2</v>
      </c>
      <c r="D21" s="71" t="s">
        <v>103</v>
      </c>
      <c r="E21" s="71" t="s">
        <v>54</v>
      </c>
      <c r="F21" s="73" t="s">
        <v>78</v>
      </c>
      <c r="G21" s="73">
        <v>3</v>
      </c>
      <c r="H21" s="30"/>
      <c r="I21" s="30"/>
      <c r="J21" s="22"/>
      <c r="K21" s="11"/>
    </row>
    <row r="22" spans="1:13" ht="24.95" customHeight="1">
      <c r="A22" s="69">
        <v>15</v>
      </c>
      <c r="B22" s="70">
        <v>1</v>
      </c>
      <c r="C22" s="69">
        <v>2</v>
      </c>
      <c r="D22" s="71" t="s">
        <v>104</v>
      </c>
      <c r="E22" s="71" t="s">
        <v>108</v>
      </c>
      <c r="F22" s="73" t="s">
        <v>78</v>
      </c>
      <c r="G22" s="73">
        <v>8</v>
      </c>
      <c r="H22" s="30"/>
      <c r="I22" s="30"/>
      <c r="J22" s="22"/>
      <c r="K22" s="11"/>
    </row>
    <row r="23" spans="1:13" s="78" customFormat="1" ht="24.95" customHeight="1">
      <c r="A23" s="69">
        <v>16</v>
      </c>
      <c r="B23" s="70">
        <v>1</v>
      </c>
      <c r="C23" s="69"/>
      <c r="D23" s="71" t="s">
        <v>57</v>
      </c>
      <c r="E23" s="71"/>
      <c r="F23" s="73" t="s">
        <v>28</v>
      </c>
      <c r="G23" s="73">
        <v>3</v>
      </c>
      <c r="H23" s="74"/>
      <c r="I23" s="74"/>
      <c r="J23" s="75"/>
      <c r="K23" s="72"/>
    </row>
    <row r="24" spans="1:13" s="78" customFormat="1" ht="24.95" customHeight="1">
      <c r="A24" s="76">
        <v>17</v>
      </c>
      <c r="B24" s="70">
        <v>1</v>
      </c>
      <c r="C24" s="69"/>
      <c r="D24" s="71" t="s">
        <v>22</v>
      </c>
      <c r="E24" s="72"/>
      <c r="F24" s="73" t="s">
        <v>28</v>
      </c>
      <c r="G24" s="73">
        <v>3</v>
      </c>
      <c r="H24" s="74"/>
      <c r="I24" s="74"/>
      <c r="J24" s="75"/>
      <c r="K24" s="72"/>
    </row>
    <row r="25" spans="1:13" s="13" customFormat="1">
      <c r="A25" s="66"/>
      <c r="B25" s="31"/>
      <c r="C25" s="31"/>
      <c r="D25" s="61" t="s">
        <v>99</v>
      </c>
      <c r="E25" s="36"/>
      <c r="F25" s="33"/>
      <c r="G25" s="33">
        <f>SUM(G26:G35)</f>
        <v>48</v>
      </c>
      <c r="H25" s="150"/>
      <c r="I25" s="32"/>
      <c r="J25" s="32"/>
      <c r="K25" s="32"/>
      <c r="L25" s="12"/>
      <c r="M25" s="12"/>
    </row>
    <row r="26" spans="1:13" ht="24.95" customHeight="1">
      <c r="A26" s="69">
        <v>18</v>
      </c>
      <c r="B26" s="70">
        <v>2</v>
      </c>
      <c r="C26" s="69"/>
      <c r="D26" s="71" t="s">
        <v>20</v>
      </c>
      <c r="E26" s="72"/>
      <c r="F26" s="73" t="s">
        <v>32</v>
      </c>
      <c r="G26" s="73">
        <v>10</v>
      </c>
      <c r="H26" s="30"/>
      <c r="I26" s="30"/>
      <c r="J26" s="22"/>
      <c r="K26" s="11"/>
    </row>
    <row r="27" spans="1:13" ht="24.95" customHeight="1">
      <c r="A27" s="76">
        <v>19</v>
      </c>
      <c r="B27" s="70">
        <v>2</v>
      </c>
      <c r="C27" s="69">
        <v>1</v>
      </c>
      <c r="D27" s="71" t="s">
        <v>61</v>
      </c>
      <c r="E27" s="83" t="s">
        <v>64</v>
      </c>
      <c r="F27" s="73" t="s">
        <v>79</v>
      </c>
      <c r="G27" s="73">
        <v>4</v>
      </c>
      <c r="H27" s="30"/>
      <c r="I27" s="30"/>
      <c r="J27" s="22"/>
      <c r="K27" s="11"/>
    </row>
    <row r="28" spans="1:13" s="12" customFormat="1" ht="24.95" customHeight="1">
      <c r="A28" s="76"/>
      <c r="B28" s="80"/>
      <c r="C28" s="76"/>
      <c r="D28" s="93" t="s">
        <v>59</v>
      </c>
      <c r="E28" s="94" t="s">
        <v>60</v>
      </c>
      <c r="F28" s="95"/>
      <c r="G28" s="95"/>
      <c r="H28" s="22"/>
      <c r="I28" s="22"/>
      <c r="J28" s="22"/>
      <c r="K28" s="11"/>
      <c r="L28" s="4"/>
      <c r="M28" s="4"/>
    </row>
    <row r="29" spans="1:13" s="12" customFormat="1" ht="24.95" customHeight="1">
      <c r="A29" s="76">
        <v>20</v>
      </c>
      <c r="B29" s="70">
        <v>2</v>
      </c>
      <c r="C29" s="69">
        <v>1</v>
      </c>
      <c r="D29" s="85" t="s">
        <v>76</v>
      </c>
      <c r="E29" s="71"/>
      <c r="F29" s="73" t="s">
        <v>79</v>
      </c>
      <c r="G29" s="73">
        <v>6</v>
      </c>
      <c r="H29" s="19"/>
      <c r="I29" s="19"/>
      <c r="J29" s="11"/>
      <c r="K29" s="11"/>
    </row>
    <row r="30" spans="1:13" s="12" customFormat="1" ht="24.95" customHeight="1">
      <c r="A30" s="76">
        <v>21</v>
      </c>
      <c r="B30" s="80">
        <v>2</v>
      </c>
      <c r="C30" s="76">
        <v>1</v>
      </c>
      <c r="D30" s="71" t="s">
        <v>63</v>
      </c>
      <c r="E30" s="71"/>
      <c r="F30" s="73" t="s">
        <v>79</v>
      </c>
      <c r="G30" s="73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6">
        <v>22</v>
      </c>
      <c r="B31" s="80">
        <v>2</v>
      </c>
      <c r="C31" s="76">
        <v>1</v>
      </c>
      <c r="D31" s="83" t="s">
        <v>62</v>
      </c>
      <c r="E31" s="71"/>
      <c r="F31" s="73" t="s">
        <v>79</v>
      </c>
      <c r="G31" s="86">
        <v>6</v>
      </c>
      <c r="H31" s="28"/>
      <c r="I31" s="28"/>
      <c r="J31" s="29"/>
      <c r="K31" s="29"/>
    </row>
    <row r="32" spans="1:13" s="12" customFormat="1" ht="24.95" customHeight="1">
      <c r="A32" s="76"/>
      <c r="B32" s="80"/>
      <c r="C32" s="76"/>
      <c r="D32" s="93" t="s">
        <v>65</v>
      </c>
      <c r="E32" s="94" t="s">
        <v>67</v>
      </c>
      <c r="F32" s="95"/>
      <c r="G32" s="95"/>
      <c r="H32" s="19"/>
      <c r="I32" s="19"/>
      <c r="J32" s="11"/>
      <c r="K32" s="11"/>
    </row>
    <row r="33" spans="1:13" s="12" customFormat="1" ht="24.95" customHeight="1">
      <c r="A33" s="76">
        <v>23</v>
      </c>
      <c r="B33" s="80">
        <v>2</v>
      </c>
      <c r="C33" s="69">
        <v>1</v>
      </c>
      <c r="D33" s="71" t="s">
        <v>93</v>
      </c>
      <c r="E33" s="71"/>
      <c r="F33" s="73" t="s">
        <v>78</v>
      </c>
      <c r="G33" s="73">
        <v>10</v>
      </c>
      <c r="H33" s="22"/>
      <c r="I33" s="22"/>
      <c r="J33" s="22"/>
      <c r="K33" s="11"/>
      <c r="L33" s="4"/>
      <c r="M33" s="4"/>
    </row>
    <row r="34" spans="1:13" ht="24.95" customHeight="1">
      <c r="A34" s="69">
        <v>24</v>
      </c>
      <c r="B34" s="70">
        <v>2</v>
      </c>
      <c r="C34" s="69"/>
      <c r="D34" s="71" t="s">
        <v>69</v>
      </c>
      <c r="E34" s="72"/>
      <c r="F34" s="73" t="s">
        <v>28</v>
      </c>
      <c r="G34" s="73">
        <v>3</v>
      </c>
      <c r="H34" s="30"/>
      <c r="I34" s="30"/>
      <c r="J34" s="22"/>
      <c r="K34" s="11"/>
    </row>
    <row r="35" spans="1:13" ht="24.95" customHeight="1">
      <c r="A35" s="69">
        <v>25</v>
      </c>
      <c r="B35" s="70">
        <v>2</v>
      </c>
      <c r="C35" s="69"/>
      <c r="D35" s="71" t="s">
        <v>23</v>
      </c>
      <c r="E35" s="72"/>
      <c r="F35" s="73" t="s">
        <v>28</v>
      </c>
      <c r="G35" s="73">
        <v>3</v>
      </c>
      <c r="H35" s="30"/>
      <c r="I35" s="30"/>
      <c r="J35" s="22"/>
      <c r="K35" s="11"/>
    </row>
    <row r="36" spans="1:13" s="13" customFormat="1">
      <c r="A36" s="66"/>
      <c r="B36" s="31"/>
      <c r="C36" s="31"/>
      <c r="D36" s="61" t="s">
        <v>98</v>
      </c>
      <c r="E36" s="36"/>
      <c r="F36" s="33"/>
      <c r="G36" s="33">
        <f>SUM(G37:G45)</f>
        <v>55</v>
      </c>
      <c r="H36" s="150"/>
      <c r="I36" s="121"/>
      <c r="J36" s="122"/>
      <c r="K36" s="120"/>
      <c r="L36" s="12"/>
      <c r="M36" s="12"/>
    </row>
    <row r="37" spans="1:13" ht="24.95" customHeight="1">
      <c r="A37" s="76">
        <v>26</v>
      </c>
      <c r="B37" s="70">
        <v>3</v>
      </c>
      <c r="C37" s="69"/>
      <c r="D37" s="71" t="s">
        <v>19</v>
      </c>
      <c r="E37" s="72"/>
      <c r="F37" s="73" t="s">
        <v>32</v>
      </c>
      <c r="G37" s="73">
        <v>10</v>
      </c>
      <c r="H37" s="30"/>
      <c r="I37" s="30"/>
      <c r="J37" s="22"/>
      <c r="K37" s="11"/>
    </row>
    <row r="38" spans="1:13" ht="24.95" customHeight="1">
      <c r="A38" s="76"/>
      <c r="B38" s="70"/>
      <c r="C38" s="69"/>
      <c r="D38" s="93" t="s">
        <v>66</v>
      </c>
      <c r="E38" s="94" t="s">
        <v>68</v>
      </c>
      <c r="F38" s="95"/>
      <c r="G38" s="95"/>
      <c r="H38" s="30"/>
      <c r="I38" s="30"/>
      <c r="J38" s="22"/>
      <c r="K38" s="11"/>
    </row>
    <row r="39" spans="1:13" ht="24.95" customHeight="1">
      <c r="A39" s="76">
        <v>27</v>
      </c>
      <c r="B39" s="70">
        <v>3</v>
      </c>
      <c r="C39" s="69">
        <v>1</v>
      </c>
      <c r="D39" s="71" t="s">
        <v>75</v>
      </c>
      <c r="E39" s="72"/>
      <c r="F39" s="73" t="s">
        <v>32</v>
      </c>
      <c r="G39" s="73">
        <v>5</v>
      </c>
      <c r="H39" s="30"/>
      <c r="I39" s="30"/>
      <c r="J39" s="22"/>
      <c r="K39" s="11"/>
    </row>
    <row r="40" spans="1:13" ht="24.95" customHeight="1">
      <c r="A40" s="76">
        <v>28</v>
      </c>
      <c r="B40" s="70">
        <v>3</v>
      </c>
      <c r="C40" s="69">
        <v>1</v>
      </c>
      <c r="D40" s="71" t="s">
        <v>74</v>
      </c>
      <c r="E40" s="72"/>
      <c r="F40" s="73" t="s">
        <v>32</v>
      </c>
      <c r="G40" s="73">
        <v>5</v>
      </c>
      <c r="H40" s="30"/>
      <c r="I40" s="30"/>
      <c r="J40" s="22"/>
      <c r="K40" s="11"/>
    </row>
    <row r="41" spans="1:13" ht="24.95" customHeight="1">
      <c r="A41" s="76"/>
      <c r="B41" s="70"/>
      <c r="C41" s="69"/>
      <c r="D41" s="93" t="s">
        <v>70</v>
      </c>
      <c r="E41" s="94" t="s">
        <v>71</v>
      </c>
      <c r="F41" s="95"/>
      <c r="G41" s="95"/>
      <c r="H41" s="30"/>
      <c r="I41" s="30"/>
      <c r="J41" s="22"/>
      <c r="K41" s="11"/>
    </row>
    <row r="42" spans="1:13" ht="24.95" customHeight="1">
      <c r="A42" s="76">
        <v>29</v>
      </c>
      <c r="B42" s="70">
        <v>3</v>
      </c>
      <c r="C42" s="69">
        <v>1</v>
      </c>
      <c r="D42" s="83" t="s">
        <v>72</v>
      </c>
      <c r="E42" s="72"/>
      <c r="F42" s="73" t="s">
        <v>78</v>
      </c>
      <c r="G42" s="73">
        <v>12</v>
      </c>
      <c r="H42" s="30"/>
      <c r="I42" s="30"/>
      <c r="J42" s="22"/>
      <c r="K42" s="11"/>
    </row>
    <row r="43" spans="1:13" ht="24.95" customHeight="1">
      <c r="A43" s="76">
        <v>30</v>
      </c>
      <c r="B43" s="70">
        <v>3</v>
      </c>
      <c r="C43" s="69">
        <v>1</v>
      </c>
      <c r="D43" s="83" t="s">
        <v>73</v>
      </c>
      <c r="E43" s="72"/>
      <c r="F43" s="73" t="s">
        <v>78</v>
      </c>
      <c r="G43" s="73">
        <v>12</v>
      </c>
      <c r="H43" s="30"/>
      <c r="I43" s="30"/>
      <c r="J43" s="22"/>
      <c r="K43" s="11"/>
    </row>
    <row r="44" spans="1:13" ht="24.95" customHeight="1">
      <c r="A44" s="76">
        <v>31</v>
      </c>
      <c r="B44" s="70">
        <v>3</v>
      </c>
      <c r="C44" s="69">
        <v>2</v>
      </c>
      <c r="D44" s="71" t="s">
        <v>90</v>
      </c>
      <c r="E44" s="71" t="s">
        <v>91</v>
      </c>
      <c r="F44" s="73" t="s">
        <v>32</v>
      </c>
      <c r="G44" s="73">
        <v>8</v>
      </c>
      <c r="H44" s="30"/>
      <c r="I44" s="30"/>
      <c r="J44" s="22"/>
      <c r="K44" s="11"/>
    </row>
    <row r="45" spans="1:13" s="13" customFormat="1" ht="24.95" customHeight="1">
      <c r="A45" s="69">
        <v>32</v>
      </c>
      <c r="B45" s="70">
        <v>3</v>
      </c>
      <c r="C45" s="69"/>
      <c r="D45" s="71" t="s">
        <v>24</v>
      </c>
      <c r="E45" s="72"/>
      <c r="F45" s="73" t="s">
        <v>28</v>
      </c>
      <c r="G45" s="118">
        <v>3</v>
      </c>
      <c r="H45" s="119"/>
      <c r="I45" s="123"/>
      <c r="J45" s="123"/>
      <c r="K45" s="123"/>
      <c r="L45" s="12"/>
      <c r="M45" s="12"/>
    </row>
    <row r="46" spans="1:13" ht="12.75" customHeight="1">
      <c r="A46" s="66"/>
      <c r="B46" s="31"/>
      <c r="C46" s="31"/>
      <c r="D46" s="61" t="s">
        <v>97</v>
      </c>
      <c r="E46" s="36"/>
      <c r="F46" s="33"/>
      <c r="G46" s="33">
        <f>SUM(G47:G52)</f>
        <v>45</v>
      </c>
      <c r="H46" s="151"/>
      <c r="I46" s="121"/>
      <c r="J46" s="122"/>
      <c r="K46" s="125"/>
    </row>
    <row r="47" spans="1:13" ht="24.95" customHeight="1">
      <c r="A47" s="76">
        <v>33</v>
      </c>
      <c r="B47" s="70">
        <v>4</v>
      </c>
      <c r="C47" s="69"/>
      <c r="D47" s="71" t="s">
        <v>21</v>
      </c>
      <c r="E47" s="72"/>
      <c r="F47" s="73" t="s">
        <v>32</v>
      </c>
      <c r="G47" s="118">
        <v>10</v>
      </c>
      <c r="H47" s="30"/>
      <c r="I47" s="124"/>
      <c r="J47" s="62"/>
      <c r="K47" s="63"/>
    </row>
    <row r="48" spans="1:13" s="12" customFormat="1" ht="24.95" customHeight="1">
      <c r="A48" s="76">
        <v>34</v>
      </c>
      <c r="B48" s="80">
        <v>4</v>
      </c>
      <c r="C48" s="112">
        <v>4</v>
      </c>
      <c r="D48" s="85" t="s">
        <v>81</v>
      </c>
      <c r="E48" s="85" t="s">
        <v>82</v>
      </c>
      <c r="F48" s="73" t="s">
        <v>32</v>
      </c>
      <c r="G48" s="110">
        <v>2</v>
      </c>
      <c r="H48" s="19"/>
      <c r="I48" s="19"/>
      <c r="J48" s="11"/>
      <c r="K48" s="11"/>
    </row>
    <row r="49" spans="1:13" ht="24.95" customHeight="1">
      <c r="A49" s="76">
        <v>35</v>
      </c>
      <c r="B49" s="70">
        <v>4</v>
      </c>
      <c r="C49" s="69">
        <v>5</v>
      </c>
      <c r="D49" s="71" t="s">
        <v>80</v>
      </c>
      <c r="E49" s="71" t="s">
        <v>77</v>
      </c>
      <c r="F49" s="73" t="s">
        <v>32</v>
      </c>
      <c r="G49" s="73">
        <v>8</v>
      </c>
      <c r="H49" s="23"/>
      <c r="I49" s="22"/>
      <c r="J49" s="22"/>
      <c r="K49" s="11"/>
    </row>
    <row r="50" spans="1:13" ht="24.95" customHeight="1">
      <c r="A50" s="69">
        <v>36</v>
      </c>
      <c r="B50" s="70">
        <v>4</v>
      </c>
      <c r="C50" s="69">
        <v>5</v>
      </c>
      <c r="D50" s="71" t="s">
        <v>83</v>
      </c>
      <c r="E50" s="71" t="s">
        <v>84</v>
      </c>
      <c r="F50" s="73" t="s">
        <v>32</v>
      </c>
      <c r="G50" s="73">
        <v>8</v>
      </c>
      <c r="H50" s="30"/>
      <c r="I50" s="30"/>
      <c r="J50" s="22"/>
      <c r="K50" s="11"/>
    </row>
    <row r="51" spans="1:13" ht="24.95" customHeight="1">
      <c r="A51" s="69">
        <v>37</v>
      </c>
      <c r="B51" s="70">
        <v>4</v>
      </c>
      <c r="C51" s="69">
        <v>5</v>
      </c>
      <c r="D51" s="71" t="s">
        <v>95</v>
      </c>
      <c r="E51" s="71"/>
      <c r="F51" s="73"/>
      <c r="G51" s="73">
        <v>14</v>
      </c>
      <c r="H51" s="30"/>
      <c r="I51" s="30"/>
      <c r="J51" s="22"/>
      <c r="K51" s="11"/>
    </row>
    <row r="52" spans="1:13" ht="24.95" customHeight="1">
      <c r="A52" s="69">
        <v>38</v>
      </c>
      <c r="B52" s="70">
        <v>4</v>
      </c>
      <c r="C52" s="69"/>
      <c r="D52" s="71" t="s">
        <v>25</v>
      </c>
      <c r="E52" s="72"/>
      <c r="F52" s="73" t="s">
        <v>28</v>
      </c>
      <c r="G52" s="111">
        <v>3</v>
      </c>
      <c r="H52" s="30"/>
      <c r="I52" s="30"/>
      <c r="J52" s="22"/>
      <c r="K52" s="11"/>
    </row>
    <row r="53" spans="1:13" s="13" customFormat="1">
      <c r="A53" s="66"/>
      <c r="B53" s="31"/>
      <c r="C53" s="31"/>
      <c r="D53" s="61" t="s">
        <v>96</v>
      </c>
      <c r="E53" s="36"/>
      <c r="F53" s="33"/>
      <c r="G53" s="33">
        <v>50</v>
      </c>
      <c r="H53" s="150"/>
      <c r="I53" s="32"/>
      <c r="J53" s="32"/>
      <c r="K53" s="32"/>
      <c r="L53" s="12"/>
      <c r="M53" s="12"/>
    </row>
    <row r="54" spans="1:13" ht="24.95" customHeight="1">
      <c r="A54" s="76">
        <v>39</v>
      </c>
      <c r="B54" s="87" t="s">
        <v>27</v>
      </c>
      <c r="C54" s="69"/>
      <c r="D54" s="71" t="s">
        <v>29</v>
      </c>
      <c r="E54" s="72"/>
      <c r="F54" s="73" t="s">
        <v>28</v>
      </c>
      <c r="G54" s="73"/>
      <c r="H54" s="30"/>
      <c r="I54" s="30"/>
      <c r="J54" s="22"/>
      <c r="K54" s="11"/>
    </row>
    <row r="55" spans="1:13" ht="24.95" customHeight="1">
      <c r="A55" s="76">
        <v>40</v>
      </c>
      <c r="B55" s="129" t="s">
        <v>27</v>
      </c>
      <c r="C55" s="130"/>
      <c r="D55" s="131" t="s">
        <v>85</v>
      </c>
      <c r="E55" s="132"/>
      <c r="F55" s="86" t="s">
        <v>32</v>
      </c>
      <c r="G55" s="86"/>
      <c r="H55" s="133"/>
      <c r="I55" s="133"/>
      <c r="J55" s="135"/>
      <c r="K55" s="29"/>
    </row>
    <row r="56" spans="1:13">
      <c r="B56" s="138"/>
      <c r="C56" s="138"/>
      <c r="D56" s="139"/>
      <c r="E56" s="140"/>
      <c r="F56" s="138"/>
      <c r="G56" s="138"/>
      <c r="H56" s="141"/>
      <c r="I56" s="141"/>
      <c r="J56" s="142"/>
      <c r="K56" s="140"/>
    </row>
    <row r="57" spans="1:13">
      <c r="A57" s="128"/>
      <c r="B57" s="137"/>
      <c r="C57" s="6"/>
      <c r="D57" s="106"/>
      <c r="F57" s="6"/>
      <c r="G57" s="6"/>
      <c r="H57" s="134"/>
      <c r="I57" s="134"/>
      <c r="J57" s="136"/>
      <c r="K57" s="7"/>
    </row>
    <row r="58" spans="1:13">
      <c r="A58" s="128"/>
      <c r="B58" s="137"/>
      <c r="C58" s="6"/>
      <c r="D58" s="106"/>
      <c r="F58" s="6"/>
      <c r="G58" s="6"/>
      <c r="H58" s="134"/>
      <c r="I58" s="134"/>
      <c r="J58" s="136"/>
      <c r="K58" s="7"/>
    </row>
    <row r="59" spans="1:13">
      <c r="A59" s="128"/>
      <c r="B59" s="137"/>
      <c r="C59" s="6"/>
      <c r="D59" s="106"/>
      <c r="F59" s="6"/>
      <c r="G59" s="6"/>
      <c r="H59" s="134"/>
      <c r="I59" s="134"/>
      <c r="J59" s="136"/>
      <c r="K59" s="7"/>
    </row>
    <row r="60" spans="1:13">
      <c r="A60" s="128"/>
      <c r="B60" s="137"/>
      <c r="C60" s="6"/>
      <c r="D60" s="106"/>
      <c r="F60" s="6"/>
      <c r="G60" s="6"/>
      <c r="H60" s="134"/>
      <c r="I60" s="134"/>
      <c r="J60" s="136"/>
      <c r="K60" s="7"/>
    </row>
    <row r="61" spans="1:13">
      <c r="A61" s="128"/>
      <c r="B61" s="137"/>
      <c r="C61" s="6"/>
      <c r="D61" s="106"/>
      <c r="F61" s="6"/>
      <c r="G61" s="6"/>
      <c r="H61" s="134"/>
      <c r="I61" s="134"/>
      <c r="J61" s="136"/>
      <c r="K61" s="7"/>
    </row>
    <row r="62" spans="1:13">
      <c r="I62" s="134"/>
    </row>
    <row r="84" ht="9.75" customHeight="1"/>
    <row r="303" spans="1:1" ht="15">
      <c r="A303" s="67" t="s">
        <v>12</v>
      </c>
    </row>
    <row r="304" spans="1:1" ht="15">
      <c r="A304" s="68"/>
    </row>
    <row r="305" spans="1:1" ht="15">
      <c r="A305" s="68" t="s">
        <v>7</v>
      </c>
    </row>
    <row r="306" spans="1:1" ht="15">
      <c r="A306" s="68" t="s">
        <v>10</v>
      </c>
    </row>
    <row r="307" spans="1:1" ht="15">
      <c r="A307" s="68" t="s">
        <v>11</v>
      </c>
    </row>
  </sheetData>
  <autoFilter ref="A5:M55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D21:D22 A54:A55 B48:C48 D49:E51 H48:K48 A47:A49 D38:E38 D41 B28:C33 A37:A44 B33:E33 H28:K33 A27:A33 B12:E12 D13:E13 B13:C17 H12:K17 E13:E15 E17:E22 D15 D23:E23 A13:A24 D28 D30 E28:E33">
    <cfRule type="expression" dxfId="1" priority="49" stopIfTrue="1">
      <formula>#REF!="N"</formula>
    </cfRule>
    <cfRule type="expression" dxfId="0" priority="50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5"/>
  <sheetViews>
    <sheetView zoomScale="85" zoomScaleNormal="85" workbookViewId="0">
      <selection activeCell="E7" sqref="E7"/>
    </sheetView>
  </sheetViews>
  <sheetFormatPr baseColWidth="10" defaultRowHeight="12.75"/>
  <cols>
    <col min="1" max="1" width="35.42578125" style="37" customWidth="1"/>
    <col min="2" max="2" width="17.28515625" style="37" customWidth="1"/>
    <col min="3" max="18" width="10.7109375" style="37" customWidth="1"/>
    <col min="19" max="16384" width="11.42578125" style="37"/>
  </cols>
  <sheetData>
    <row r="1" spans="1:120">
      <c r="C1" s="38" t="s">
        <v>33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48"/>
    </row>
    <row r="2" spans="1:120">
      <c r="A2" s="39" t="s">
        <v>34</v>
      </c>
      <c r="B2" s="54" t="s">
        <v>35</v>
      </c>
      <c r="C2" s="40">
        <v>41379</v>
      </c>
      <c r="D2" s="40">
        <v>41380</v>
      </c>
      <c r="E2" s="40">
        <v>41381</v>
      </c>
      <c r="F2" s="40">
        <v>41382</v>
      </c>
      <c r="G2" s="40">
        <v>41383</v>
      </c>
      <c r="H2" s="40">
        <v>41386</v>
      </c>
      <c r="I2" s="40">
        <v>41387</v>
      </c>
      <c r="J2" s="40">
        <v>41388</v>
      </c>
      <c r="K2" s="40">
        <v>41389</v>
      </c>
      <c r="L2" s="40">
        <v>41390</v>
      </c>
      <c r="M2" s="40">
        <v>41393</v>
      </c>
      <c r="N2" s="40">
        <v>41394</v>
      </c>
      <c r="O2" s="40">
        <v>41395</v>
      </c>
      <c r="P2" s="40">
        <v>41396</v>
      </c>
      <c r="Q2" s="40">
        <v>41397</v>
      </c>
      <c r="R2" s="40">
        <v>41400</v>
      </c>
      <c r="S2" s="41"/>
      <c r="T2" s="41"/>
      <c r="U2" s="41"/>
      <c r="V2" s="41"/>
      <c r="W2" s="40"/>
      <c r="X2" s="40"/>
      <c r="Y2" s="40"/>
      <c r="Z2" s="40"/>
      <c r="AA2" s="40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</row>
    <row r="3" spans="1:120" ht="24.95" customHeight="1">
      <c r="A3" s="71" t="s">
        <v>58</v>
      </c>
      <c r="B3" s="76">
        <v>5</v>
      </c>
      <c r="C3" s="103">
        <v>2</v>
      </c>
      <c r="D3" s="34"/>
      <c r="E3" s="34"/>
      <c r="F3" s="34"/>
      <c r="G3" s="34"/>
      <c r="H3" s="43"/>
      <c r="I3" s="43"/>
      <c r="J3" s="43"/>
      <c r="K3" s="43"/>
      <c r="L3" s="43"/>
      <c r="M3" s="43"/>
      <c r="N3" s="43"/>
      <c r="O3" s="89"/>
      <c r="P3" s="43"/>
      <c r="Q3" s="43"/>
      <c r="R3" s="49"/>
    </row>
    <row r="4" spans="1:120" ht="24.95" customHeight="1">
      <c r="A4" s="71" t="s">
        <v>42</v>
      </c>
      <c r="B4" s="76">
        <v>6</v>
      </c>
      <c r="C4" s="103">
        <v>5</v>
      </c>
      <c r="D4" s="34"/>
      <c r="E4" s="34"/>
      <c r="F4" s="34"/>
      <c r="G4" s="34"/>
      <c r="H4" s="43"/>
      <c r="I4" s="43"/>
      <c r="J4" s="43"/>
      <c r="K4" s="43"/>
      <c r="L4" s="43"/>
      <c r="M4" s="43"/>
      <c r="N4" s="43"/>
      <c r="O4" s="89"/>
      <c r="P4" s="43"/>
      <c r="Q4" s="43"/>
      <c r="R4" s="49"/>
    </row>
    <row r="5" spans="1:120" ht="24.95" customHeight="1">
      <c r="A5" s="81" t="s">
        <v>44</v>
      </c>
      <c r="B5" s="76">
        <v>7</v>
      </c>
      <c r="C5" s="103">
        <v>4</v>
      </c>
      <c r="D5" s="34"/>
      <c r="E5" s="34"/>
      <c r="F5" s="34"/>
      <c r="G5" s="34"/>
      <c r="H5" s="43"/>
      <c r="I5" s="43"/>
      <c r="J5" s="43"/>
      <c r="K5" s="43"/>
      <c r="L5" s="43"/>
      <c r="M5" s="43"/>
      <c r="N5" s="43"/>
      <c r="O5" s="89"/>
      <c r="P5" s="43"/>
      <c r="Q5" s="43"/>
      <c r="R5" s="49"/>
    </row>
    <row r="6" spans="1:120" ht="24.95" customHeight="1">
      <c r="A6" s="71" t="s">
        <v>45</v>
      </c>
      <c r="B6" s="76">
        <v>8</v>
      </c>
      <c r="C6" s="103">
        <v>2</v>
      </c>
      <c r="D6" s="34"/>
      <c r="E6" s="34"/>
      <c r="F6" s="34"/>
      <c r="G6" s="34"/>
      <c r="H6" s="43"/>
      <c r="I6" s="43"/>
      <c r="J6" s="43"/>
      <c r="K6" s="43"/>
      <c r="L6" s="43"/>
      <c r="M6" s="43"/>
      <c r="N6" s="43"/>
      <c r="O6" s="89"/>
      <c r="P6" s="43"/>
      <c r="Q6" s="43"/>
      <c r="R6" s="49"/>
    </row>
    <row r="7" spans="1:120" ht="24.95" customHeight="1">
      <c r="A7" s="83" t="s">
        <v>46</v>
      </c>
      <c r="B7" s="76">
        <v>9</v>
      </c>
      <c r="C7" s="103">
        <v>5</v>
      </c>
      <c r="D7" s="34"/>
      <c r="E7" s="34"/>
      <c r="F7" s="34"/>
      <c r="G7" s="34"/>
      <c r="H7" s="35"/>
      <c r="I7" s="35"/>
      <c r="J7" s="35"/>
      <c r="K7" s="35"/>
      <c r="L7" s="35"/>
      <c r="M7" s="35"/>
      <c r="N7" s="35"/>
      <c r="O7" s="88"/>
      <c r="P7" s="35"/>
      <c r="Q7" s="35"/>
      <c r="R7" s="50"/>
    </row>
    <row r="8" spans="1:120" ht="24.95" customHeight="1">
      <c r="A8" s="83" t="s">
        <v>47</v>
      </c>
      <c r="B8" s="76">
        <v>10</v>
      </c>
      <c r="C8" s="103">
        <v>4</v>
      </c>
      <c r="D8" s="34"/>
      <c r="E8" s="34"/>
      <c r="F8" s="34"/>
      <c r="G8" s="34"/>
      <c r="H8" s="35"/>
      <c r="I8" s="35"/>
      <c r="J8" s="35"/>
      <c r="K8" s="35"/>
      <c r="L8" s="35"/>
      <c r="M8" s="35"/>
      <c r="N8" s="35"/>
      <c r="O8" s="88"/>
      <c r="P8" s="35"/>
      <c r="Q8" s="35"/>
      <c r="R8" s="50"/>
    </row>
    <row r="9" spans="1:120" ht="24.95" customHeight="1">
      <c r="A9" s="83" t="s">
        <v>48</v>
      </c>
      <c r="B9" s="76">
        <v>11</v>
      </c>
      <c r="C9" s="103">
        <v>4</v>
      </c>
      <c r="D9" s="43"/>
      <c r="E9" s="43"/>
      <c r="F9" s="43"/>
      <c r="G9" s="43"/>
      <c r="H9" s="35"/>
      <c r="I9" s="35"/>
      <c r="J9" s="35"/>
      <c r="K9" s="35"/>
      <c r="L9" s="35"/>
      <c r="M9" s="35"/>
      <c r="N9" s="35"/>
      <c r="O9" s="88"/>
      <c r="P9" s="35"/>
      <c r="Q9" s="35"/>
      <c r="R9" s="50"/>
    </row>
    <row r="10" spans="1:120" ht="24.95" customHeight="1">
      <c r="A10" s="83" t="s">
        <v>49</v>
      </c>
      <c r="B10" s="76">
        <v>12</v>
      </c>
      <c r="C10" s="103">
        <v>4</v>
      </c>
      <c r="D10" s="34"/>
      <c r="E10" s="34"/>
      <c r="F10" s="34"/>
      <c r="G10" s="34"/>
      <c r="H10" s="35"/>
      <c r="I10" s="35"/>
      <c r="J10" s="35"/>
      <c r="K10" s="35"/>
      <c r="L10" s="35"/>
      <c r="M10" s="35"/>
      <c r="N10" s="35"/>
      <c r="O10" s="88"/>
      <c r="P10" s="35"/>
      <c r="Q10" s="35"/>
      <c r="R10" s="50"/>
    </row>
    <row r="11" spans="1:120" s="143" customFormat="1" ht="24.95" customHeight="1">
      <c r="A11" s="71" t="s">
        <v>50</v>
      </c>
      <c r="B11" s="76">
        <v>13</v>
      </c>
      <c r="C11" s="103">
        <v>4</v>
      </c>
      <c r="D11" s="73"/>
      <c r="E11" s="73"/>
      <c r="F11" s="73"/>
      <c r="G11" s="73"/>
      <c r="H11" s="112"/>
      <c r="I11" s="112"/>
      <c r="J11" s="112"/>
      <c r="K11" s="112"/>
      <c r="L11" s="112"/>
      <c r="M11" s="112"/>
      <c r="N11" s="112"/>
      <c r="O11" s="144"/>
      <c r="P11" s="112"/>
      <c r="Q11" s="112"/>
      <c r="R11" s="92"/>
    </row>
    <row r="12" spans="1:120" s="143" customFormat="1" ht="24.95" customHeight="1">
      <c r="A12" s="71" t="s">
        <v>92</v>
      </c>
      <c r="B12" s="76">
        <v>14</v>
      </c>
      <c r="C12" s="103">
        <v>8</v>
      </c>
      <c r="D12" s="73"/>
      <c r="E12" s="73"/>
      <c r="F12" s="73"/>
      <c r="G12" s="73"/>
      <c r="H12" s="112"/>
      <c r="I12" s="112"/>
      <c r="J12" s="112"/>
      <c r="K12" s="112"/>
      <c r="L12" s="112"/>
      <c r="M12" s="112"/>
      <c r="N12" s="112"/>
      <c r="O12" s="144"/>
      <c r="P12" s="112"/>
      <c r="Q12" s="112"/>
      <c r="R12" s="92"/>
    </row>
    <row r="13" spans="1:120" s="143" customFormat="1" ht="24.95" customHeight="1">
      <c r="A13" s="71" t="s">
        <v>89</v>
      </c>
      <c r="B13" s="69">
        <v>15</v>
      </c>
      <c r="C13" s="103">
        <v>8</v>
      </c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44"/>
      <c r="P13" s="112"/>
      <c r="Q13" s="112"/>
      <c r="R13" s="92"/>
    </row>
    <row r="14" spans="1:120" s="143" customFormat="1" ht="24.95" customHeight="1">
      <c r="A14" s="71" t="s">
        <v>57</v>
      </c>
      <c r="B14" s="69">
        <v>16</v>
      </c>
      <c r="C14" s="103">
        <v>3</v>
      </c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4"/>
      <c r="P14" s="145"/>
      <c r="Q14" s="145"/>
      <c r="R14" s="146"/>
    </row>
    <row r="15" spans="1:120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52"/>
    </row>
    <row r="16" spans="1:120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52"/>
    </row>
    <row r="17" spans="1:120">
      <c r="A17" s="55" t="s">
        <v>36</v>
      </c>
      <c r="B17" s="44" t="s">
        <v>37</v>
      </c>
      <c r="C17" s="39">
        <f t="array" ref="C17">IF(ISBLANK(C3:C14),NA(), SUM(C3:C14))</f>
        <v>53</v>
      </c>
      <c r="D17" s="39" t="e">
        <f t="array" ref="D17">IF(ISBLANK(D3:D14), NA(), SUM(D3:D14))</f>
        <v>#N/A</v>
      </c>
      <c r="E17" s="39" t="e">
        <f t="array" ref="E17">IF(ISBLANK(E3:E14), NA(), SUM(E3:E14))</f>
        <v>#N/A</v>
      </c>
      <c r="F17" s="39" t="e">
        <f t="array" ref="F17">IF(ISBLANK(F3:F14), NA(), SUM(F3:F14))</f>
        <v>#N/A</v>
      </c>
      <c r="G17" s="39" t="e">
        <f t="array" ref="G17">IF(ISBLANK(G3:G14), NA(), SUM(G3:G14))</f>
        <v>#N/A</v>
      </c>
      <c r="H17" s="39" t="e">
        <f t="array" ref="H17">IF(ISBLANK(H3:H14), NA(), SUM(H3:H14))</f>
        <v>#N/A</v>
      </c>
      <c r="I17" s="39" t="e">
        <f t="array" ref="I17">IF(ISBLANK(I3:I14), NA(), SUM(I3:I14))</f>
        <v>#N/A</v>
      </c>
      <c r="J17" s="39" t="e">
        <f t="array" ref="J17">IF(ISBLANK(J3:J14), NA(), SUM(J3:J14))</f>
        <v>#N/A</v>
      </c>
      <c r="K17" s="39" t="e">
        <f t="array" ref="K17">IF(ISBLANK(K3:K14), NA(), SUM(K3:K14))</f>
        <v>#N/A</v>
      </c>
      <c r="L17" s="39" t="e">
        <f t="array" ref="L17">IF(ISBLANK(L3:L14), NA(), SUM(L3:L14))</f>
        <v>#N/A</v>
      </c>
      <c r="M17" s="39" t="e">
        <f t="array" ref="M17">IF(ISBLANK(M3:M14), NA(), SUM(M3:M14))</f>
        <v>#N/A</v>
      </c>
      <c r="N17" s="39" t="e">
        <f t="array" ref="N17">IF(ISBLANK(N3:N14), NA(), SUM(N3:N14))</f>
        <v>#N/A</v>
      </c>
      <c r="O17" s="39" t="e">
        <f t="array" ref="O17">IF(ISBLANK(O3:O14), NA(), SUM(O3:O14))</f>
        <v>#N/A</v>
      </c>
      <c r="P17" s="39" t="e">
        <f t="array" ref="P17">IF(ISBLANK(P3:P14), NA(), SUM(P3:P14))</f>
        <v>#N/A</v>
      </c>
      <c r="Q17" s="39" t="e">
        <f t="array" ref="Q17">IF(ISBLANK(Q3:Q14), NA(), SUM(Q3:Q14))</f>
        <v>#N/A</v>
      </c>
      <c r="R17" s="39" t="e">
        <f t="array" ref="R17">IF(ISBLANK(R3:R14), NA(), SUM(R3:R14))</f>
        <v>#N/A</v>
      </c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</row>
    <row r="18" spans="1:120" ht="25.5">
      <c r="A18" s="39"/>
      <c r="B18" s="44" t="s">
        <v>38</v>
      </c>
      <c r="C18" s="39"/>
      <c r="D18" s="39" t="e">
        <f>C17-D17</f>
        <v>#N/A</v>
      </c>
      <c r="E18" s="39" t="e">
        <f t="shared" ref="E18:R18" si="0">D17-E17</f>
        <v>#N/A</v>
      </c>
      <c r="F18" s="39" t="e">
        <f t="shared" si="0"/>
        <v>#N/A</v>
      </c>
      <c r="G18" s="39" t="e">
        <f t="shared" si="0"/>
        <v>#N/A</v>
      </c>
      <c r="H18" s="39" t="e">
        <f t="shared" si="0"/>
        <v>#N/A</v>
      </c>
      <c r="I18" s="39" t="e">
        <f t="shared" si="0"/>
        <v>#N/A</v>
      </c>
      <c r="J18" s="39" t="e">
        <f t="shared" si="0"/>
        <v>#N/A</v>
      </c>
      <c r="K18" s="39" t="e">
        <f t="shared" si="0"/>
        <v>#N/A</v>
      </c>
      <c r="L18" s="39" t="e">
        <f t="shared" si="0"/>
        <v>#N/A</v>
      </c>
      <c r="M18" s="39" t="e">
        <f t="shared" si="0"/>
        <v>#N/A</v>
      </c>
      <c r="N18" s="39" t="e">
        <f t="shared" si="0"/>
        <v>#N/A</v>
      </c>
      <c r="O18" s="39" t="e">
        <f t="shared" si="0"/>
        <v>#N/A</v>
      </c>
      <c r="P18" s="39" t="e">
        <f t="shared" si="0"/>
        <v>#N/A</v>
      </c>
      <c r="Q18" s="39" t="e">
        <f t="shared" si="0"/>
        <v>#N/A</v>
      </c>
      <c r="R18" s="52" t="e">
        <f t="shared" si="0"/>
        <v>#N/A</v>
      </c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</row>
    <row r="19" spans="1:120">
      <c r="A19" s="39"/>
      <c r="B19" s="45" t="s">
        <v>39</v>
      </c>
      <c r="C19" s="46">
        <f>C17</f>
        <v>53</v>
      </c>
      <c r="D19" s="47">
        <f t="shared" ref="D19:R19" si="1">C19-$C$17/COUNTA($C$2:$Q$2)</f>
        <v>49.466666666666669</v>
      </c>
      <c r="E19" s="47">
        <f t="shared" si="1"/>
        <v>45.933333333333337</v>
      </c>
      <c r="F19" s="47">
        <f t="shared" si="1"/>
        <v>42.400000000000006</v>
      </c>
      <c r="G19" s="47">
        <f t="shared" si="1"/>
        <v>38.866666666666674</v>
      </c>
      <c r="H19" s="47">
        <f t="shared" si="1"/>
        <v>35.333333333333343</v>
      </c>
      <c r="I19" s="47">
        <f t="shared" si="1"/>
        <v>31.800000000000011</v>
      </c>
      <c r="J19" s="47">
        <f t="shared" si="1"/>
        <v>28.26666666666668</v>
      </c>
      <c r="K19" s="47">
        <f t="shared" si="1"/>
        <v>24.733333333333348</v>
      </c>
      <c r="L19" s="47">
        <f t="shared" si="1"/>
        <v>21.200000000000017</v>
      </c>
      <c r="M19" s="47">
        <f t="shared" si="1"/>
        <v>17.666666666666686</v>
      </c>
      <c r="N19" s="47">
        <f t="shared" si="1"/>
        <v>14.133333333333352</v>
      </c>
      <c r="O19" s="47">
        <f t="shared" si="1"/>
        <v>10.600000000000019</v>
      </c>
      <c r="P19" s="47">
        <f t="shared" si="1"/>
        <v>7.066666666666686</v>
      </c>
      <c r="Q19" s="47">
        <f t="shared" si="1"/>
        <v>3.5333333333333528</v>
      </c>
      <c r="R19" s="53">
        <f t="shared" si="1"/>
        <v>1.9539925233402755E-14</v>
      </c>
    </row>
    <row r="20" spans="1:120" s="57" customFormat="1">
      <c r="A20" s="56"/>
      <c r="B20" s="58" t="s">
        <v>40</v>
      </c>
      <c r="C20" s="59">
        <f>1-C17/$C$17</f>
        <v>0</v>
      </c>
      <c r="D20" s="59" t="e">
        <f t="shared" ref="D20:R20" si="2">1-D17/$C$17</f>
        <v>#N/A</v>
      </c>
      <c r="E20" s="59" t="e">
        <f t="shared" si="2"/>
        <v>#N/A</v>
      </c>
      <c r="F20" s="59" t="e">
        <f t="shared" si="2"/>
        <v>#N/A</v>
      </c>
      <c r="G20" s="59" t="e">
        <f t="shared" si="2"/>
        <v>#N/A</v>
      </c>
      <c r="H20" s="59" t="e">
        <f t="shared" si="2"/>
        <v>#N/A</v>
      </c>
      <c r="I20" s="59" t="e">
        <f t="shared" si="2"/>
        <v>#N/A</v>
      </c>
      <c r="J20" s="59" t="e">
        <f t="shared" si="2"/>
        <v>#N/A</v>
      </c>
      <c r="K20" s="59" t="e">
        <f t="shared" si="2"/>
        <v>#N/A</v>
      </c>
      <c r="L20" s="59" t="e">
        <f t="shared" si="2"/>
        <v>#N/A</v>
      </c>
      <c r="M20" s="59" t="e">
        <f t="shared" si="2"/>
        <v>#N/A</v>
      </c>
      <c r="N20" s="59" t="e">
        <f t="shared" si="2"/>
        <v>#N/A</v>
      </c>
      <c r="O20" s="59" t="e">
        <f t="shared" si="2"/>
        <v>#N/A</v>
      </c>
      <c r="P20" s="59" t="e">
        <f t="shared" si="2"/>
        <v>#N/A</v>
      </c>
      <c r="Q20" s="59" t="e">
        <f t="shared" si="2"/>
        <v>#N/A</v>
      </c>
      <c r="R20" s="59" t="e">
        <f t="shared" si="2"/>
        <v>#N/A</v>
      </c>
    </row>
    <row r="21" spans="1:120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</row>
    <row r="22" spans="1:120">
      <c r="A22" s="39"/>
      <c r="B22" s="44"/>
      <c r="C22" s="39"/>
      <c r="D22" s="44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</row>
    <row r="23" spans="1:120">
      <c r="A23" s="39"/>
      <c r="B23" s="44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</row>
    <row r="24" spans="1:120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</row>
    <row r="25" spans="1:120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</row>
    <row r="26" spans="1:120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</row>
    <row r="27" spans="1:120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20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</row>
    <row r="29" spans="1:120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</row>
    <row r="30" spans="1:120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 spans="1:120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 spans="1:120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</row>
    <row r="33" spans="1:18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</row>
    <row r="34" spans="1:18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5" spans="1:18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</row>
    <row r="36" spans="1:18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</row>
    <row r="37" spans="1:18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</row>
    <row r="38" spans="1:1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</row>
    <row r="39" spans="1:18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</row>
    <row r="40" spans="1:18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</row>
    <row r="41" spans="1:18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</row>
    <row r="42" spans="1:18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</row>
    <row r="43" spans="1:18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</row>
    <row r="44" spans="1:18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 spans="1:18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pans="1:18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 spans="1:18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</row>
    <row r="52" spans="1:18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</row>
    <row r="53" spans="1:18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</row>
    <row r="54" spans="1:18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</row>
    <row r="55" spans="1:18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</row>
    <row r="56" spans="1:18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</row>
    <row r="57" spans="1:18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</row>
    <row r="58" spans="1:1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</row>
    <row r="59" spans="1:18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</row>
    <row r="60" spans="1:18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</row>
    <row r="61" spans="1:18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</row>
    <row r="62" spans="1:18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</row>
    <row r="63" spans="1:18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</row>
    <row r="64" spans="1:18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</row>
    <row r="65" spans="1:18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</row>
    <row r="66" spans="1:18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</row>
    <row r="67" spans="1:18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</row>
    <row r="68" spans="1:1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</row>
    <row r="69" spans="1:18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</row>
    <row r="70" spans="1:18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</row>
    <row r="71" spans="1:18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</row>
    <row r="72" spans="1:18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</row>
    <row r="73" spans="1:18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</row>
    <row r="74" spans="1:18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</row>
    <row r="75" spans="1:18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</row>
    <row r="76" spans="1:18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</row>
    <row r="77" spans="1:18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</row>
    <row r="78" spans="1:1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</row>
    <row r="79" spans="1:18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</row>
    <row r="80" spans="1:18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</row>
    <row r="81" spans="1:18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</row>
    <row r="82" spans="1:18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</row>
    <row r="83" spans="1:18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</row>
    <row r="84" spans="1:18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</row>
    <row r="85" spans="1:18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</row>
  </sheetData>
  <conditionalFormatting sqref="A3:B13 O14 D3:R13">
    <cfRule type="expression" dxfId="57" priority="51" stopIfTrue="1">
      <formula>#REF!="N"</formula>
    </cfRule>
    <cfRule type="expression" dxfId="56" priority="52" stopIfTrue="1">
      <formula>#REF!="O"</formula>
    </cfRule>
  </conditionalFormatting>
  <conditionalFormatting sqref="A11:A12 B5:B13 A4:A5">
    <cfRule type="expression" dxfId="55" priority="29" stopIfTrue="1">
      <formula>#REF!="N"</formula>
    </cfRule>
    <cfRule type="expression" dxfId="54" priority="30" stopIfTrue="1">
      <formula>#REF!="O"</formula>
    </cfRule>
  </conditionalFormatting>
  <conditionalFormatting sqref="A7 A12:A13">
    <cfRule type="expression" dxfId="53" priority="27" stopIfTrue="1">
      <formula>#REF!="N"</formula>
    </cfRule>
    <cfRule type="expression" dxfId="52" priority="28" stopIfTrue="1">
      <formula>#REF!="O"</formula>
    </cfRule>
  </conditionalFormatting>
  <conditionalFormatting sqref="B5:B13">
    <cfRule type="expression" dxfId="51" priority="13" stopIfTrue="1">
      <formula>#REF!="N"</formula>
    </cfRule>
    <cfRule type="expression" dxfId="50" priority="14" stopIfTrue="1">
      <formula>#REF!="O"</formula>
    </cfRule>
  </conditionalFormatting>
  <conditionalFormatting sqref="A4:A5">
    <cfRule type="expression" dxfId="49" priority="11" stopIfTrue="1">
      <formula>#REF!="N"</formula>
    </cfRule>
    <cfRule type="expression" dxfId="48" priority="12" stopIfTrue="1">
      <formula>#REF!="O"</formula>
    </cfRule>
  </conditionalFormatting>
  <conditionalFormatting sqref="A7 A12:A14">
    <cfRule type="expression" dxfId="47" priority="9" stopIfTrue="1">
      <formula>#REF!="N"</formula>
    </cfRule>
    <cfRule type="expression" dxfId="46" priority="10" stopIfTrue="1">
      <formula>#REF!="O"</formula>
    </cfRule>
  </conditionalFormatting>
  <conditionalFormatting sqref="B5:B14">
    <cfRule type="expression" dxfId="45" priority="7" stopIfTrue="1">
      <formula>#REF!="N"</formula>
    </cfRule>
    <cfRule type="expression" dxfId="44" priority="8" stopIfTrue="1">
      <formula>#REF!="O"</formula>
    </cfRule>
  </conditionalFormatting>
  <conditionalFormatting sqref="B5:B14">
    <cfRule type="expression" dxfId="43" priority="5" stopIfTrue="1">
      <formula>#REF!="N"</formula>
    </cfRule>
    <cfRule type="expression" dxfId="42" priority="6" stopIfTrue="1">
      <formula>#REF!="O"</formula>
    </cfRule>
  </conditionalFormatting>
  <conditionalFormatting sqref="A3:A4 A6 A11:A12 A14">
    <cfRule type="expression" dxfId="41" priority="3" stopIfTrue="1">
      <formula>#REF!="N"</formula>
    </cfRule>
    <cfRule type="expression" dxfId="40" priority="4" stopIfTrue="1">
      <formula>#REF!="O"</formula>
    </cfRule>
  </conditionalFormatting>
  <conditionalFormatting sqref="B4:B14">
    <cfRule type="expression" dxfId="39" priority="1" stopIfTrue="1">
      <formula>#REF!="N"</formula>
    </cfRule>
    <cfRule type="expression" dxfId="38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1"/>
  <sheetViews>
    <sheetView zoomScale="85" zoomScaleNormal="85" workbookViewId="0">
      <selection activeCell="C3" sqref="C3:C11"/>
    </sheetView>
  </sheetViews>
  <sheetFormatPr baseColWidth="10" defaultRowHeight="12.75"/>
  <cols>
    <col min="1" max="1" width="35.42578125" style="37" customWidth="1"/>
    <col min="2" max="2" width="17.28515625" style="37" customWidth="1"/>
    <col min="3" max="18" width="10.7109375" style="37" customWidth="1"/>
    <col min="19" max="16384" width="11.42578125" style="37"/>
  </cols>
  <sheetData>
    <row r="1" spans="1:120">
      <c r="C1" s="38" t="s">
        <v>86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48"/>
    </row>
    <row r="2" spans="1:120">
      <c r="A2" s="39" t="s">
        <v>34</v>
      </c>
      <c r="B2" s="54" t="s">
        <v>35</v>
      </c>
      <c r="C2" s="40">
        <v>41400</v>
      </c>
      <c r="D2" s="40">
        <v>41401</v>
      </c>
      <c r="E2" s="40">
        <v>41402</v>
      </c>
      <c r="F2" s="40">
        <v>41403</v>
      </c>
      <c r="G2" s="40">
        <v>41404</v>
      </c>
      <c r="H2" s="40">
        <v>41407</v>
      </c>
      <c r="I2" s="40">
        <v>41408</v>
      </c>
      <c r="J2" s="40">
        <v>41409</v>
      </c>
      <c r="K2" s="40">
        <v>41410</v>
      </c>
      <c r="L2" s="40">
        <v>41411</v>
      </c>
      <c r="M2" s="40">
        <v>41414</v>
      </c>
      <c r="N2" s="40">
        <v>41415</v>
      </c>
      <c r="O2" s="40">
        <v>41416</v>
      </c>
      <c r="P2" s="40">
        <v>41417</v>
      </c>
      <c r="Q2" s="40">
        <v>41418</v>
      </c>
      <c r="R2" s="40">
        <v>41421</v>
      </c>
      <c r="S2" s="41"/>
      <c r="T2" s="41"/>
      <c r="U2" s="41"/>
      <c r="V2" s="41"/>
      <c r="W2" s="40"/>
      <c r="X2" s="40"/>
      <c r="Y2" s="40"/>
      <c r="Z2" s="40"/>
      <c r="AA2" s="40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</row>
    <row r="3" spans="1:120" s="160" customFormat="1" ht="24.95" customHeight="1">
      <c r="A3" s="71" t="s">
        <v>20</v>
      </c>
      <c r="B3" s="69">
        <v>18</v>
      </c>
      <c r="C3" s="103">
        <v>10</v>
      </c>
      <c r="D3" s="34"/>
      <c r="E3" s="88"/>
      <c r="F3" s="89"/>
      <c r="G3" s="89"/>
      <c r="H3" s="43"/>
      <c r="I3" s="43"/>
      <c r="J3" s="43"/>
      <c r="K3" s="43"/>
      <c r="L3" s="43"/>
      <c r="M3" s="43"/>
      <c r="N3" s="43"/>
      <c r="O3" s="43"/>
      <c r="P3" s="43"/>
      <c r="Q3" s="43"/>
      <c r="R3" s="49"/>
    </row>
    <row r="4" spans="1:120" s="160" customFormat="1" ht="24.95" customHeight="1">
      <c r="A4" s="71" t="s">
        <v>61</v>
      </c>
      <c r="B4" s="76">
        <v>19</v>
      </c>
      <c r="C4" s="103">
        <v>4</v>
      </c>
      <c r="D4" s="34"/>
      <c r="E4" s="88"/>
      <c r="F4" s="89"/>
      <c r="G4" s="89"/>
      <c r="H4" s="43"/>
      <c r="I4" s="43"/>
      <c r="J4" s="43"/>
      <c r="K4" s="43"/>
      <c r="L4" s="43"/>
      <c r="M4" s="43"/>
      <c r="N4" s="43"/>
      <c r="O4" s="43"/>
      <c r="P4" s="43"/>
      <c r="Q4" s="43"/>
      <c r="R4" s="49"/>
    </row>
    <row r="5" spans="1:120" s="160" customFormat="1" ht="24.95" customHeight="1">
      <c r="A5" s="93" t="s">
        <v>59</v>
      </c>
      <c r="B5" s="95"/>
      <c r="C5" s="104"/>
      <c r="D5" s="96"/>
      <c r="E5" s="97"/>
      <c r="F5" s="97"/>
      <c r="G5" s="98"/>
      <c r="H5" s="99"/>
      <c r="I5" s="99"/>
      <c r="J5" s="99"/>
      <c r="K5" s="99"/>
      <c r="L5" s="99"/>
      <c r="M5" s="99"/>
      <c r="N5" s="99"/>
      <c r="O5" s="99"/>
      <c r="P5" s="99"/>
      <c r="Q5" s="99"/>
      <c r="R5" s="49"/>
    </row>
    <row r="6" spans="1:120" s="160" customFormat="1" ht="24.95" customHeight="1">
      <c r="A6" s="83" t="s">
        <v>76</v>
      </c>
      <c r="B6" s="76">
        <v>20</v>
      </c>
      <c r="C6" s="103">
        <v>6</v>
      </c>
      <c r="D6" s="109"/>
      <c r="E6" s="88"/>
      <c r="F6" s="89"/>
      <c r="G6" s="8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</row>
    <row r="7" spans="1:120" s="160" customFormat="1" ht="24.95" customHeight="1">
      <c r="A7" s="71" t="s">
        <v>63</v>
      </c>
      <c r="B7" s="76">
        <v>21</v>
      </c>
      <c r="C7" s="103">
        <v>6</v>
      </c>
      <c r="D7" s="100"/>
      <c r="E7" s="107"/>
      <c r="F7" s="107"/>
      <c r="G7" s="107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50"/>
    </row>
    <row r="8" spans="1:120" s="160" customFormat="1" ht="24.95" customHeight="1">
      <c r="A8" s="83" t="s">
        <v>62</v>
      </c>
      <c r="B8" s="76">
        <v>22</v>
      </c>
      <c r="C8" s="103">
        <v>6</v>
      </c>
      <c r="D8" s="100"/>
      <c r="E8" s="107"/>
      <c r="F8" s="107"/>
      <c r="G8" s="107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50"/>
    </row>
    <row r="9" spans="1:120" s="160" customFormat="1" ht="24.95" customHeight="1">
      <c r="A9" s="93" t="s">
        <v>65</v>
      </c>
      <c r="B9" s="96"/>
      <c r="C9" s="104"/>
      <c r="D9" s="95"/>
      <c r="E9" s="97"/>
      <c r="F9" s="97"/>
      <c r="G9" s="97"/>
      <c r="H9" s="96"/>
      <c r="I9" s="96"/>
      <c r="J9" s="96"/>
      <c r="K9" s="96"/>
      <c r="L9" s="96"/>
      <c r="M9" s="96"/>
      <c r="N9" s="96"/>
      <c r="O9" s="96"/>
      <c r="P9" s="96"/>
      <c r="Q9" s="96"/>
      <c r="R9" s="50"/>
    </row>
    <row r="10" spans="1:120" s="160" customFormat="1" ht="24.95" customHeight="1">
      <c r="A10" s="71" t="s">
        <v>93</v>
      </c>
      <c r="B10" s="76">
        <v>23</v>
      </c>
      <c r="C10" s="103">
        <v>10</v>
      </c>
      <c r="D10" s="109"/>
      <c r="E10" s="88"/>
      <c r="F10" s="89"/>
      <c r="G10" s="8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</row>
    <row r="11" spans="1:120" s="160" customFormat="1" ht="24.95" customHeight="1">
      <c r="A11" s="71" t="s">
        <v>69</v>
      </c>
      <c r="B11" s="69">
        <v>24</v>
      </c>
      <c r="C11" s="103">
        <v>3</v>
      </c>
      <c r="D11" s="100"/>
      <c r="E11" s="107"/>
      <c r="F11" s="107"/>
      <c r="G11" s="107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50"/>
    </row>
    <row r="12" spans="1:120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52"/>
    </row>
    <row r="13" spans="1:120">
      <c r="A13" s="55" t="s">
        <v>36</v>
      </c>
      <c r="B13" s="44" t="s">
        <v>37</v>
      </c>
      <c r="C13" s="39">
        <f t="array" ref="C13">IF(ISBLANK(C3:C11), NA(), SUM(C3:C11))</f>
        <v>45</v>
      </c>
      <c r="D13" s="39" t="e">
        <f t="array" ref="D13">IF(ISBLANK(D3:D11), NA(), SUM(D3:D11))</f>
        <v>#N/A</v>
      </c>
      <c r="E13" s="39" t="e">
        <f t="array" ref="E13">IF(ISBLANK(E3:E11), NA(), SUM(E3:E11))</f>
        <v>#N/A</v>
      </c>
      <c r="F13" s="39" t="e">
        <f t="array" ref="F13">IF(ISBLANK(F3:F11), NA(), SUM(F3:F11))</f>
        <v>#N/A</v>
      </c>
      <c r="G13" s="39" t="e">
        <f t="array" ref="G13">IF(ISBLANK(G3:G11), NA(), SUM(G3:G11))</f>
        <v>#N/A</v>
      </c>
      <c r="H13" s="39" t="e">
        <f t="array" ref="H13">IF(ISBLANK(H3:H11), NA(), SUM(H3:H11))</f>
        <v>#N/A</v>
      </c>
      <c r="I13" s="39" t="e">
        <f t="array" ref="I13">IF(ISBLANK(I3:I11), NA(), SUM(I3:I11))</f>
        <v>#N/A</v>
      </c>
      <c r="J13" s="39" t="e">
        <f t="array" ref="J13">IF(ISBLANK(J3:J11), NA(), SUM(J3:J11))</f>
        <v>#N/A</v>
      </c>
      <c r="K13" s="39" t="e">
        <f t="array" ref="K13">IF(ISBLANK(K3:K11), NA(), SUM(K3:K11))</f>
        <v>#N/A</v>
      </c>
      <c r="L13" s="39" t="e">
        <f t="array" ref="L13">IF(ISBLANK(L3:L11), NA(), SUM(L3:L11))</f>
        <v>#N/A</v>
      </c>
      <c r="M13" s="39" t="e">
        <f t="array" ref="M13">IF(ISBLANK(M3:M11), NA(), SUM(M3:M11))</f>
        <v>#N/A</v>
      </c>
      <c r="N13" s="39" t="e">
        <f t="array" ref="N13">IF(ISBLANK(N3:N11), NA(), SUM(N3:N11))</f>
        <v>#N/A</v>
      </c>
      <c r="O13" s="39" t="e">
        <f t="array" ref="O13">IF(ISBLANK(O3:O11), NA(), SUM(O3:O11))</f>
        <v>#N/A</v>
      </c>
      <c r="P13" s="39" t="e">
        <f t="array" ref="P13">IF(ISBLANK(P3:P11), NA(), SUM(P3:P11))</f>
        <v>#N/A</v>
      </c>
      <c r="Q13" s="39" t="e">
        <f t="array" ref="Q13">IF(ISBLANK(Q3:Q11), NA(), SUM(Q3:Q11))</f>
        <v>#N/A</v>
      </c>
      <c r="R13" s="39" t="e">
        <f t="array" ref="R13">IF(ISBLANK(R3:R11), NA(), SUM(R3:R11))</f>
        <v>#N/A</v>
      </c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</row>
    <row r="14" spans="1:120" ht="25.5">
      <c r="A14" s="39"/>
      <c r="B14" s="44" t="s">
        <v>38</v>
      </c>
      <c r="C14" s="39"/>
      <c r="D14" s="39" t="e">
        <f>C13-D13</f>
        <v>#N/A</v>
      </c>
      <c r="E14" s="39" t="e">
        <f t="shared" ref="E14:R14" si="0">D13-E13</f>
        <v>#N/A</v>
      </c>
      <c r="F14" s="39" t="e">
        <f t="shared" si="0"/>
        <v>#N/A</v>
      </c>
      <c r="G14" s="39" t="e">
        <f t="shared" si="0"/>
        <v>#N/A</v>
      </c>
      <c r="H14" s="39" t="e">
        <f t="shared" si="0"/>
        <v>#N/A</v>
      </c>
      <c r="I14" s="39" t="e">
        <f t="shared" si="0"/>
        <v>#N/A</v>
      </c>
      <c r="J14" s="39" t="e">
        <f t="shared" si="0"/>
        <v>#N/A</v>
      </c>
      <c r="K14" s="39" t="e">
        <f t="shared" si="0"/>
        <v>#N/A</v>
      </c>
      <c r="L14" s="39" t="e">
        <f t="shared" si="0"/>
        <v>#N/A</v>
      </c>
      <c r="M14" s="39" t="e">
        <f t="shared" si="0"/>
        <v>#N/A</v>
      </c>
      <c r="N14" s="39" t="e">
        <f t="shared" si="0"/>
        <v>#N/A</v>
      </c>
      <c r="O14" s="39" t="e">
        <f t="shared" si="0"/>
        <v>#N/A</v>
      </c>
      <c r="P14" s="39" t="e">
        <f t="shared" si="0"/>
        <v>#N/A</v>
      </c>
      <c r="Q14" s="39" t="e">
        <f t="shared" si="0"/>
        <v>#N/A</v>
      </c>
      <c r="R14" s="52" t="e">
        <f t="shared" si="0"/>
        <v>#N/A</v>
      </c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</row>
    <row r="15" spans="1:120">
      <c r="A15" s="39"/>
      <c r="B15" s="45" t="s">
        <v>39</v>
      </c>
      <c r="C15" s="46">
        <f>C13</f>
        <v>45</v>
      </c>
      <c r="D15" s="47">
        <f t="shared" ref="D15:R15" si="1">C15-$C$13/COUNTA($C$2:$Q$2)</f>
        <v>42</v>
      </c>
      <c r="E15" s="47">
        <f t="shared" si="1"/>
        <v>39</v>
      </c>
      <c r="F15" s="47">
        <f t="shared" si="1"/>
        <v>36</v>
      </c>
      <c r="G15" s="47">
        <f t="shared" si="1"/>
        <v>33</v>
      </c>
      <c r="H15" s="47">
        <f t="shared" si="1"/>
        <v>30</v>
      </c>
      <c r="I15" s="47">
        <f t="shared" si="1"/>
        <v>27</v>
      </c>
      <c r="J15" s="47">
        <f t="shared" si="1"/>
        <v>24</v>
      </c>
      <c r="K15" s="47">
        <f t="shared" si="1"/>
        <v>21</v>
      </c>
      <c r="L15" s="47">
        <f t="shared" si="1"/>
        <v>18</v>
      </c>
      <c r="M15" s="47">
        <f t="shared" si="1"/>
        <v>15</v>
      </c>
      <c r="N15" s="47">
        <f t="shared" si="1"/>
        <v>12</v>
      </c>
      <c r="O15" s="47">
        <f t="shared" si="1"/>
        <v>9</v>
      </c>
      <c r="P15" s="47">
        <f t="shared" si="1"/>
        <v>6</v>
      </c>
      <c r="Q15" s="47">
        <f t="shared" si="1"/>
        <v>3</v>
      </c>
      <c r="R15" s="53">
        <f t="shared" si="1"/>
        <v>0</v>
      </c>
    </row>
    <row r="16" spans="1:120" s="57" customFormat="1">
      <c r="A16" s="56"/>
      <c r="B16" s="58" t="s">
        <v>40</v>
      </c>
      <c r="C16" s="59">
        <f>1-C13/$C$13</f>
        <v>0</v>
      </c>
      <c r="D16" s="59" t="e">
        <f t="shared" ref="D16:R16" si="2">1-D13/$C$13</f>
        <v>#N/A</v>
      </c>
      <c r="E16" s="59" t="e">
        <f t="shared" si="2"/>
        <v>#N/A</v>
      </c>
      <c r="F16" s="59" t="e">
        <f t="shared" si="2"/>
        <v>#N/A</v>
      </c>
      <c r="G16" s="59" t="e">
        <f t="shared" si="2"/>
        <v>#N/A</v>
      </c>
      <c r="H16" s="59" t="e">
        <f t="shared" si="2"/>
        <v>#N/A</v>
      </c>
      <c r="I16" s="59" t="e">
        <f t="shared" si="2"/>
        <v>#N/A</v>
      </c>
      <c r="J16" s="59" t="e">
        <f t="shared" si="2"/>
        <v>#N/A</v>
      </c>
      <c r="K16" s="59" t="e">
        <f t="shared" si="2"/>
        <v>#N/A</v>
      </c>
      <c r="L16" s="59" t="e">
        <f t="shared" si="2"/>
        <v>#N/A</v>
      </c>
      <c r="M16" s="59" t="e">
        <f t="shared" si="2"/>
        <v>#N/A</v>
      </c>
      <c r="N16" s="59" t="e">
        <f t="shared" si="2"/>
        <v>#N/A</v>
      </c>
      <c r="O16" s="59" t="e">
        <f t="shared" si="2"/>
        <v>#N/A</v>
      </c>
      <c r="P16" s="59" t="e">
        <f t="shared" si="2"/>
        <v>#N/A</v>
      </c>
      <c r="Q16" s="59" t="e">
        <f t="shared" si="2"/>
        <v>#N/A</v>
      </c>
      <c r="R16" s="59" t="e">
        <f t="shared" si="2"/>
        <v>#N/A</v>
      </c>
    </row>
    <row r="17" spans="1:18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</row>
    <row r="18" spans="1:18">
      <c r="A18" s="39"/>
      <c r="B18" s="44"/>
      <c r="C18" s="39"/>
      <c r="D18" s="44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</row>
    <row r="19" spans="1:18">
      <c r="A19" s="39"/>
      <c r="B19" s="44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</row>
    <row r="20" spans="1:18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</row>
    <row r="21" spans="1:18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</row>
    <row r="22" spans="1:18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</row>
    <row r="23" spans="1:18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</row>
    <row r="24" spans="1:18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</row>
    <row r="25" spans="1:18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</row>
    <row r="26" spans="1:18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</row>
    <row r="27" spans="1:18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</row>
    <row r="29" spans="1:18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</row>
    <row r="30" spans="1:18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 spans="1:18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 spans="1:18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</row>
    <row r="33" spans="1:18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</row>
    <row r="34" spans="1:18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5" spans="1:18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</row>
    <row r="36" spans="1:18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</row>
    <row r="37" spans="1:18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</row>
    <row r="38" spans="1:1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</row>
    <row r="39" spans="1:18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</row>
    <row r="40" spans="1:18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</row>
    <row r="41" spans="1:18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</row>
    <row r="42" spans="1:18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</row>
    <row r="43" spans="1:18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</row>
    <row r="44" spans="1:18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 spans="1:18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pans="1:18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 spans="1:18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</row>
    <row r="52" spans="1:18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</row>
    <row r="53" spans="1:18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</row>
    <row r="54" spans="1:18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</row>
    <row r="55" spans="1:18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</row>
    <row r="56" spans="1:18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</row>
    <row r="57" spans="1:18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</row>
    <row r="58" spans="1:1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</row>
    <row r="59" spans="1:18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</row>
    <row r="60" spans="1:18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</row>
    <row r="61" spans="1:18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</row>
    <row r="62" spans="1:18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</row>
    <row r="63" spans="1:18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</row>
    <row r="64" spans="1:18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</row>
    <row r="65" spans="1:18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</row>
    <row r="66" spans="1:18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</row>
    <row r="67" spans="1:18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</row>
    <row r="68" spans="1:1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</row>
    <row r="69" spans="1:18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</row>
    <row r="70" spans="1:18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</row>
    <row r="71" spans="1:18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</row>
    <row r="72" spans="1:18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</row>
    <row r="73" spans="1:18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</row>
    <row r="74" spans="1:18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</row>
    <row r="75" spans="1:18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</row>
    <row r="76" spans="1:18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</row>
    <row r="77" spans="1:18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</row>
    <row r="78" spans="1:1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</row>
    <row r="79" spans="1:18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</row>
    <row r="80" spans="1:18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</row>
    <row r="81" spans="1:18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</row>
  </sheetData>
  <conditionalFormatting sqref="E7:R9 D7:D8 D3:R5 D11:R11 A3:A11 B3:B4 B6:B11">
    <cfRule type="expression" dxfId="37" priority="33" stopIfTrue="1">
      <formula>#REF!="N"</formula>
    </cfRule>
    <cfRule type="expression" dxfId="36" priority="34" stopIfTrue="1">
      <formula>#REF!="O"</formula>
    </cfRule>
  </conditionalFormatting>
  <conditionalFormatting sqref="A4:A11 B10:B11 B4 B6:B8">
    <cfRule type="expression" dxfId="35" priority="31" stopIfTrue="1">
      <formula>#REF!="N"</formula>
    </cfRule>
    <cfRule type="expression" dxfId="34" priority="32" stopIfTrue="1">
      <formula>#REF!="O"</formula>
    </cfRule>
  </conditionalFormatting>
  <conditionalFormatting sqref="A5 A7 A10:B10 B4 B6:B8">
    <cfRule type="expression" dxfId="33" priority="9" stopIfTrue="1">
      <formula>#REF!="N"</formula>
    </cfRule>
    <cfRule type="expression" dxfId="32" priority="10" stopIfTrue="1">
      <formula>#REF!="O"</formula>
    </cfRule>
  </conditionalFormatting>
  <conditionalFormatting sqref="E6:G6">
    <cfRule type="expression" dxfId="31" priority="3" stopIfTrue="1">
      <formula>#REF!="N"</formula>
    </cfRule>
    <cfRule type="expression" dxfId="30" priority="4" stopIfTrue="1">
      <formula>#REF!="O"</formula>
    </cfRule>
  </conditionalFormatting>
  <conditionalFormatting sqref="E10:G10">
    <cfRule type="expression" dxfId="29" priority="1" stopIfTrue="1">
      <formula>#REF!="N"</formula>
    </cfRule>
    <cfRule type="expression" dxfId="28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7"/>
  <sheetViews>
    <sheetView zoomScale="85" zoomScaleNormal="85" workbookViewId="0">
      <selection activeCell="A2" sqref="A2"/>
    </sheetView>
  </sheetViews>
  <sheetFormatPr baseColWidth="10" defaultRowHeight="12.75"/>
  <cols>
    <col min="1" max="1" width="35.42578125" style="37" customWidth="1"/>
    <col min="2" max="2" width="17.28515625" style="37" customWidth="1"/>
    <col min="3" max="18" width="10.7109375" style="37" customWidth="1"/>
    <col min="19" max="16384" width="11.42578125" style="37"/>
  </cols>
  <sheetData>
    <row r="1" spans="1:120">
      <c r="C1" s="38" t="s">
        <v>87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48"/>
    </row>
    <row r="2" spans="1:120">
      <c r="A2" s="39" t="s">
        <v>34</v>
      </c>
      <c r="B2" s="54" t="s">
        <v>35</v>
      </c>
      <c r="C2" s="40">
        <v>41421</v>
      </c>
      <c r="D2" s="40">
        <v>41422</v>
      </c>
      <c r="E2" s="40">
        <v>41423</v>
      </c>
      <c r="F2" s="40">
        <v>41424</v>
      </c>
      <c r="G2" s="40">
        <v>41425</v>
      </c>
      <c r="H2" s="40">
        <v>41428</v>
      </c>
      <c r="I2" s="40">
        <v>41429</v>
      </c>
      <c r="J2" s="40">
        <v>41430</v>
      </c>
      <c r="K2" s="40">
        <v>41431</v>
      </c>
      <c r="L2" s="40">
        <v>41432</v>
      </c>
      <c r="M2" s="40">
        <v>41435</v>
      </c>
      <c r="N2" s="40">
        <v>41436</v>
      </c>
      <c r="O2" s="40">
        <v>41437</v>
      </c>
      <c r="P2" s="40">
        <v>41438</v>
      </c>
      <c r="Q2" s="40">
        <v>41439</v>
      </c>
      <c r="R2" s="40">
        <v>41442</v>
      </c>
      <c r="S2" s="41"/>
      <c r="T2" s="41"/>
      <c r="U2" s="41"/>
      <c r="V2" s="41"/>
      <c r="W2" s="40"/>
      <c r="X2" s="40"/>
      <c r="Y2" s="40"/>
      <c r="Z2" s="40"/>
      <c r="AA2" s="40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</row>
    <row r="3" spans="1:120" ht="24.95" customHeight="1">
      <c r="A3" s="71" t="s">
        <v>19</v>
      </c>
      <c r="B3" s="76">
        <v>26</v>
      </c>
      <c r="C3" s="103">
        <v>10</v>
      </c>
      <c r="D3" s="100"/>
      <c r="E3" s="100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49"/>
    </row>
    <row r="4" spans="1:120" ht="24.95" customHeight="1">
      <c r="A4" s="93" t="s">
        <v>66</v>
      </c>
      <c r="B4" s="104"/>
      <c r="C4" s="104"/>
      <c r="D4" s="96"/>
      <c r="E4" s="96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49"/>
    </row>
    <row r="5" spans="1:120" ht="24.95" customHeight="1">
      <c r="A5" s="71" t="s">
        <v>75</v>
      </c>
      <c r="B5" s="76">
        <v>27</v>
      </c>
      <c r="C5" s="103">
        <v>5</v>
      </c>
      <c r="D5" s="100"/>
      <c r="E5" s="100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49"/>
    </row>
    <row r="6" spans="1:120" ht="24.95" customHeight="1">
      <c r="A6" s="71" t="s">
        <v>74</v>
      </c>
      <c r="B6" s="76">
        <v>28</v>
      </c>
      <c r="C6" s="103">
        <v>5</v>
      </c>
      <c r="D6" s="100"/>
      <c r="E6" s="100"/>
      <c r="F6" s="100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49"/>
    </row>
    <row r="7" spans="1:120" ht="24.95" customHeight="1">
      <c r="A7" s="93" t="s">
        <v>70</v>
      </c>
      <c r="B7" s="104"/>
      <c r="C7" s="104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50"/>
    </row>
    <row r="8" spans="1:120" ht="24.95" customHeight="1">
      <c r="A8" s="83" t="s">
        <v>72</v>
      </c>
      <c r="B8" s="76">
        <v>29</v>
      </c>
      <c r="C8" s="103">
        <v>12</v>
      </c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50"/>
    </row>
    <row r="9" spans="1:120" ht="24.95" customHeight="1">
      <c r="A9" s="113" t="s">
        <v>73</v>
      </c>
      <c r="B9" s="159">
        <v>30</v>
      </c>
      <c r="C9" s="105">
        <v>12</v>
      </c>
      <c r="D9" s="114"/>
      <c r="E9" s="114"/>
      <c r="F9" s="114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6"/>
    </row>
    <row r="10" spans="1:120" s="160" customFormat="1" ht="24.95" customHeight="1">
      <c r="A10" s="71" t="s">
        <v>90</v>
      </c>
      <c r="B10" s="76">
        <v>31</v>
      </c>
      <c r="C10" s="103">
        <v>8</v>
      </c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  <c r="AU10" s="161"/>
      <c r="AV10" s="161"/>
      <c r="AW10" s="161"/>
      <c r="AX10" s="161"/>
      <c r="AY10" s="161"/>
      <c r="AZ10" s="161"/>
      <c r="BA10" s="161"/>
      <c r="BB10" s="161"/>
      <c r="BC10" s="161"/>
      <c r="BD10" s="161"/>
      <c r="BE10" s="161"/>
      <c r="BF10" s="161"/>
      <c r="BG10" s="161"/>
      <c r="BH10" s="161"/>
      <c r="BI10" s="161"/>
      <c r="BJ10" s="161"/>
      <c r="BK10" s="161"/>
      <c r="BL10" s="161"/>
      <c r="BM10" s="161"/>
      <c r="BN10" s="161"/>
      <c r="BO10" s="161"/>
      <c r="BP10" s="161"/>
      <c r="BQ10" s="161"/>
      <c r="BR10" s="161"/>
      <c r="BS10" s="161"/>
      <c r="BT10" s="161"/>
      <c r="BU10" s="161"/>
      <c r="BV10" s="161"/>
      <c r="BW10" s="161"/>
      <c r="BX10" s="161"/>
      <c r="BY10" s="161"/>
      <c r="BZ10" s="161"/>
      <c r="CA10" s="161"/>
      <c r="CB10" s="161"/>
      <c r="CC10" s="161"/>
      <c r="CD10" s="161"/>
      <c r="CE10" s="161"/>
      <c r="CF10" s="161"/>
      <c r="CG10" s="161"/>
      <c r="CH10" s="161"/>
      <c r="CI10" s="161"/>
      <c r="CJ10" s="161"/>
      <c r="CK10" s="161"/>
      <c r="CL10" s="161"/>
      <c r="CM10" s="161"/>
      <c r="CN10" s="161"/>
      <c r="CO10" s="161"/>
      <c r="CP10" s="161"/>
      <c r="CQ10" s="161"/>
      <c r="CR10" s="161"/>
      <c r="CS10" s="161"/>
      <c r="CT10" s="161"/>
      <c r="CU10" s="161"/>
      <c r="CV10" s="161"/>
      <c r="CW10" s="161"/>
      <c r="CX10" s="161"/>
      <c r="CY10" s="161"/>
      <c r="CZ10" s="161"/>
      <c r="DA10" s="161"/>
      <c r="DB10" s="161"/>
      <c r="DC10" s="161"/>
      <c r="DD10" s="161"/>
      <c r="DE10" s="161"/>
      <c r="DF10" s="161"/>
      <c r="DG10" s="161"/>
      <c r="DH10" s="161"/>
      <c r="DI10" s="161"/>
      <c r="DJ10" s="161"/>
      <c r="DK10" s="161"/>
      <c r="DL10" s="161"/>
      <c r="DM10" s="161"/>
      <c r="DN10" s="161"/>
      <c r="DO10" s="161"/>
      <c r="DP10" s="161"/>
    </row>
    <row r="11" spans="1:120">
      <c r="A11" s="39"/>
    </row>
    <row r="12" spans="1:120" s="57" customFormat="1">
      <c r="A12" s="56"/>
      <c r="B12" s="44" t="s">
        <v>37</v>
      </c>
      <c r="C12" s="39">
        <f t="array" ref="C12">IF(ISBLANK(C3:C10), NA(), SUM(C3:C10))</f>
        <v>52</v>
      </c>
      <c r="D12" s="39" t="e">
        <f t="array" ref="D12">IF(ISBLANK(D3:D10), NA(), SUM(D3:D10))</f>
        <v>#N/A</v>
      </c>
      <c r="E12" s="39" t="e">
        <f t="array" ref="E12">IF(ISBLANK(E3:E10), NA(), SUM(E3:E10))</f>
        <v>#N/A</v>
      </c>
      <c r="F12" s="39" t="e">
        <f t="array" ref="F12">IF(ISBLANK(F3:F10), NA(), SUM(F3:F10))</f>
        <v>#N/A</v>
      </c>
      <c r="G12" s="39" t="e">
        <f t="array" ref="G12">IF(ISBLANK(G3:G10), NA(), SUM(G3:G10))</f>
        <v>#N/A</v>
      </c>
      <c r="H12" s="39" t="e">
        <f t="array" ref="H12">IF(ISBLANK(H3:H10), NA(), SUM(H3:H10))</f>
        <v>#N/A</v>
      </c>
      <c r="I12" s="39" t="e">
        <f t="array" ref="I12">IF(ISBLANK(I3:I10), NA(), SUM(I3:I10))</f>
        <v>#N/A</v>
      </c>
      <c r="J12" s="39" t="e">
        <f t="array" ref="J12">IF(ISBLANK(J3:J10), NA(), SUM(J3:J10))</f>
        <v>#N/A</v>
      </c>
      <c r="K12" s="39" t="e">
        <f t="array" ref="K12">IF(ISBLANK(K3:K10), NA(), SUM(K3:K10))</f>
        <v>#N/A</v>
      </c>
      <c r="L12" s="39" t="e">
        <f t="array" ref="L12">IF(ISBLANK(L3:L10), NA(), SUM(L3:L10))</f>
        <v>#N/A</v>
      </c>
      <c r="M12" s="39" t="e">
        <f t="array" ref="M12">IF(ISBLANK(M3:M10), NA(), SUM(M3:M10))</f>
        <v>#N/A</v>
      </c>
      <c r="N12" s="39" t="e">
        <f t="array" ref="N12">IF(ISBLANK(N3:N10), NA(), SUM(N3:N10))</f>
        <v>#N/A</v>
      </c>
      <c r="O12" s="39" t="e">
        <f t="array" ref="O12">IF(ISBLANK(O3:O10), NA(), SUM(O3:O10))</f>
        <v>#N/A</v>
      </c>
      <c r="P12" s="39" t="e">
        <f t="array" ref="P12">IF(ISBLANK(P3:P10), NA(), SUM(P3:P10))</f>
        <v>#N/A</v>
      </c>
      <c r="Q12" s="39" t="e">
        <f t="array" ref="Q12">IF(ISBLANK(Q3:Q10), NA(), SUM(Q3:Q10))</f>
        <v>#N/A</v>
      </c>
      <c r="R12" s="39" t="e">
        <f t="array" ref="R12">IF(ISBLANK(R3:R10), NA(), SUM(R3:R10))</f>
        <v>#N/A</v>
      </c>
    </row>
    <row r="13" spans="1:120" ht="25.5">
      <c r="A13" s="39"/>
      <c r="B13" s="44" t="s">
        <v>38</v>
      </c>
      <c r="C13" s="39"/>
      <c r="D13" s="39" t="e">
        <f t="shared" ref="D13:R13" si="0">C12-D12</f>
        <v>#N/A</v>
      </c>
      <c r="E13" s="39" t="e">
        <f t="shared" si="0"/>
        <v>#N/A</v>
      </c>
      <c r="F13" s="39" t="e">
        <f t="shared" si="0"/>
        <v>#N/A</v>
      </c>
      <c r="G13" s="39" t="e">
        <f t="shared" si="0"/>
        <v>#N/A</v>
      </c>
      <c r="H13" s="39" t="e">
        <f t="shared" si="0"/>
        <v>#N/A</v>
      </c>
      <c r="I13" s="39" t="e">
        <f t="shared" si="0"/>
        <v>#N/A</v>
      </c>
      <c r="J13" s="39" t="e">
        <f t="shared" si="0"/>
        <v>#N/A</v>
      </c>
      <c r="K13" s="39" t="e">
        <f t="shared" si="0"/>
        <v>#N/A</v>
      </c>
      <c r="L13" s="39" t="e">
        <f t="shared" si="0"/>
        <v>#N/A</v>
      </c>
      <c r="M13" s="39" t="e">
        <f t="shared" si="0"/>
        <v>#N/A</v>
      </c>
      <c r="N13" s="39" t="e">
        <f t="shared" si="0"/>
        <v>#N/A</v>
      </c>
      <c r="O13" s="39" t="e">
        <f t="shared" si="0"/>
        <v>#N/A</v>
      </c>
      <c r="P13" s="39" t="e">
        <f t="shared" si="0"/>
        <v>#N/A</v>
      </c>
      <c r="Q13" s="39" t="e">
        <f t="shared" si="0"/>
        <v>#N/A</v>
      </c>
      <c r="R13" s="52" t="e">
        <f t="shared" si="0"/>
        <v>#N/A</v>
      </c>
    </row>
    <row r="14" spans="1:120">
      <c r="A14" s="39"/>
      <c r="B14" s="45" t="s">
        <v>39</v>
      </c>
      <c r="C14" s="46">
        <f>C12</f>
        <v>52</v>
      </c>
      <c r="D14" s="47">
        <f t="shared" ref="D14:R14" si="1">C14-$C$12/COUNTA($C$2:$Q$2)</f>
        <v>48.533333333333331</v>
      </c>
      <c r="E14" s="47">
        <f t="shared" si="1"/>
        <v>45.066666666666663</v>
      </c>
      <c r="F14" s="47">
        <f t="shared" si="1"/>
        <v>41.599999999999994</v>
      </c>
      <c r="G14" s="47">
        <f t="shared" si="1"/>
        <v>38.133333333333326</v>
      </c>
      <c r="H14" s="47">
        <f t="shared" si="1"/>
        <v>34.666666666666657</v>
      </c>
      <c r="I14" s="47">
        <f t="shared" si="1"/>
        <v>31.199999999999989</v>
      </c>
      <c r="J14" s="47">
        <f t="shared" si="1"/>
        <v>27.73333333333332</v>
      </c>
      <c r="K14" s="47">
        <f t="shared" si="1"/>
        <v>24.266666666666652</v>
      </c>
      <c r="L14" s="47">
        <f t="shared" si="1"/>
        <v>20.799999999999983</v>
      </c>
      <c r="M14" s="47">
        <f t="shared" si="1"/>
        <v>17.333333333333314</v>
      </c>
      <c r="N14" s="47">
        <f t="shared" si="1"/>
        <v>13.866666666666648</v>
      </c>
      <c r="O14" s="47">
        <f t="shared" si="1"/>
        <v>10.399999999999981</v>
      </c>
      <c r="P14" s="47">
        <f t="shared" si="1"/>
        <v>6.933333333333314</v>
      </c>
      <c r="Q14" s="47">
        <f t="shared" si="1"/>
        <v>3.4666666666666472</v>
      </c>
      <c r="R14" s="53">
        <f t="shared" si="1"/>
        <v>-1.9539925233402755E-14</v>
      </c>
    </row>
    <row r="15" spans="1:120">
      <c r="A15" s="39"/>
      <c r="B15" s="58" t="s">
        <v>40</v>
      </c>
      <c r="C15" s="59">
        <f t="shared" ref="C15:R15" si="2">1-C12/$C$12</f>
        <v>0</v>
      </c>
      <c r="D15" s="59" t="e">
        <f t="shared" si="2"/>
        <v>#N/A</v>
      </c>
      <c r="E15" s="59" t="e">
        <f t="shared" si="2"/>
        <v>#N/A</v>
      </c>
      <c r="F15" s="59" t="e">
        <f t="shared" si="2"/>
        <v>#N/A</v>
      </c>
      <c r="G15" s="59" t="e">
        <f t="shared" si="2"/>
        <v>#N/A</v>
      </c>
      <c r="H15" s="59" t="e">
        <f t="shared" si="2"/>
        <v>#N/A</v>
      </c>
      <c r="I15" s="59" t="e">
        <f t="shared" si="2"/>
        <v>#N/A</v>
      </c>
      <c r="J15" s="59" t="e">
        <f t="shared" si="2"/>
        <v>#N/A</v>
      </c>
      <c r="K15" s="59" t="e">
        <f t="shared" si="2"/>
        <v>#N/A</v>
      </c>
      <c r="L15" s="59" t="e">
        <f t="shared" si="2"/>
        <v>#N/A</v>
      </c>
      <c r="M15" s="59" t="e">
        <f t="shared" si="2"/>
        <v>#N/A</v>
      </c>
      <c r="N15" s="59" t="e">
        <f t="shared" si="2"/>
        <v>#N/A</v>
      </c>
      <c r="O15" s="59" t="e">
        <f t="shared" si="2"/>
        <v>#N/A</v>
      </c>
      <c r="P15" s="59" t="e">
        <f t="shared" si="2"/>
        <v>#N/A</v>
      </c>
      <c r="Q15" s="59" t="e">
        <f t="shared" si="2"/>
        <v>#N/A</v>
      </c>
      <c r="R15" s="59" t="e">
        <f t="shared" si="2"/>
        <v>#N/A</v>
      </c>
    </row>
    <row r="16" spans="1:120">
      <c r="A16" s="39"/>
    </row>
    <row r="17" spans="1:18">
      <c r="A17" s="39"/>
    </row>
    <row r="18" spans="1:18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</row>
    <row r="19" spans="1:18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</row>
    <row r="20" spans="1:18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</row>
    <row r="21" spans="1:18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</row>
    <row r="22" spans="1:18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</row>
    <row r="23" spans="1:18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</row>
    <row r="24" spans="1:18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</row>
    <row r="25" spans="1:18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</row>
    <row r="26" spans="1:18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</row>
    <row r="27" spans="1:18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</row>
    <row r="29" spans="1:18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</row>
    <row r="30" spans="1:18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 spans="1:18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 spans="1:18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</row>
    <row r="33" spans="1:18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</row>
    <row r="34" spans="1:18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5" spans="1:18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</row>
    <row r="36" spans="1:18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</row>
    <row r="37" spans="1:18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</row>
    <row r="38" spans="1:1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</row>
    <row r="39" spans="1:18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</row>
    <row r="40" spans="1:18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</row>
    <row r="41" spans="1:18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</row>
    <row r="42" spans="1:18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</row>
    <row r="43" spans="1:18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</row>
    <row r="44" spans="1:18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 spans="1:18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pans="1:18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 spans="1:18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</row>
    <row r="52" spans="1:18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</row>
    <row r="53" spans="1:18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</row>
    <row r="54" spans="1:18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</row>
    <row r="55" spans="1:18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</row>
    <row r="56" spans="1:18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</row>
    <row r="57" spans="1:18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</row>
    <row r="58" spans="1:1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</row>
    <row r="59" spans="1:18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</row>
    <row r="60" spans="1:18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</row>
    <row r="61" spans="1:18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</row>
    <row r="62" spans="1:18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</row>
    <row r="63" spans="1:18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</row>
    <row r="64" spans="1:18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</row>
    <row r="65" spans="1:18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</row>
    <row r="66" spans="1:18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</row>
    <row r="67" spans="1:18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</row>
    <row r="68" spans="1:1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</row>
    <row r="69" spans="1:18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</row>
    <row r="70" spans="1:18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</row>
    <row r="71" spans="1:18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</row>
    <row r="72" spans="1:18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</row>
    <row r="73" spans="1:18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</row>
    <row r="74" spans="1:18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</row>
    <row r="75" spans="1:18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</row>
    <row r="76" spans="1:18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</row>
    <row r="77" spans="1:18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</row>
  </sheetData>
  <conditionalFormatting sqref="D3:R9 A3:A9 B3 B5:B6 B8:B9">
    <cfRule type="expression" dxfId="27" priority="27" stopIfTrue="1">
      <formula>#REF!="N"</formula>
    </cfRule>
    <cfRule type="expression" dxfId="26" priority="28" stopIfTrue="1">
      <formula>#REF!="O"</formula>
    </cfRule>
  </conditionalFormatting>
  <conditionalFormatting sqref="A9 A4:A7 B3 B5:B6 B8:B9">
    <cfRule type="expression" dxfId="25" priority="25" stopIfTrue="1">
      <formula>#REF!="N"</formula>
    </cfRule>
    <cfRule type="expression" dxfId="24" priority="26" stopIfTrue="1">
      <formula>#REF!="O"</formula>
    </cfRule>
  </conditionalFormatting>
  <conditionalFormatting sqref="A5 A7">
    <cfRule type="expression" dxfId="23" priority="23" stopIfTrue="1">
      <formula>#REF!="N"</formula>
    </cfRule>
    <cfRule type="expression" dxfId="22" priority="24" stopIfTrue="1">
      <formula>#REF!="O"</formula>
    </cfRule>
  </conditionalFormatting>
  <conditionalFormatting sqref="B3 B5:B6 B8:B10">
    <cfRule type="expression" dxfId="21" priority="5" stopIfTrue="1">
      <formula>#REF!="N"</formula>
    </cfRule>
    <cfRule type="expression" dxfId="20" priority="6" stopIfTrue="1">
      <formula>#REF!="O"</formula>
    </cfRule>
  </conditionalFormatting>
  <conditionalFormatting sqref="A4 A7">
    <cfRule type="expression" dxfId="19" priority="3" stopIfTrue="1">
      <formula>#REF!="N"</formula>
    </cfRule>
    <cfRule type="expression" dxfId="18" priority="4" stopIfTrue="1">
      <formula>#REF!="O"</formula>
    </cfRule>
  </conditionalFormatting>
  <conditionalFormatting sqref="B8:B10 B3 B5:B6">
    <cfRule type="expression" dxfId="17" priority="1" stopIfTrue="1">
      <formula>#REF!="N"</formula>
    </cfRule>
    <cfRule type="expression" dxfId="16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E5" sqref="E5"/>
    </sheetView>
  </sheetViews>
  <sheetFormatPr baseColWidth="10" defaultRowHeight="12.75"/>
  <cols>
    <col min="1" max="1" width="35.42578125" style="37" customWidth="1"/>
    <col min="2" max="2" width="17.28515625" style="37" customWidth="1"/>
    <col min="3" max="18" width="10.7109375" style="37" customWidth="1"/>
    <col min="19" max="16384" width="11.42578125" style="37"/>
  </cols>
  <sheetData>
    <row r="1" spans="1:120">
      <c r="C1" s="38" t="s">
        <v>88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48"/>
    </row>
    <row r="2" spans="1:120">
      <c r="A2" s="39" t="s">
        <v>34</v>
      </c>
      <c r="B2" s="54" t="s">
        <v>35</v>
      </c>
      <c r="C2" s="40">
        <v>41442</v>
      </c>
      <c r="D2" s="40">
        <v>41443</v>
      </c>
      <c r="E2" s="40">
        <v>41444</v>
      </c>
      <c r="F2" s="40">
        <v>41445</v>
      </c>
      <c r="G2" s="40">
        <v>41446</v>
      </c>
      <c r="H2" s="40">
        <v>41449</v>
      </c>
      <c r="I2" s="40">
        <v>41450</v>
      </c>
      <c r="J2" s="40">
        <v>41451</v>
      </c>
      <c r="K2" s="40">
        <v>41452</v>
      </c>
      <c r="L2" s="40">
        <v>41453</v>
      </c>
      <c r="M2" s="40">
        <v>41456</v>
      </c>
      <c r="N2" s="40">
        <v>41457</v>
      </c>
      <c r="O2" s="40">
        <v>41458</v>
      </c>
      <c r="P2" s="40">
        <v>41459</v>
      </c>
      <c r="Q2" s="40">
        <v>41460</v>
      </c>
      <c r="R2" s="40">
        <v>41463</v>
      </c>
      <c r="S2" s="41"/>
      <c r="T2" s="41"/>
      <c r="U2" s="41"/>
      <c r="V2" s="41"/>
      <c r="W2" s="40"/>
      <c r="X2" s="40"/>
      <c r="Y2" s="40"/>
      <c r="Z2" s="40"/>
      <c r="AA2" s="40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</row>
    <row r="3" spans="1:120" ht="24.95" customHeight="1">
      <c r="A3" s="71" t="s">
        <v>21</v>
      </c>
      <c r="B3" s="76">
        <v>33</v>
      </c>
      <c r="C3" s="158">
        <v>10</v>
      </c>
      <c r="D3" s="34"/>
      <c r="E3" s="90"/>
      <c r="F3" s="91"/>
      <c r="G3" s="91"/>
      <c r="H3" s="43"/>
      <c r="I3" s="43"/>
      <c r="J3" s="43"/>
      <c r="K3" s="43"/>
      <c r="L3" s="43"/>
      <c r="M3" s="43"/>
      <c r="N3" s="43"/>
      <c r="O3" s="43"/>
      <c r="P3" s="43"/>
      <c r="Q3" s="43"/>
      <c r="R3" s="49"/>
    </row>
    <row r="4" spans="1:120" s="102" customFormat="1" ht="24.95" customHeight="1">
      <c r="A4" s="85" t="s">
        <v>81</v>
      </c>
      <c r="B4" s="76">
        <v>34</v>
      </c>
      <c r="C4" s="117">
        <v>2</v>
      </c>
      <c r="D4" s="100"/>
      <c r="E4" s="100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49"/>
    </row>
    <row r="5" spans="1:120" ht="24.95" customHeight="1">
      <c r="A5" s="71" t="s">
        <v>80</v>
      </c>
      <c r="B5" s="76">
        <v>35</v>
      </c>
      <c r="C5" s="103">
        <v>8</v>
      </c>
      <c r="D5" s="34"/>
      <c r="E5" s="90"/>
      <c r="F5" s="91"/>
      <c r="G5" s="91"/>
      <c r="H5" s="43"/>
      <c r="I5" s="43"/>
      <c r="J5" s="43"/>
      <c r="K5" s="43"/>
      <c r="L5" s="43"/>
      <c r="M5" s="43"/>
      <c r="N5" s="43"/>
      <c r="O5" s="43"/>
      <c r="P5" s="43"/>
      <c r="Q5" s="43"/>
      <c r="R5" s="49"/>
    </row>
    <row r="6" spans="1:120" ht="24.95" customHeight="1">
      <c r="A6" s="71" t="s">
        <v>83</v>
      </c>
      <c r="B6" s="69">
        <v>36</v>
      </c>
      <c r="C6" s="103">
        <v>8</v>
      </c>
      <c r="D6" s="34"/>
      <c r="E6" s="90"/>
      <c r="F6" s="90"/>
      <c r="G6" s="91"/>
      <c r="H6" s="43"/>
      <c r="I6" s="43"/>
      <c r="J6" s="43"/>
      <c r="K6" s="43"/>
      <c r="L6" s="43"/>
      <c r="M6" s="43"/>
      <c r="N6" s="43"/>
      <c r="O6" s="43"/>
      <c r="P6" s="43"/>
      <c r="Q6" s="43"/>
      <c r="R6" s="49"/>
    </row>
    <row r="7" spans="1:120" ht="24.95" customHeight="1">
      <c r="A7" s="71" t="s">
        <v>95</v>
      </c>
      <c r="B7" s="69">
        <v>37</v>
      </c>
      <c r="C7" s="103">
        <v>14</v>
      </c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51"/>
    </row>
    <row r="8" spans="1:120">
      <c r="A8" s="55" t="s">
        <v>36</v>
      </c>
      <c r="B8" s="44" t="s">
        <v>37</v>
      </c>
      <c r="C8" s="39">
        <f t="array" ref="C8">IF(ISBLANK(C3:C6), NA(), SUM(C3:C6))</f>
        <v>28</v>
      </c>
      <c r="D8" s="39" t="e">
        <f t="array" ref="D8">IF(ISBLANK(D3:D6), NA(), SUM(D3:D6))</f>
        <v>#N/A</v>
      </c>
      <c r="E8" s="39" t="e">
        <f t="array" ref="E8">IF(ISBLANK(E3:E6), NA(), SUM(E3:E6))</f>
        <v>#N/A</v>
      </c>
      <c r="F8" s="39" t="e">
        <f t="array" ref="F8">IF(ISBLANK(F3:F6), NA(), SUM(F3:F6))</f>
        <v>#N/A</v>
      </c>
      <c r="G8" s="39" t="e">
        <f t="array" ref="G8">IF(ISBLANK(G3:G6), NA(), SUM(G3:G6))</f>
        <v>#N/A</v>
      </c>
      <c r="H8" s="39" t="e">
        <f t="array" ref="H8">IF(ISBLANK(H3:H6), NA(), SUM(H3:H6))</f>
        <v>#N/A</v>
      </c>
      <c r="I8" s="39" t="e">
        <f t="array" ref="I8">IF(ISBLANK(I3:I6), NA(), SUM(I3:I6))</f>
        <v>#N/A</v>
      </c>
      <c r="J8" s="39" t="e">
        <f t="array" ref="J8">IF(ISBLANK(J3:J6), NA(), SUM(J3:J6))</f>
        <v>#N/A</v>
      </c>
      <c r="K8" s="39" t="e">
        <f t="array" ref="K8">IF(ISBLANK(K3:K6), NA(), SUM(K3:K6))</f>
        <v>#N/A</v>
      </c>
      <c r="L8" s="39" t="e">
        <f t="array" ref="L8">IF(ISBLANK(L3:L6), NA(), SUM(L3:L6))</f>
        <v>#N/A</v>
      </c>
      <c r="M8" s="39" t="e">
        <f t="array" ref="M8">IF(ISBLANK(M3:M6), NA(), SUM(M3:M6))</f>
        <v>#N/A</v>
      </c>
      <c r="N8" s="39" t="e">
        <f t="array" ref="N8">IF(ISBLANK(N3:N6), NA(), SUM(N3:N6))</f>
        <v>#N/A</v>
      </c>
      <c r="O8" s="39" t="e">
        <f t="array" ref="O8">IF(ISBLANK(O3:O6), NA(), SUM(O3:O6))</f>
        <v>#N/A</v>
      </c>
      <c r="P8" s="39" t="e">
        <f t="array" ref="P8">IF(ISBLANK(P3:P6), NA(), SUM(P3:P6))</f>
        <v>#N/A</v>
      </c>
      <c r="Q8" s="39" t="e">
        <f t="array" ref="Q8">IF(ISBLANK(Q3:Q6), NA(), SUM(Q3:Q6))</f>
        <v>#N/A</v>
      </c>
      <c r="R8" s="39" t="e">
        <f t="array" ref="R8">IF(ISBLANK(R3:R6), NA(), SUM(R3:R6))</f>
        <v>#N/A</v>
      </c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</row>
    <row r="9" spans="1:120" ht="25.5">
      <c r="A9" s="39"/>
      <c r="B9" s="44" t="s">
        <v>38</v>
      </c>
      <c r="C9" s="39"/>
      <c r="D9" s="39" t="e">
        <f t="shared" ref="D9:R9" si="0">C8-D8</f>
        <v>#N/A</v>
      </c>
      <c r="E9" s="39" t="e">
        <f t="shared" si="0"/>
        <v>#N/A</v>
      </c>
      <c r="F9" s="39" t="e">
        <f t="shared" si="0"/>
        <v>#N/A</v>
      </c>
      <c r="G9" s="39" t="e">
        <f t="shared" si="0"/>
        <v>#N/A</v>
      </c>
      <c r="H9" s="39" t="e">
        <f t="shared" si="0"/>
        <v>#N/A</v>
      </c>
      <c r="I9" s="39" t="e">
        <f t="shared" si="0"/>
        <v>#N/A</v>
      </c>
      <c r="J9" s="39" t="e">
        <f t="shared" si="0"/>
        <v>#N/A</v>
      </c>
      <c r="K9" s="39" t="e">
        <f t="shared" si="0"/>
        <v>#N/A</v>
      </c>
      <c r="L9" s="39" t="e">
        <f t="shared" si="0"/>
        <v>#N/A</v>
      </c>
      <c r="M9" s="39" t="e">
        <f t="shared" si="0"/>
        <v>#N/A</v>
      </c>
      <c r="N9" s="39" t="e">
        <f t="shared" si="0"/>
        <v>#N/A</v>
      </c>
      <c r="O9" s="39" t="e">
        <f t="shared" si="0"/>
        <v>#N/A</v>
      </c>
      <c r="P9" s="39" t="e">
        <f t="shared" si="0"/>
        <v>#N/A</v>
      </c>
      <c r="Q9" s="39" t="e">
        <f t="shared" si="0"/>
        <v>#N/A</v>
      </c>
      <c r="R9" s="52" t="e">
        <f t="shared" si="0"/>
        <v>#N/A</v>
      </c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</row>
    <row r="10" spans="1:120">
      <c r="A10" s="39"/>
      <c r="B10" s="45" t="s">
        <v>39</v>
      </c>
      <c r="C10" s="46">
        <f>C8</f>
        <v>28</v>
      </c>
      <c r="D10" s="47">
        <f t="shared" ref="D10:R10" si="1">C10-$C$8/COUNTA($C$2:$Q$2)</f>
        <v>26.133333333333333</v>
      </c>
      <c r="E10" s="47">
        <f t="shared" si="1"/>
        <v>24.266666666666666</v>
      </c>
      <c r="F10" s="47">
        <f t="shared" si="1"/>
        <v>22.4</v>
      </c>
      <c r="G10" s="47">
        <f t="shared" si="1"/>
        <v>20.533333333333331</v>
      </c>
      <c r="H10" s="47">
        <f t="shared" si="1"/>
        <v>18.666666666666664</v>
      </c>
      <c r="I10" s="47">
        <f t="shared" si="1"/>
        <v>16.799999999999997</v>
      </c>
      <c r="J10" s="47">
        <f t="shared" si="1"/>
        <v>14.93333333333333</v>
      </c>
      <c r="K10" s="47">
        <f t="shared" si="1"/>
        <v>13.066666666666663</v>
      </c>
      <c r="L10" s="47">
        <f t="shared" si="1"/>
        <v>11.199999999999996</v>
      </c>
      <c r="M10" s="47">
        <f t="shared" si="1"/>
        <v>9.3333333333333286</v>
      </c>
      <c r="N10" s="47">
        <f t="shared" si="1"/>
        <v>7.4666666666666615</v>
      </c>
      <c r="O10" s="47">
        <f t="shared" si="1"/>
        <v>5.5999999999999943</v>
      </c>
      <c r="P10" s="47">
        <f t="shared" si="1"/>
        <v>3.7333333333333276</v>
      </c>
      <c r="Q10" s="47">
        <f t="shared" si="1"/>
        <v>1.8666666666666609</v>
      </c>
      <c r="R10" s="53">
        <f t="shared" si="1"/>
        <v>-5.773159728050814E-15</v>
      </c>
    </row>
    <row r="11" spans="1:120" s="57" customFormat="1">
      <c r="A11" s="56"/>
      <c r="B11" s="58" t="s">
        <v>40</v>
      </c>
      <c r="C11" s="59">
        <f>1-C8/$C$8</f>
        <v>0</v>
      </c>
      <c r="D11" s="59" t="e">
        <f t="shared" ref="D11:R11" si="2">1-D8/$C$8</f>
        <v>#N/A</v>
      </c>
      <c r="E11" s="59" t="e">
        <f t="shared" si="2"/>
        <v>#N/A</v>
      </c>
      <c r="F11" s="59" t="e">
        <f t="shared" si="2"/>
        <v>#N/A</v>
      </c>
      <c r="G11" s="59" t="e">
        <f t="shared" si="2"/>
        <v>#N/A</v>
      </c>
      <c r="H11" s="59" t="e">
        <f t="shared" si="2"/>
        <v>#N/A</v>
      </c>
      <c r="I11" s="59" t="e">
        <f t="shared" si="2"/>
        <v>#N/A</v>
      </c>
      <c r="J11" s="59" t="e">
        <f t="shared" si="2"/>
        <v>#N/A</v>
      </c>
      <c r="K11" s="59" t="e">
        <f t="shared" si="2"/>
        <v>#N/A</v>
      </c>
      <c r="L11" s="59" t="e">
        <f t="shared" si="2"/>
        <v>#N/A</v>
      </c>
      <c r="M11" s="59" t="e">
        <f t="shared" si="2"/>
        <v>#N/A</v>
      </c>
      <c r="N11" s="59" t="e">
        <f t="shared" si="2"/>
        <v>#N/A</v>
      </c>
      <c r="O11" s="59" t="e">
        <f t="shared" si="2"/>
        <v>#N/A</v>
      </c>
      <c r="P11" s="59" t="e">
        <f t="shared" si="2"/>
        <v>#N/A</v>
      </c>
      <c r="Q11" s="59" t="e">
        <f t="shared" si="2"/>
        <v>#N/A</v>
      </c>
      <c r="R11" s="59" t="e">
        <f t="shared" si="2"/>
        <v>#N/A</v>
      </c>
    </row>
    <row r="12" spans="1:120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</row>
    <row r="13" spans="1:120">
      <c r="A13" s="39"/>
      <c r="B13" s="44"/>
      <c r="C13" s="39"/>
      <c r="D13" s="44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</row>
    <row r="14" spans="1:120">
      <c r="A14" s="39"/>
      <c r="B14" s="44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</row>
    <row r="15" spans="1:120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</row>
    <row r="16" spans="1:120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</row>
    <row r="17" spans="1:18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</row>
    <row r="18" spans="1:18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</row>
    <row r="19" spans="1:18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</row>
    <row r="20" spans="1:18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</row>
    <row r="21" spans="1:18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</row>
    <row r="22" spans="1:18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</row>
    <row r="23" spans="1:18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</row>
    <row r="24" spans="1:18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</row>
    <row r="25" spans="1:18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</row>
    <row r="26" spans="1:18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</row>
    <row r="27" spans="1:18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</row>
    <row r="29" spans="1:18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</row>
    <row r="30" spans="1:18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 spans="1:18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 spans="1:18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</row>
    <row r="33" spans="1:18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</row>
    <row r="34" spans="1:18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5" spans="1:18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</row>
    <row r="36" spans="1:18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</row>
    <row r="37" spans="1:18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</row>
    <row r="38" spans="1:1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</row>
    <row r="39" spans="1:18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</row>
    <row r="40" spans="1:18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</row>
    <row r="41" spans="1:18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</row>
    <row r="42" spans="1:18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</row>
    <row r="43" spans="1:18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</row>
    <row r="44" spans="1:18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 spans="1:18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pans="1:18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 spans="1:18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</row>
    <row r="52" spans="1:18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</row>
    <row r="53" spans="1:18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</row>
    <row r="54" spans="1:18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</row>
    <row r="55" spans="1:18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</row>
    <row r="56" spans="1:18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</row>
    <row r="57" spans="1:18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</row>
    <row r="58" spans="1:1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</row>
    <row r="59" spans="1:18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</row>
    <row r="60" spans="1:18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</row>
    <row r="61" spans="1:18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</row>
    <row r="62" spans="1:18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</row>
    <row r="63" spans="1:18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</row>
    <row r="64" spans="1:18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</row>
    <row r="65" spans="1:18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</row>
    <row r="66" spans="1:18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</row>
    <row r="67" spans="1:18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</row>
    <row r="68" spans="1:1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</row>
    <row r="69" spans="1:18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</row>
    <row r="70" spans="1:18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</row>
    <row r="71" spans="1:18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</row>
    <row r="72" spans="1:18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</row>
    <row r="73" spans="1:18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</row>
    <row r="74" spans="1:18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</row>
    <row r="75" spans="1:18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</row>
    <row r="76" spans="1:18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</row>
  </sheetData>
  <conditionalFormatting sqref="A3:B6 D3:R6">
    <cfRule type="expression" dxfId="15" priority="25" stopIfTrue="1">
      <formula>#REF!="N"</formula>
    </cfRule>
    <cfRule type="expression" dxfId="14" priority="26" stopIfTrue="1">
      <formula>#REF!="O"</formula>
    </cfRule>
  </conditionalFormatting>
  <conditionalFormatting sqref="B3:B6 A4:B6">
    <cfRule type="expression" dxfId="13" priority="23" stopIfTrue="1">
      <formula>#REF!="N"</formula>
    </cfRule>
    <cfRule type="expression" dxfId="12" priority="24" stopIfTrue="1">
      <formula>#REF!="O"</formula>
    </cfRule>
  </conditionalFormatting>
  <conditionalFormatting sqref="A5">
    <cfRule type="expression" dxfId="11" priority="21" stopIfTrue="1">
      <formula>#REF!="N"</formula>
    </cfRule>
    <cfRule type="expression" dxfId="10" priority="22" stopIfTrue="1">
      <formula>#REF!="O"</formula>
    </cfRule>
  </conditionalFormatting>
  <conditionalFormatting sqref="B3:B5">
    <cfRule type="expression" dxfId="9" priority="5" stopIfTrue="1">
      <formula>#REF!="N"</formula>
    </cfRule>
    <cfRule type="expression" dxfId="8" priority="6" stopIfTrue="1">
      <formula>#REF!="O"</formula>
    </cfRule>
  </conditionalFormatting>
  <conditionalFormatting sqref="A5:A7">
    <cfRule type="expression" dxfId="7" priority="3" stopIfTrue="1">
      <formula>#REF!="N"</formula>
    </cfRule>
    <cfRule type="expression" dxfId="6" priority="4" stopIfTrue="1">
      <formula>#REF!="O"</formula>
    </cfRule>
  </conditionalFormatting>
  <conditionalFormatting sqref="B3:B5">
    <cfRule type="expression" dxfId="5" priority="1" stopIfTrue="1">
      <formula>#REF!="N"</formula>
    </cfRule>
    <cfRule type="expression" dxfId="4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2013-04-12T13:02:34Z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