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8835" windowHeight="10065" tabRatio="900" activeTab="3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backlog'!$A$5:$M$54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3'!$R$13:$Z$18</definedName>
    <definedName name="_xlnm.Print_Area" localSheetId="4">'Iteration 4'!$R$10:$Z$19</definedName>
    <definedName name="_xlnm.Print_Area" localSheetId="0">'Product backlog'!#REF!</definedName>
  </definedNames>
  <calcPr calcId="125725"/>
  <customWorkbookViews>
    <customWorkbookView name="Yoann Regardin - Affichage personnalisé" guid="{29B12ED2-AD48-4E1C-B971-77E4D76C1B5F}" mergeInterval="0" personalView="1" maximized="1" windowWidth="1276" windowHeight="609" activeSheetId="2"/>
    <customWorkbookView name="uvba7442 - Affichage personnalisé" guid="{38566435-C99E-4958-9169-0C5C493EE97D}" mergeInterval="0" personalView="1" maximized="1" windowWidth="1213" windowHeight="665" activeSheetId="1"/>
    <customWorkbookView name="Didier Lassissi - Affichage personnalisé" guid="{5E22A59B-ECE7-4B50-9619-81A99F53295A}" mergeInterval="0" personalView="1" maximized="1" windowWidth="1064" windowHeight="552" activeSheetId="1"/>
    <customWorkbookView name="Bernard Notarianni - Affichage personnalisé" guid="{178C21D0-B00A-4B0E-B009-71AAC80909BC}" mergeInterval="0" personalView="1" maximized="1" windowWidth="1436" windowHeight="785" activeSheetId="1"/>
  </customWorkbookViews>
  <fileRecoveryPr autoRecover="0"/>
</workbook>
</file>

<file path=xl/calcChain.xml><?xml version="1.0" encoding="utf-8"?>
<calcChain xmlns="http://schemas.openxmlformats.org/spreadsheetml/2006/main">
  <c r="O13" i="24"/>
  <c r="P13"/>
  <c r="Q13"/>
  <c r="R13"/>
  <c r="D13"/>
  <c r="E13"/>
  <c r="F13"/>
  <c r="G13"/>
  <c r="H13"/>
  <c r="I13"/>
  <c r="J13"/>
  <c r="K13"/>
  <c r="L13"/>
  <c r="M13"/>
  <c r="N13"/>
  <c r="C13"/>
  <c r="C16"/>
  <c r="E17" i="23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11" i="25" a="1"/>
  <c r="C11" s="1"/>
  <c r="C14" s="1"/>
  <c r="E11" a="1"/>
  <c r="E11" s="1"/>
  <c r="F11" a="1"/>
  <c r="F11" s="1"/>
  <c r="G11" a="1"/>
  <c r="G11" s="1"/>
  <c r="H11" a="1"/>
  <c r="H11" s="1"/>
  <c r="I11" a="1"/>
  <c r="I11" s="1"/>
  <c r="J11" a="1"/>
  <c r="J11" s="1"/>
  <c r="K11" a="1"/>
  <c r="K11" s="1"/>
  <c r="L11" a="1"/>
  <c r="L11" s="1"/>
  <c r="M12" s="1"/>
  <c r="M11" a="1"/>
  <c r="M11" s="1"/>
  <c r="N11" a="1"/>
  <c r="N11" s="1"/>
  <c r="O12" s="1"/>
  <c r="O11" a="1"/>
  <c r="O11" s="1"/>
  <c r="P11" a="1"/>
  <c r="P11" s="1"/>
  <c r="Q12" s="1"/>
  <c r="Q11" a="1"/>
  <c r="Q11" s="1"/>
  <c r="R11" a="1"/>
  <c r="R11" s="1"/>
  <c r="D11" a="1"/>
  <c r="D11" s="1"/>
  <c r="K12" l="1"/>
  <c r="I12"/>
  <c r="G12"/>
  <c r="Q14" i="24"/>
  <c r="O14"/>
  <c r="K14"/>
  <c r="I14"/>
  <c r="G14"/>
  <c r="R20" i="23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12" i="25"/>
  <c r="E14" i="24"/>
  <c r="R18" i="23"/>
  <c r="P18"/>
  <c r="N18"/>
  <c r="J18"/>
  <c r="R14" i="25"/>
  <c r="E14"/>
  <c r="G14"/>
  <c r="I14"/>
  <c r="K14"/>
  <c r="M14"/>
  <c r="O14"/>
  <c r="Q14"/>
  <c r="D12"/>
  <c r="F12"/>
  <c r="H12"/>
  <c r="J12"/>
  <c r="L12"/>
  <c r="N12"/>
  <c r="P12"/>
  <c r="R12"/>
  <c r="D14"/>
  <c r="F14"/>
  <c r="H14"/>
  <c r="J14"/>
  <c r="L14"/>
  <c r="N14"/>
  <c r="P14"/>
  <c r="C13"/>
  <c r="D13" s="1"/>
  <c r="E13" s="1"/>
  <c r="F13" s="1"/>
  <c r="G13" s="1"/>
  <c r="H13" s="1"/>
  <c r="I13" s="1"/>
  <c r="J13" s="1"/>
  <c r="K13" s="1"/>
  <c r="L13" s="1"/>
  <c r="M13" s="1"/>
  <c r="N13" s="1"/>
  <c r="O13" s="1"/>
  <c r="P13" s="1"/>
  <c r="Q13" s="1"/>
  <c r="R13" s="1"/>
  <c r="M14" i="24"/>
  <c r="R16"/>
  <c r="E16"/>
  <c r="G16"/>
  <c r="I16"/>
  <c r="K16"/>
  <c r="M16"/>
  <c r="O16"/>
  <c r="Q16"/>
  <c r="D14"/>
  <c r="F14"/>
  <c r="H14"/>
  <c r="J14"/>
  <c r="L14"/>
  <c r="N14"/>
  <c r="P14"/>
  <c r="R14"/>
  <c r="D16"/>
  <c r="F16"/>
  <c r="H16"/>
  <c r="J16"/>
  <c r="L16"/>
  <c r="N16"/>
  <c r="P16"/>
  <c r="C15"/>
  <c r="D15" s="1"/>
  <c r="E15" s="1"/>
  <c r="F15" s="1"/>
  <c r="G15" s="1"/>
  <c r="H15" s="1"/>
  <c r="I15" s="1"/>
  <c r="J15" s="1"/>
  <c r="K15" s="1"/>
  <c r="L15" s="1"/>
  <c r="M15" s="1"/>
  <c r="N15" s="1"/>
  <c r="O15" s="1"/>
  <c r="P15" s="1"/>
  <c r="Q15" s="1"/>
  <c r="R15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2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<sst xmlns="http://schemas.openxmlformats.org/spreadsheetml/2006/main" count="208" uniqueCount="116">
  <si>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</si>
  <si>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</si>
  <si>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</si>
  <si>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</si>
  <si>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</si>
  <si>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</si>
  <si>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</si>
  <si>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</si>
  <si>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</si>
  <si>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</si>
  <si>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</si>
  <si>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</si>
  <si>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</si>
  <si>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</si>
  <si>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</si>
  <si>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</si>
  <si>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</si>
  <si>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</si>
  <si>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</si>
  <si>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</si>
  <si>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</si>
  <si>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</si>
  <si>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</si>
  <si>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</si>
  <si>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</si>
  <si>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</si>
  <si>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</si>
  <si>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</si>
  <si>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</si>
  <si>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</si>
  <si>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</si>
  <si>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</si>
  <si>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</si>
  <si>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</si>
  <si>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</si>
  <si>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</si>
  <si>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</si>
  <si>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</si>
  <si>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</si>
  <si>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</si>
  <si>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</si>
  <si>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</si>
  <si>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</si>
  <si>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</si>
  <si>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</si>
  <si>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</si>
  <si>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</si>
  <si>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</si>
  <si>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</si>
  <si>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</si>
  <si>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</si>
  <si>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</si>
  <si>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</si>
  <si>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</si>
  <si>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</si>
  <si>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</si>
  <si>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</si>
  <si>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</si>
  <si>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</si>
  <si>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</si>
  <si>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</si>
  <si>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</si>
  <si>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</si>
  <si>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</si>
  <si>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        - Création d'un parcours (initialisation : un seul sous-parcours, une seule scène recommandée)</t>
  </si>
  <si>
    <t>DEV5</t>
  </si>
  <si>
    <t>DEV2</t>
  </si>
  <si>
    <t>Cloture - Developpement</t>
  </si>
  <si>
    <t>IT2</t>
  </si>
  <si>
    <t>IT3</t>
  </si>
  <si>
    <t>IT4</t>
  </si>
  <si>
    <t>Prise en charge de l'environnement technique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</si>
  <si>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</si>
  <si>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</si>
  <si>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</si>
  <si>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</si>
  <si>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</si>
  <si>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</si>
  <si>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</si>
  <si>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</si>
  <si>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</si>
  <si>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</si>
  <si>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</si>
  <si>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</si>
  <si>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</si>
  <si>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</si>
  <si>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</si>
  <si>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</si>
  <si>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</si>
  <si>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</si>
  <si>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</si>
  <si>
    <t xml:space="preserve">        - Ajout scène/trantision recommandée</t>
  </si>
  <si>
    <t xml:space="preserve">        - Modif scène/transition recommandée</t>
  </si>
  <si>
    <t xml:space="preserve">        - CRUD scène/transition secondaire</t>
  </si>
  <si>
    <t>Réinitialiser le mot de passe d'un user</t>
  </si>
  <si>
    <t>Ajouter une description sur les sémantiques</t>
  </si>
  <si>
    <t>Système de log pour tracer toutes les actions</t>
  </si>
  <si>
    <t xml:space="preserve">        - Gestion de plusieurs sous-parcours</t>
  </si>
  <si>
    <t>Divers</t>
  </si>
  <si>
    <t>Enregistrement contributeur</t>
  </si>
  <si>
    <t>Connaître les contributeurs</t>
  </si>
  <si>
    <t>Certaines personnes peuvent 'modeler' la collection sans être admin pour autant</t>
  </si>
  <si>
    <t>Rôle 'Modeleur'</t>
  </si>
  <si>
    <t>Etat brouillon/publié sur les éléments de la collection et les parcours</t>
  </si>
  <si>
    <t>Les visiteurs non enregistrés ne voient que les éléments et parcours publiés</t>
  </si>
  <si>
    <t>Gestion des accès concurrents : système de 'chantier'</t>
  </si>
  <si>
    <t>Gérer les accès concurrents</t>
  </si>
  <si>
    <t>Champ select</t>
  </si>
  <si>
    <t>Champ coordonnées géographiques</t>
  </si>
  <si>
    <t>Dates partielles</t>
  </si>
  <si>
    <t>Pouvoir renseigner juste une année ou un mois</t>
  </si>
  <si>
    <t>Manuel utilisateur : Wiki Tuleap</t>
  </si>
  <si>
    <t>Fournir une aide pour utiliser l'application</t>
  </si>
  <si>
    <t xml:space="preserve">   - Visualisation graphique</t>
  </si>
  <si>
    <t xml:space="preserve">   - Edition parcours avec transitions secondaires</t>
  </si>
  <si>
    <t xml:space="preserve">   - Gestion de plusieurs sous-parcours 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</si>
</sst>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65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8" fillId="24" borderId="13" xfId="0" applyFont="1" applyFill="1" applyBorder="1" applyAlignment="1">
      <alignment vertical="center" wrapText="1"/>
    </xf>
    <xf numFmtId="0" fontId="1" fillId="24" borderId="13" xfId="0" applyFont="1" applyFill="1" applyBorder="1" applyAlignment="1">
      <alignment vertical="center" wrapText="1"/>
    </xf>
    <xf numFmtId="0" fontId="1" fillId="24" borderId="13" xfId="0" applyFont="1" applyFill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5" borderId="0" xfId="43" applyFill="1"/>
    <xf numFmtId="0" fontId="8" fillId="0" borderId="13" xfId="0" applyFont="1" applyBorder="1" applyAlignment="1">
      <alignment horizontal="center" vertical="center" wrapText="1"/>
    </xf>
    <xf numFmtId="0" fontId="8" fillId="24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1" fillId="0" borderId="0" xfId="43" applyBorder="1"/>
    <xf numFmtId="0" fontId="1" fillId="27" borderId="13" xfId="0" applyFont="1" applyFill="1" applyBorder="1" applyAlignment="1">
      <alignment horizontal="center" vertical="center" wrapText="1"/>
    </xf>
    <xf numFmtId="0" fontId="6" fillId="27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vertical="center" wrapText="1"/>
    </xf>
    <xf numFmtId="0" fontId="6" fillId="25" borderId="13" xfId="0" applyFont="1" applyFill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6" fillId="24" borderId="13" xfId="0" applyFont="1" applyFill="1" applyBorder="1" applyAlignment="1">
      <alignment horizontal="center" vertical="center" wrapText="1"/>
    </xf>
    <xf numFmtId="0" fontId="1" fillId="24" borderId="0" xfId="43" applyFill="1" applyBorder="1"/>
    <xf numFmtId="0" fontId="1" fillId="28" borderId="13" xfId="0" applyNumberFormat="1" applyFont="1" applyFill="1" applyBorder="1" applyAlignment="1">
      <alignment horizontal="center" vertical="top" wrapText="1"/>
    </xf>
    <xf numFmtId="0" fontId="1" fillId="27" borderId="13" xfId="0" applyNumberFormat="1" applyFont="1" applyFill="1" applyBorder="1" applyAlignment="1">
      <alignment horizontal="center" vertical="center" wrapText="1"/>
    </xf>
    <xf numFmtId="0" fontId="1" fillId="25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5" borderId="0" xfId="43" applyFont="1" applyFill="1"/>
    <xf numFmtId="0" fontId="1" fillId="27" borderId="25" xfId="0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28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69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23"/>
          <c:w val="0.92946294640153049"/>
          <c:h val="0.70464767616192736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10549248"/>
        <c:axId val="110838144"/>
      </c:lineChart>
      <c:catAx>
        <c:axId val="11054924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838144"/>
        <c:crosses val="autoZero"/>
        <c:lblAlgn val="ctr"/>
        <c:lblOffset val="100"/>
        <c:tickLblSkip val="1"/>
        <c:tickMarkSkip val="1"/>
      </c:catAx>
      <c:valAx>
        <c:axId val="11083814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54924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28" footer="0.49212598450000328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7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34"/>
          <c:w val="0.92946294640153049"/>
          <c:h val="0.70464767616192781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24</c:v>
                </c:pt>
                <c:pt idx="8">
                  <c:v>18</c:v>
                </c:pt>
                <c:pt idx="9">
                  <c:v>9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11191168"/>
        <c:axId val="111193088"/>
      </c:lineChart>
      <c:catAx>
        <c:axId val="11119116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1193088"/>
        <c:crosses val="autoZero"/>
        <c:lblAlgn val="ctr"/>
        <c:lblOffset val="100"/>
        <c:tickLblSkip val="1"/>
        <c:tickMarkSkip val="1"/>
      </c:catAx>
      <c:valAx>
        <c:axId val="11119308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119116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39" footer="0.49212598450000339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74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45"/>
          <c:w val="0.92946294640153049"/>
          <c:h val="0.70464767616192803"/>
        </c:manualLayout>
      </c:layout>
      <c:lineChart>
        <c:grouping val="standard"/>
        <c:ser>
          <c:idx val="0"/>
          <c:order val="0"/>
          <c:tx>
            <c:strRef>
              <c:f>'Iteration 3'!$B$13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3'!$C$13:$R$13</c:f>
              <c:numCache>
                <c:formatCode>General</c:formatCode>
                <c:ptCount val="16"/>
                <c:pt idx="0">
                  <c:v>47</c:v>
                </c:pt>
                <c:pt idx="1">
                  <c:v>42</c:v>
                </c:pt>
                <c:pt idx="2">
                  <c:v>40</c:v>
                </c:pt>
                <c:pt idx="3">
                  <c:v>40</c:v>
                </c:pt>
                <c:pt idx="4">
                  <c:v>37</c:v>
                </c:pt>
                <c:pt idx="5">
                  <c:v>33</c:v>
                </c:pt>
                <c:pt idx="6">
                  <c:v>28</c:v>
                </c:pt>
                <c:pt idx="7">
                  <c:v>24</c:v>
                </c:pt>
                <c:pt idx="8">
                  <c:v>22</c:v>
                </c:pt>
                <c:pt idx="9">
                  <c:v>17</c:v>
                </c:pt>
                <c:pt idx="10">
                  <c:v>14</c:v>
                </c:pt>
                <c:pt idx="11">
                  <c:v>12</c:v>
                </c:pt>
                <c:pt idx="12">
                  <c:v>8</c:v>
                </c:pt>
                <c:pt idx="13">
                  <c:v>4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3'!$B$15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3'!$C$15:$R$15</c:f>
              <c:numCache>
                <c:formatCode>0.0</c:formatCode>
                <c:ptCount val="16"/>
                <c:pt idx="0" formatCode="General">
                  <c:v>47</c:v>
                </c:pt>
                <c:pt idx="1">
                  <c:v>43.866666666666667</c:v>
                </c:pt>
                <c:pt idx="2">
                  <c:v>40.733333333333334</c:v>
                </c:pt>
                <c:pt idx="3">
                  <c:v>37.6</c:v>
                </c:pt>
                <c:pt idx="4">
                  <c:v>34.466666666666669</c:v>
                </c:pt>
                <c:pt idx="5">
                  <c:v>31.333333333333336</c:v>
                </c:pt>
                <c:pt idx="6">
                  <c:v>28.200000000000003</c:v>
                </c:pt>
                <c:pt idx="7">
                  <c:v>25.06666666666667</c:v>
                </c:pt>
                <c:pt idx="8">
                  <c:v>21.933333333333337</c:v>
                </c:pt>
                <c:pt idx="9">
                  <c:v>18.800000000000004</c:v>
                </c:pt>
                <c:pt idx="10">
                  <c:v>15.666666666666671</c:v>
                </c:pt>
                <c:pt idx="11">
                  <c:v>12.533333333333339</c:v>
                </c:pt>
                <c:pt idx="12">
                  <c:v>9.4000000000000057</c:v>
                </c:pt>
                <c:pt idx="13">
                  <c:v>6.2666666666666728</c:v>
                </c:pt>
                <c:pt idx="14">
                  <c:v>3.1333333333333395</c:v>
                </c:pt>
                <c:pt idx="15">
                  <c:v>6.2172489379008766E-15</c:v>
                </c:pt>
              </c:numCache>
            </c:numRef>
          </c:val>
        </c:ser>
        <c:marker val="1"/>
        <c:axId val="111242624"/>
        <c:axId val="111261184"/>
      </c:lineChart>
      <c:catAx>
        <c:axId val="11124262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1261184"/>
        <c:crosses val="autoZero"/>
        <c:lblAlgn val="ctr"/>
        <c:lblOffset val="100"/>
        <c:tickLblSkip val="1"/>
        <c:tickMarkSkip val="1"/>
      </c:catAx>
      <c:valAx>
        <c:axId val="11126118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124262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5" footer="0.492125984500003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769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57"/>
          <c:w val="0.92946294640153049"/>
          <c:h val="0.70464767616192825"/>
        </c:manualLayout>
      </c:layout>
      <c:lineChart>
        <c:grouping val="standard"/>
        <c:ser>
          <c:idx val="0"/>
          <c:order val="0"/>
          <c:tx>
            <c:strRef>
              <c:f>'Iteration 4'!$B$11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41449</c:v>
                </c:pt>
                <c:pt idx="1">
                  <c:v>41450</c:v>
                </c:pt>
                <c:pt idx="2">
                  <c:v>41451</c:v>
                </c:pt>
                <c:pt idx="3">
                  <c:v>41452</c:v>
                </c:pt>
                <c:pt idx="4">
                  <c:v>41453</c:v>
                </c:pt>
                <c:pt idx="5">
                  <c:v>41456</c:v>
                </c:pt>
                <c:pt idx="6">
                  <c:v>41457</c:v>
                </c:pt>
                <c:pt idx="7">
                  <c:v>41458</c:v>
                </c:pt>
                <c:pt idx="8">
                  <c:v>41459</c:v>
                </c:pt>
                <c:pt idx="9">
                  <c:v>41460</c:v>
                </c:pt>
                <c:pt idx="10">
                  <c:v>41463</c:v>
                </c:pt>
                <c:pt idx="11">
                  <c:v>41464</c:v>
                </c:pt>
                <c:pt idx="12">
                  <c:v>41465</c:v>
                </c:pt>
                <c:pt idx="13">
                  <c:v>41466</c:v>
                </c:pt>
                <c:pt idx="14">
                  <c:v>41467</c:v>
                </c:pt>
                <c:pt idx="15">
                  <c:v>41470</c:v>
                </c:pt>
              </c:numCache>
            </c:numRef>
          </c:cat>
          <c:val>
            <c:numRef>
              <c:f>'Iteration 4'!$C$11:$R$11</c:f>
              <c:numCache>
                <c:formatCode>General</c:formatCode>
                <c:ptCount val="16"/>
                <c:pt idx="0">
                  <c:v>35</c:v>
                </c:pt>
                <c:pt idx="1">
                  <c:v>29</c:v>
                </c:pt>
                <c:pt idx="2">
                  <c:v>23</c:v>
                </c:pt>
                <c:pt idx="3">
                  <c:v>19</c:v>
                </c:pt>
                <c:pt idx="4">
                  <c:v>18</c:v>
                </c:pt>
                <c:pt idx="5">
                  <c:v>14</c:v>
                </c:pt>
                <c:pt idx="6">
                  <c:v>10</c:v>
                </c:pt>
                <c:pt idx="7">
                  <c:v>5</c:v>
                </c:pt>
                <c:pt idx="8">
                  <c:v>3</c:v>
                </c:pt>
                <c:pt idx="9">
                  <c:v>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4'!$B$13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41449</c:v>
                </c:pt>
                <c:pt idx="1">
                  <c:v>41450</c:v>
                </c:pt>
                <c:pt idx="2">
                  <c:v>41451</c:v>
                </c:pt>
                <c:pt idx="3">
                  <c:v>41452</c:v>
                </c:pt>
                <c:pt idx="4">
                  <c:v>41453</c:v>
                </c:pt>
                <c:pt idx="5">
                  <c:v>41456</c:v>
                </c:pt>
                <c:pt idx="6">
                  <c:v>41457</c:v>
                </c:pt>
                <c:pt idx="7">
                  <c:v>41458</c:v>
                </c:pt>
                <c:pt idx="8">
                  <c:v>41459</c:v>
                </c:pt>
                <c:pt idx="9">
                  <c:v>41460</c:v>
                </c:pt>
                <c:pt idx="10">
                  <c:v>41463</c:v>
                </c:pt>
                <c:pt idx="11">
                  <c:v>41464</c:v>
                </c:pt>
                <c:pt idx="12">
                  <c:v>41465</c:v>
                </c:pt>
                <c:pt idx="13">
                  <c:v>41466</c:v>
                </c:pt>
                <c:pt idx="14">
                  <c:v>41467</c:v>
                </c:pt>
                <c:pt idx="15">
                  <c:v>41470</c:v>
                </c:pt>
              </c:numCache>
            </c:numRef>
          </c:cat>
          <c:val>
            <c:numRef>
              <c:f>'Iteration 4'!$C$13:$R$13</c:f>
              <c:numCache>
                <c:formatCode>0.0</c:formatCode>
                <c:ptCount val="16"/>
                <c:pt idx="0" formatCode="General">
                  <c:v>35</c:v>
                </c:pt>
                <c:pt idx="1">
                  <c:v>32.666666666666664</c:v>
                </c:pt>
                <c:pt idx="2">
                  <c:v>30.333333333333332</c:v>
                </c:pt>
                <c:pt idx="3">
                  <c:v>28</c:v>
                </c:pt>
                <c:pt idx="4">
                  <c:v>25.666666666666668</c:v>
                </c:pt>
                <c:pt idx="5">
                  <c:v>23.333333333333336</c:v>
                </c:pt>
                <c:pt idx="6">
                  <c:v>21.000000000000004</c:v>
                </c:pt>
                <c:pt idx="7">
                  <c:v>18.666666666666671</c:v>
                </c:pt>
                <c:pt idx="8">
                  <c:v>16.333333333333339</c:v>
                </c:pt>
                <c:pt idx="9">
                  <c:v>14.000000000000005</c:v>
                </c:pt>
                <c:pt idx="10">
                  <c:v>11.666666666666671</c:v>
                </c:pt>
                <c:pt idx="11">
                  <c:v>9.3333333333333375</c:v>
                </c:pt>
                <c:pt idx="12">
                  <c:v>7.0000000000000036</c:v>
                </c:pt>
                <c:pt idx="13">
                  <c:v>4.6666666666666696</c:v>
                </c:pt>
                <c:pt idx="14">
                  <c:v>2.3333333333333361</c:v>
                </c:pt>
                <c:pt idx="15">
                  <c:v>0</c:v>
                </c:pt>
              </c:numCache>
            </c:numRef>
          </c:val>
        </c:ser>
        <c:marker val="1"/>
        <c:axId val="111310720"/>
        <c:axId val="111321088"/>
      </c:lineChart>
      <c:catAx>
        <c:axId val="11131072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1321088"/>
        <c:crosses val="autoZero"/>
        <c:lblAlgn val="ctr"/>
        <c:lblOffset val="100"/>
        <c:tickLblSkip val="1"/>
        <c:tickMarkSkip val="1"/>
      </c:catAx>
      <c:valAx>
        <c:axId val="11132108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131072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61" footer="0.49212598450000361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44824</xdr:colOff>
      <xdr:row>16</xdr:row>
      <xdr:rowOff>76651</xdr:rowOff>
    </xdr:from>
    <xdr:to>
      <xdr:col>17</xdr:col>
      <xdr:colOff>661146</xdr:colOff>
      <xdr:row>41</xdr:row>
      <xdr:rowOff>100854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15</xdr:row>
      <xdr:rowOff>31826</xdr:rowOff>
    </xdr:from>
    <xdr:to>
      <xdr:col>18</xdr:col>
      <xdr:colOff>22410</xdr:colOff>
      <xdr:row>47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6"/>
  <sheetViews>
    <sheetView showGridLines="0" zoomScaleNormal="100" workbookViewId="0">
      <pane xSplit="4" ySplit="5" topLeftCell="E36" activePane="bottomRight" state="frozen"/>
      <selection pane="topRight" activeCell="E1" sqref="E1"/>
      <selection pane="bottomLeft" activeCell="A7" sqref="A7"/>
      <selection pane="bottomRight" activeCell="A43" sqref="A43:A50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2"/>
      <c r="B1" s="24" t="s">
        <v>18</v>
      </c>
      <c r="C1" s="25"/>
      <c r="D1" s="162" t="s">
        <v>3</v>
      </c>
      <c r="E1" s="162"/>
      <c r="F1" s="24"/>
      <c r="G1" s="24"/>
      <c r="H1" s="15"/>
      <c r="I1" s="15"/>
      <c r="J1" s="1"/>
      <c r="K1" s="1"/>
    </row>
    <row r="2" spans="1:13" hidden="1">
      <c r="A2" s="63"/>
      <c r="B2" s="16"/>
      <c r="C2" s="14"/>
      <c r="D2" s="163" t="s">
        <v>17</v>
      </c>
      <c r="E2" s="164"/>
      <c r="F2" s="26"/>
      <c r="G2" s="58"/>
      <c r="H2" s="3"/>
      <c r="I2" s="3"/>
      <c r="J2" s="3"/>
    </row>
    <row r="3" spans="1:13" ht="25.5" hidden="1">
      <c r="A3" s="63"/>
      <c r="B3" s="20" t="s">
        <v>13</v>
      </c>
      <c r="C3" s="14">
        <f>MAX(A13:A45)+1</f>
        <v>36</v>
      </c>
      <c r="D3" s="157"/>
      <c r="E3" s="158"/>
      <c r="F3" s="26"/>
      <c r="G3" s="58"/>
      <c r="H3" s="3"/>
      <c r="I3" s="3"/>
      <c r="J3" s="3"/>
    </row>
    <row r="4" spans="1:13" hidden="1">
      <c r="A4" s="159"/>
      <c r="B4" s="160"/>
      <c r="C4" s="161"/>
      <c r="D4" s="17"/>
      <c r="E4" s="5"/>
      <c r="F4" s="27"/>
      <c r="G4" s="27"/>
      <c r="H4" s="3"/>
      <c r="I4" s="3"/>
      <c r="J4" s="3"/>
    </row>
    <row r="5" spans="1:13" s="13" customFormat="1" ht="38.25">
      <c r="A5" s="64" t="s">
        <v>4</v>
      </c>
      <c r="B5" s="64" t="s">
        <v>0</v>
      </c>
      <c r="C5" s="64" t="s">
        <v>14</v>
      </c>
      <c r="D5" s="64" t="s">
        <v>1</v>
      </c>
      <c r="E5" s="64" t="s">
        <v>2</v>
      </c>
      <c r="F5" s="129" t="s">
        <v>30</v>
      </c>
      <c r="G5" s="129" t="s">
        <v>40</v>
      </c>
      <c r="H5" s="102" t="s">
        <v>6</v>
      </c>
      <c r="I5" s="127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28"/>
      <c r="B6" s="31"/>
      <c r="C6" s="31"/>
      <c r="D6" s="59" t="s">
        <v>75</v>
      </c>
      <c r="E6" s="34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7">
        <v>1</v>
      </c>
      <c r="B7" s="85" t="s">
        <v>25</v>
      </c>
      <c r="C7" s="67"/>
      <c r="D7" s="69" t="s">
        <v>29</v>
      </c>
      <c r="E7" s="70"/>
      <c r="F7" s="71" t="s">
        <v>27</v>
      </c>
      <c r="G7" s="71"/>
      <c r="H7" s="30"/>
      <c r="I7" s="30"/>
      <c r="J7" s="22"/>
      <c r="K7" s="11"/>
    </row>
    <row r="8" spans="1:13" ht="24.95" customHeight="1">
      <c r="A8" s="67">
        <v>2</v>
      </c>
      <c r="B8" s="85" t="s">
        <v>25</v>
      </c>
      <c r="C8" s="67"/>
      <c r="D8" s="69" t="s">
        <v>51</v>
      </c>
      <c r="E8" s="69"/>
      <c r="F8" s="71" t="s">
        <v>27</v>
      </c>
      <c r="G8" s="71"/>
      <c r="H8" s="30"/>
      <c r="I8" s="30"/>
      <c r="J8" s="22"/>
      <c r="K8" s="11"/>
    </row>
    <row r="9" spans="1:13" ht="24.95" customHeight="1">
      <c r="A9" s="67">
        <v>3</v>
      </c>
      <c r="B9" s="71" t="s">
        <v>25</v>
      </c>
      <c r="C9" s="67"/>
      <c r="D9" s="69" t="s">
        <v>52</v>
      </c>
      <c r="E9" s="70"/>
      <c r="F9" s="71" t="s">
        <v>27</v>
      </c>
      <c r="G9" s="71"/>
      <c r="H9" s="30"/>
      <c r="I9" s="132"/>
      <c r="J9" s="22"/>
      <c r="K9" s="11"/>
    </row>
    <row r="10" spans="1:13" ht="24.95" customHeight="1">
      <c r="A10" s="67">
        <v>4</v>
      </c>
      <c r="B10" s="71" t="s">
        <v>25</v>
      </c>
      <c r="C10" s="67"/>
      <c r="D10" s="69" t="s">
        <v>71</v>
      </c>
      <c r="E10" s="70"/>
      <c r="F10" s="71" t="s">
        <v>31</v>
      </c>
      <c r="G10" s="71"/>
      <c r="H10" s="30"/>
      <c r="I10" s="132"/>
      <c r="J10" s="22"/>
      <c r="K10" s="11"/>
    </row>
    <row r="11" spans="1:13" s="13" customFormat="1">
      <c r="A11" s="64"/>
      <c r="B11" s="64"/>
      <c r="C11" s="64"/>
      <c r="D11" s="135" t="s">
        <v>83</v>
      </c>
      <c r="E11" s="136"/>
      <c r="F11" s="129"/>
      <c r="G11" s="129">
        <f>SUM(G12:G22)</f>
        <v>50</v>
      </c>
      <c r="H11" s="137"/>
      <c r="I11" s="32"/>
      <c r="J11" s="32"/>
      <c r="K11" s="32"/>
      <c r="L11" s="12"/>
      <c r="M11" s="12"/>
    </row>
    <row r="12" spans="1:13" s="77" customFormat="1" ht="24.95" customHeight="1">
      <c r="A12" s="74">
        <v>5</v>
      </c>
      <c r="B12" s="74">
        <v>1</v>
      </c>
      <c r="C12" s="71">
        <v>1</v>
      </c>
      <c r="D12" s="69" t="s">
        <v>54</v>
      </c>
      <c r="E12" s="69" t="s">
        <v>49</v>
      </c>
      <c r="F12" s="71" t="s">
        <v>66</v>
      </c>
      <c r="G12" s="71">
        <v>2</v>
      </c>
      <c r="H12" s="73"/>
      <c r="I12" s="133"/>
      <c r="J12" s="75"/>
      <c r="K12" s="108"/>
      <c r="L12" s="109"/>
      <c r="M12" s="109"/>
    </row>
    <row r="13" spans="1:13" s="77" customFormat="1" ht="24.95" customHeight="1">
      <c r="A13" s="74">
        <v>6</v>
      </c>
      <c r="B13" s="74">
        <v>1</v>
      </c>
      <c r="C13" s="67">
        <v>1</v>
      </c>
      <c r="D13" s="69" t="s">
        <v>76</v>
      </c>
      <c r="E13" s="69" t="s">
        <v>41</v>
      </c>
      <c r="F13" s="71" t="s">
        <v>65</v>
      </c>
      <c r="G13" s="71">
        <v>2</v>
      </c>
      <c r="H13" s="73"/>
      <c r="I13" s="134"/>
      <c r="J13" s="73"/>
      <c r="K13" s="70"/>
      <c r="L13" s="76"/>
      <c r="M13" s="76"/>
    </row>
    <row r="14" spans="1:13" s="77" customFormat="1" ht="24.95" customHeight="1">
      <c r="A14" s="74">
        <v>7</v>
      </c>
      <c r="B14" s="78">
        <v>1</v>
      </c>
      <c r="C14" s="67">
        <v>1</v>
      </c>
      <c r="D14" s="79" t="s">
        <v>42</v>
      </c>
      <c r="E14" s="69" t="s">
        <v>47</v>
      </c>
      <c r="F14" s="71" t="s">
        <v>65</v>
      </c>
      <c r="G14" s="71">
        <v>2</v>
      </c>
      <c r="H14" s="73"/>
      <c r="I14" s="73"/>
      <c r="J14" s="73"/>
      <c r="K14" s="70"/>
      <c r="L14" s="76"/>
      <c r="M14" s="76"/>
    </row>
    <row r="15" spans="1:13" s="77" customFormat="1" ht="24.95" customHeight="1">
      <c r="A15" s="74">
        <v>8</v>
      </c>
      <c r="B15" s="74">
        <v>1</v>
      </c>
      <c r="C15" s="74">
        <v>1</v>
      </c>
      <c r="D15" s="69" t="s">
        <v>43</v>
      </c>
      <c r="E15" s="69" t="s">
        <v>48</v>
      </c>
      <c r="F15" s="71" t="s">
        <v>66</v>
      </c>
      <c r="G15" s="71">
        <v>2</v>
      </c>
      <c r="H15" s="80"/>
      <c r="I15" s="73"/>
      <c r="J15" s="73"/>
      <c r="K15" s="70"/>
      <c r="L15" s="76"/>
      <c r="M15" s="76"/>
    </row>
    <row r="16" spans="1:13" s="77" customFormat="1" ht="24.95" customHeight="1">
      <c r="A16" s="74">
        <v>9</v>
      </c>
      <c r="B16" s="74">
        <v>1</v>
      </c>
      <c r="C16" s="67">
        <v>1</v>
      </c>
      <c r="D16" s="81" t="s">
        <v>79</v>
      </c>
      <c r="E16" s="81" t="s">
        <v>80</v>
      </c>
      <c r="F16" s="99" t="s">
        <v>31</v>
      </c>
      <c r="G16" s="74">
        <v>5</v>
      </c>
      <c r="H16" s="73"/>
      <c r="I16" s="73"/>
      <c r="J16" s="73"/>
      <c r="K16" s="70"/>
      <c r="L16" s="76"/>
      <c r="M16" s="76"/>
    </row>
    <row r="17" spans="1:13" s="77" customFormat="1" ht="24.95" customHeight="1">
      <c r="A17" s="74">
        <v>10</v>
      </c>
      <c r="B17" s="74">
        <v>1</v>
      </c>
      <c r="C17" s="67">
        <v>1</v>
      </c>
      <c r="D17" s="81" t="s">
        <v>81</v>
      </c>
      <c r="E17" s="69" t="s">
        <v>50</v>
      </c>
      <c r="F17" s="71" t="s">
        <v>66</v>
      </c>
      <c r="G17" s="71">
        <v>8</v>
      </c>
      <c r="H17" s="73"/>
      <c r="I17" s="73"/>
      <c r="J17" s="73"/>
      <c r="K17" s="70"/>
      <c r="L17" s="76"/>
      <c r="M17" s="76"/>
    </row>
    <row r="18" spans="1:13" s="82" customFormat="1" ht="24.95" customHeight="1">
      <c r="A18" s="74">
        <v>11</v>
      </c>
      <c r="B18" s="74">
        <v>1</v>
      </c>
      <c r="C18" s="74">
        <v>1</v>
      </c>
      <c r="D18" s="81" t="s">
        <v>44</v>
      </c>
      <c r="E18" s="69" t="s">
        <v>50</v>
      </c>
      <c r="F18" s="71" t="s">
        <v>66</v>
      </c>
      <c r="G18" s="71">
        <v>5</v>
      </c>
      <c r="H18" s="80"/>
      <c r="I18" s="80"/>
      <c r="J18" s="70"/>
      <c r="K18" s="70"/>
      <c r="L18" s="77"/>
      <c r="M18" s="77"/>
    </row>
    <row r="19" spans="1:13" s="76" customFormat="1" ht="24.95" customHeight="1">
      <c r="A19" s="74">
        <v>12</v>
      </c>
      <c r="B19" s="67">
        <v>1</v>
      </c>
      <c r="C19" s="67">
        <v>1</v>
      </c>
      <c r="D19" s="81" t="s">
        <v>45</v>
      </c>
      <c r="E19" s="69" t="s">
        <v>50</v>
      </c>
      <c r="F19" s="71" t="s">
        <v>66</v>
      </c>
      <c r="G19" s="71">
        <v>5</v>
      </c>
      <c r="H19" s="72"/>
      <c r="I19" s="72"/>
      <c r="J19" s="73"/>
      <c r="K19" s="70"/>
    </row>
    <row r="20" spans="1:13" ht="24.95" customHeight="1">
      <c r="A20" s="67">
        <v>13</v>
      </c>
      <c r="B20" s="68">
        <v>1</v>
      </c>
      <c r="C20" s="67">
        <v>2</v>
      </c>
      <c r="D20" s="69" t="s">
        <v>78</v>
      </c>
      <c r="E20" s="69" t="s">
        <v>82</v>
      </c>
      <c r="F20" s="71" t="s">
        <v>65</v>
      </c>
      <c r="G20" s="71">
        <v>13</v>
      </c>
      <c r="H20" s="30"/>
      <c r="I20" s="30"/>
      <c r="J20" s="22"/>
      <c r="K20" s="11"/>
    </row>
    <row r="21" spans="1:13" s="76" customFormat="1" ht="24.95" customHeight="1">
      <c r="A21" s="67">
        <v>14</v>
      </c>
      <c r="B21" s="68">
        <v>1</v>
      </c>
      <c r="C21" s="67"/>
      <c r="D21" s="69" t="s">
        <v>53</v>
      </c>
      <c r="E21" s="69"/>
      <c r="F21" s="71" t="s">
        <v>27</v>
      </c>
      <c r="G21" s="71">
        <v>3</v>
      </c>
      <c r="H21" s="72"/>
      <c r="I21" s="72"/>
      <c r="J21" s="73"/>
      <c r="K21" s="70"/>
    </row>
    <row r="22" spans="1:13" s="76" customFormat="1" ht="24.95" customHeight="1">
      <c r="A22" s="74">
        <v>15</v>
      </c>
      <c r="B22" s="68">
        <v>1</v>
      </c>
      <c r="C22" s="67"/>
      <c r="D22" s="69" t="s">
        <v>21</v>
      </c>
      <c r="E22" s="70"/>
      <c r="F22" s="71" t="s">
        <v>27</v>
      </c>
      <c r="G22" s="71">
        <v>3</v>
      </c>
      <c r="H22" s="72"/>
      <c r="I22" s="72"/>
      <c r="J22" s="73"/>
      <c r="K22" s="70"/>
    </row>
    <row r="23" spans="1:13" s="13" customFormat="1">
      <c r="A23" s="64"/>
      <c r="B23" s="31"/>
      <c r="C23" s="31"/>
      <c r="D23" s="59" t="s">
        <v>84</v>
      </c>
      <c r="E23" s="34"/>
      <c r="F23" s="33"/>
      <c r="G23" s="33">
        <f>SUM(G24:G33)</f>
        <v>58</v>
      </c>
      <c r="H23" s="130"/>
      <c r="I23" s="32"/>
      <c r="J23" s="32"/>
      <c r="K23" s="32"/>
      <c r="L23" s="12"/>
      <c r="M23" s="12"/>
    </row>
    <row r="24" spans="1:13" ht="24.95" customHeight="1">
      <c r="A24" s="67">
        <v>16</v>
      </c>
      <c r="B24" s="68">
        <v>2</v>
      </c>
      <c r="C24" s="67"/>
      <c r="D24" s="69" t="s">
        <v>20</v>
      </c>
      <c r="E24" s="70"/>
      <c r="F24" s="71" t="s">
        <v>31</v>
      </c>
      <c r="G24" s="71">
        <v>20</v>
      </c>
      <c r="H24" s="30"/>
      <c r="I24" s="30"/>
      <c r="J24" s="22"/>
      <c r="K24" s="11"/>
    </row>
    <row r="25" spans="1:13" s="76" customFormat="1" ht="24.95" customHeight="1">
      <c r="A25" s="74">
        <v>17</v>
      </c>
      <c r="B25" s="68">
        <v>1</v>
      </c>
      <c r="C25" s="67">
        <v>1</v>
      </c>
      <c r="D25" s="81" t="s">
        <v>46</v>
      </c>
      <c r="E25" s="69" t="s">
        <v>50</v>
      </c>
      <c r="F25" s="71" t="s">
        <v>65</v>
      </c>
      <c r="G25" s="71">
        <v>5</v>
      </c>
      <c r="H25" s="72"/>
      <c r="I25" s="72"/>
      <c r="J25" s="73"/>
      <c r="K25" s="70"/>
    </row>
    <row r="26" spans="1:13" ht="24.95" customHeight="1">
      <c r="A26" s="74">
        <v>18</v>
      </c>
      <c r="B26" s="68">
        <v>1</v>
      </c>
      <c r="C26" s="67">
        <v>2</v>
      </c>
      <c r="D26" s="69" t="s">
        <v>77</v>
      </c>
      <c r="E26" s="69" t="s">
        <v>50</v>
      </c>
      <c r="F26" s="71" t="s">
        <v>65</v>
      </c>
      <c r="G26" s="71">
        <v>3</v>
      </c>
      <c r="H26" s="30"/>
      <c r="I26" s="30"/>
      <c r="J26" s="22"/>
      <c r="K26" s="11"/>
    </row>
    <row r="27" spans="1:13" ht="24.95" customHeight="1">
      <c r="A27" s="74">
        <v>19</v>
      </c>
      <c r="B27" s="68">
        <v>2</v>
      </c>
      <c r="C27" s="67">
        <v>1</v>
      </c>
      <c r="D27" s="69" t="s">
        <v>57</v>
      </c>
      <c r="E27" s="81" t="s">
        <v>58</v>
      </c>
      <c r="F27" s="71" t="s">
        <v>66</v>
      </c>
      <c r="G27" s="71">
        <v>6</v>
      </c>
      <c r="H27" s="30"/>
      <c r="I27" s="30"/>
      <c r="J27" s="22"/>
      <c r="K27" s="11"/>
    </row>
    <row r="28" spans="1:13" s="12" customFormat="1" ht="24.95" customHeight="1">
      <c r="A28" s="74"/>
      <c r="B28" s="78"/>
      <c r="C28" s="74"/>
      <c r="D28" s="86" t="s">
        <v>55</v>
      </c>
      <c r="E28" s="87" t="s">
        <v>56</v>
      </c>
      <c r="F28" s="88"/>
      <c r="G28" s="88"/>
      <c r="H28" s="22"/>
      <c r="I28" s="22"/>
      <c r="J28" s="22"/>
      <c r="K28" s="11"/>
      <c r="L28" s="4"/>
      <c r="M28" s="4"/>
    </row>
    <row r="29" spans="1:13" s="12" customFormat="1" ht="24.95" customHeight="1">
      <c r="A29" s="74">
        <v>20</v>
      </c>
      <c r="B29" s="68">
        <v>2</v>
      </c>
      <c r="C29" s="67">
        <v>1</v>
      </c>
      <c r="D29" s="83" t="s">
        <v>64</v>
      </c>
      <c r="E29" s="69"/>
      <c r="F29" s="71" t="s">
        <v>66</v>
      </c>
      <c r="G29" s="71">
        <v>6</v>
      </c>
      <c r="H29" s="19"/>
      <c r="I29" s="19"/>
      <c r="J29" s="11"/>
      <c r="K29" s="11"/>
    </row>
    <row r="30" spans="1:13" s="12" customFormat="1" ht="24.95" customHeight="1">
      <c r="A30" s="74">
        <v>21</v>
      </c>
      <c r="B30" s="78">
        <v>2</v>
      </c>
      <c r="C30" s="74">
        <v>1</v>
      </c>
      <c r="D30" s="69" t="s">
        <v>91</v>
      </c>
      <c r="E30" s="69"/>
      <c r="F30" s="71" t="s">
        <v>66</v>
      </c>
      <c r="G30" s="71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4">
        <v>22</v>
      </c>
      <c r="B31" s="78">
        <v>2</v>
      </c>
      <c r="C31" s="74">
        <v>1</v>
      </c>
      <c r="D31" s="81" t="s">
        <v>92</v>
      </c>
      <c r="E31" s="69"/>
      <c r="F31" s="71" t="s">
        <v>66</v>
      </c>
      <c r="G31" s="84">
        <v>6</v>
      </c>
      <c r="H31" s="28"/>
      <c r="I31" s="28"/>
      <c r="J31" s="29"/>
      <c r="K31" s="29"/>
    </row>
    <row r="32" spans="1:13" ht="24.95" customHeight="1">
      <c r="A32" s="67">
        <v>24</v>
      </c>
      <c r="B32" s="68">
        <v>2</v>
      </c>
      <c r="C32" s="67"/>
      <c r="D32" s="69" t="s">
        <v>63</v>
      </c>
      <c r="E32" s="70"/>
      <c r="F32" s="71" t="s">
        <v>27</v>
      </c>
      <c r="G32" s="71">
        <v>3</v>
      </c>
      <c r="H32" s="30"/>
      <c r="I32" s="30"/>
      <c r="J32" s="22"/>
      <c r="K32" s="11"/>
    </row>
    <row r="33" spans="1:13" ht="24.95" customHeight="1">
      <c r="A33" s="67">
        <v>25</v>
      </c>
      <c r="B33" s="68">
        <v>2</v>
      </c>
      <c r="C33" s="67"/>
      <c r="D33" s="69" t="s">
        <v>22</v>
      </c>
      <c r="E33" s="70"/>
      <c r="F33" s="71" t="s">
        <v>27</v>
      </c>
      <c r="G33" s="71">
        <v>3</v>
      </c>
      <c r="H33" s="30"/>
      <c r="I33" s="30"/>
      <c r="J33" s="22"/>
      <c r="K33" s="11"/>
    </row>
    <row r="34" spans="1:13" s="13" customFormat="1">
      <c r="A34" s="64"/>
      <c r="B34" s="31"/>
      <c r="C34" s="31"/>
      <c r="D34" s="59" t="s">
        <v>74</v>
      </c>
      <c r="E34" s="34"/>
      <c r="F34" s="33"/>
      <c r="G34" s="33">
        <f>SUM(G35:G41)</f>
        <v>55</v>
      </c>
      <c r="H34" s="130"/>
      <c r="I34" s="103"/>
      <c r="J34" s="104"/>
      <c r="K34" s="102"/>
      <c r="L34" s="12"/>
      <c r="M34" s="12"/>
    </row>
    <row r="35" spans="1:13" ht="24.95" customHeight="1">
      <c r="A35" s="74">
        <v>26</v>
      </c>
      <c r="B35" s="68">
        <v>3</v>
      </c>
      <c r="C35" s="67"/>
      <c r="D35" s="69" t="s">
        <v>19</v>
      </c>
      <c r="E35" s="70"/>
      <c r="F35" s="71" t="s">
        <v>31</v>
      </c>
      <c r="G35" s="71">
        <v>10</v>
      </c>
      <c r="H35" s="30"/>
      <c r="I35" s="30"/>
      <c r="J35" s="22"/>
      <c r="K35" s="11"/>
    </row>
    <row r="36" spans="1:13" s="12" customFormat="1" ht="24.95" customHeight="1">
      <c r="A36" s="74"/>
      <c r="B36" s="78"/>
      <c r="C36" s="74"/>
      <c r="D36" s="86" t="s">
        <v>59</v>
      </c>
      <c r="E36" s="87" t="s">
        <v>61</v>
      </c>
      <c r="F36" s="88"/>
      <c r="G36" s="88"/>
      <c r="H36" s="19"/>
      <c r="I36" s="19"/>
      <c r="J36" s="11"/>
      <c r="K36" s="11"/>
    </row>
    <row r="37" spans="1:13" s="12" customFormat="1" ht="24.95" customHeight="1">
      <c r="A37" s="74">
        <v>23</v>
      </c>
      <c r="B37" s="78">
        <v>2</v>
      </c>
      <c r="C37" s="67">
        <v>1</v>
      </c>
      <c r="D37" s="69" t="s">
        <v>97</v>
      </c>
      <c r="E37" s="69"/>
      <c r="F37" s="71" t="s">
        <v>65</v>
      </c>
      <c r="G37" s="71">
        <v>12</v>
      </c>
      <c r="H37" s="22"/>
      <c r="I37" s="22"/>
      <c r="J37" s="22"/>
      <c r="K37" s="11"/>
      <c r="L37" s="4"/>
      <c r="M37" s="4"/>
    </row>
    <row r="38" spans="1:13" ht="24.95" customHeight="1">
      <c r="A38" s="74"/>
      <c r="B38" s="68"/>
      <c r="C38" s="67"/>
      <c r="D38" s="86" t="s">
        <v>60</v>
      </c>
      <c r="E38" s="87" t="s">
        <v>62</v>
      </c>
      <c r="F38" s="88"/>
      <c r="G38" s="88"/>
      <c r="H38" s="30"/>
      <c r="I38" s="30"/>
      <c r="J38" s="22"/>
      <c r="K38" s="11"/>
    </row>
    <row r="39" spans="1:13" ht="24.95" customHeight="1">
      <c r="A39" s="74">
        <v>27</v>
      </c>
      <c r="B39" s="68">
        <v>3</v>
      </c>
      <c r="C39" s="67">
        <v>1</v>
      </c>
      <c r="D39" s="69" t="s">
        <v>93</v>
      </c>
      <c r="E39" s="70"/>
      <c r="F39" s="71" t="s">
        <v>31</v>
      </c>
      <c r="G39" s="71">
        <v>20</v>
      </c>
      <c r="H39" s="30"/>
      <c r="I39" s="30"/>
      <c r="J39" s="22"/>
      <c r="K39" s="11"/>
    </row>
    <row r="40" spans="1:13" ht="24.95" customHeight="1">
      <c r="A40" s="74">
        <v>30</v>
      </c>
      <c r="B40" s="68">
        <v>3</v>
      </c>
      <c r="C40" s="67">
        <v>1</v>
      </c>
      <c r="D40" s="81" t="s">
        <v>98</v>
      </c>
      <c r="E40" s="70"/>
      <c r="F40" s="71" t="s">
        <v>31</v>
      </c>
      <c r="G40" s="71">
        <v>10</v>
      </c>
      <c r="H40" s="30"/>
      <c r="I40" s="30"/>
      <c r="J40" s="22"/>
      <c r="K40" s="11"/>
    </row>
    <row r="41" spans="1:13" s="13" customFormat="1" ht="24.95" customHeight="1">
      <c r="A41" s="67">
        <v>32</v>
      </c>
      <c r="B41" s="68">
        <v>3</v>
      </c>
      <c r="C41" s="67"/>
      <c r="D41" s="69" t="s">
        <v>23</v>
      </c>
      <c r="E41" s="70"/>
      <c r="F41" s="71" t="s">
        <v>27</v>
      </c>
      <c r="G41" s="100">
        <v>3</v>
      </c>
      <c r="H41" s="101"/>
      <c r="I41" s="105"/>
      <c r="J41" s="105"/>
      <c r="K41" s="105"/>
      <c r="L41" s="12"/>
      <c r="M41" s="12"/>
    </row>
    <row r="42" spans="1:13" ht="12.75" customHeight="1">
      <c r="A42" s="64"/>
      <c r="B42" s="31"/>
      <c r="C42" s="31"/>
      <c r="D42" s="59" t="s">
        <v>73</v>
      </c>
      <c r="E42" s="34"/>
      <c r="F42" s="33"/>
      <c r="G42" s="33">
        <f>SUM(G43:G51)</f>
        <v>45</v>
      </c>
      <c r="H42" s="131"/>
      <c r="I42" s="103"/>
      <c r="J42" s="104"/>
      <c r="K42" s="107"/>
    </row>
    <row r="43" spans="1:13" ht="24.95" customHeight="1">
      <c r="A43" s="74">
        <v>33</v>
      </c>
      <c r="B43" s="68">
        <v>4</v>
      </c>
      <c r="C43" s="67"/>
      <c r="D43" s="69" t="s">
        <v>99</v>
      </c>
      <c r="E43" s="69" t="s">
        <v>100</v>
      </c>
      <c r="F43" s="71" t="s">
        <v>31</v>
      </c>
      <c r="G43" s="100">
        <v>2</v>
      </c>
      <c r="H43" s="30"/>
      <c r="I43" s="106"/>
      <c r="J43" s="60"/>
      <c r="K43" s="61"/>
    </row>
    <row r="44" spans="1:13" ht="24.95" customHeight="1">
      <c r="A44" s="74">
        <v>34</v>
      </c>
      <c r="B44" s="68">
        <v>3</v>
      </c>
      <c r="C44" s="67"/>
      <c r="D44" s="69" t="s">
        <v>102</v>
      </c>
      <c r="E44" s="69" t="s">
        <v>101</v>
      </c>
      <c r="F44" s="71" t="s">
        <v>31</v>
      </c>
      <c r="G44" s="71">
        <v>2</v>
      </c>
      <c r="H44" s="30"/>
      <c r="I44" s="30"/>
      <c r="J44" s="22"/>
      <c r="K44" s="11"/>
    </row>
    <row r="45" spans="1:13" s="12" customFormat="1" ht="24.95" customHeight="1">
      <c r="A45" s="74">
        <v>35</v>
      </c>
      <c r="B45" s="78">
        <v>4</v>
      </c>
      <c r="C45" s="99"/>
      <c r="D45" s="83" t="s">
        <v>103</v>
      </c>
      <c r="E45" s="83" t="s">
        <v>104</v>
      </c>
      <c r="F45" s="71" t="s">
        <v>31</v>
      </c>
      <c r="G45" s="97">
        <v>2</v>
      </c>
      <c r="H45" s="19"/>
      <c r="I45" s="19"/>
      <c r="J45" s="11"/>
      <c r="K45" s="11"/>
    </row>
    <row r="46" spans="1:13" ht="24.95" customHeight="1">
      <c r="A46" s="74">
        <v>36</v>
      </c>
      <c r="B46" s="68">
        <v>4</v>
      </c>
      <c r="C46" s="67"/>
      <c r="D46" s="69" t="s">
        <v>105</v>
      </c>
      <c r="E46" s="69" t="s">
        <v>106</v>
      </c>
      <c r="F46" s="71" t="s">
        <v>31</v>
      </c>
      <c r="G46" s="71">
        <v>10</v>
      </c>
      <c r="H46" s="23"/>
      <c r="I46" s="22"/>
      <c r="J46" s="22"/>
      <c r="K46" s="11"/>
    </row>
    <row r="47" spans="1:13" ht="24.95" customHeight="1">
      <c r="A47" s="74">
        <v>37</v>
      </c>
      <c r="B47" s="68"/>
      <c r="C47" s="67"/>
      <c r="D47" s="69" t="s">
        <v>107</v>
      </c>
      <c r="E47" s="69"/>
      <c r="F47" s="71" t="s">
        <v>31</v>
      </c>
      <c r="G47" s="71">
        <v>8</v>
      </c>
      <c r="H47" s="23"/>
      <c r="I47" s="22"/>
      <c r="J47" s="22"/>
      <c r="K47" s="11"/>
    </row>
    <row r="48" spans="1:13" ht="24.95" customHeight="1">
      <c r="A48" s="74">
        <v>38</v>
      </c>
      <c r="B48" s="68">
        <v>4</v>
      </c>
      <c r="C48" s="67"/>
      <c r="D48" s="69" t="s">
        <v>108</v>
      </c>
      <c r="E48" s="69"/>
      <c r="F48" s="71" t="s">
        <v>31</v>
      </c>
      <c r="G48" s="71">
        <v>8</v>
      </c>
      <c r="H48" s="30"/>
      <c r="I48" s="30"/>
      <c r="J48" s="22"/>
      <c r="K48" s="11"/>
    </row>
    <row r="49" spans="1:13" ht="24.95" customHeight="1">
      <c r="A49" s="74">
        <v>39</v>
      </c>
      <c r="B49" s="68"/>
      <c r="C49" s="67"/>
      <c r="D49" s="69" t="s">
        <v>109</v>
      </c>
      <c r="E49" s="69" t="s">
        <v>110</v>
      </c>
      <c r="F49" s="71" t="s">
        <v>31</v>
      </c>
      <c r="G49" s="71">
        <v>5</v>
      </c>
      <c r="H49" s="30"/>
      <c r="I49" s="30"/>
      <c r="J49" s="22"/>
      <c r="K49" s="11"/>
    </row>
    <row r="50" spans="1:13" ht="24.95" customHeight="1">
      <c r="A50" s="74">
        <v>40</v>
      </c>
      <c r="B50" s="68"/>
      <c r="C50" s="67"/>
      <c r="D50" s="69" t="s">
        <v>111</v>
      </c>
      <c r="E50" s="69" t="s">
        <v>112</v>
      </c>
      <c r="F50" s="71" t="s">
        <v>31</v>
      </c>
      <c r="G50" s="71">
        <v>5</v>
      </c>
      <c r="H50" s="30"/>
      <c r="I50" s="30"/>
      <c r="J50" s="22"/>
      <c r="K50" s="11"/>
    </row>
    <row r="51" spans="1:13" ht="24.95" customHeight="1">
      <c r="A51" s="74">
        <v>41</v>
      </c>
      <c r="B51" s="68">
        <v>4</v>
      </c>
      <c r="C51" s="67"/>
      <c r="D51" s="69" t="s">
        <v>24</v>
      </c>
      <c r="E51" s="70"/>
      <c r="F51" s="71" t="s">
        <v>27</v>
      </c>
      <c r="G51" s="98">
        <v>3</v>
      </c>
      <c r="H51" s="30"/>
      <c r="I51" s="30"/>
      <c r="J51" s="22"/>
      <c r="K51" s="11"/>
    </row>
    <row r="52" spans="1:13" s="13" customFormat="1">
      <c r="A52" s="64"/>
      <c r="B52" s="31"/>
      <c r="C52" s="31"/>
      <c r="D52" s="59" t="s">
        <v>72</v>
      </c>
      <c r="E52" s="34"/>
      <c r="F52" s="33"/>
      <c r="G52" s="33">
        <v>50</v>
      </c>
      <c r="H52" s="130"/>
      <c r="I52" s="32"/>
      <c r="J52" s="32"/>
      <c r="K52" s="32"/>
      <c r="L52" s="12"/>
      <c r="M52" s="12"/>
    </row>
    <row r="53" spans="1:13" ht="24.95" customHeight="1">
      <c r="A53" s="74">
        <v>39</v>
      </c>
      <c r="B53" s="85" t="s">
        <v>26</v>
      </c>
      <c r="C53" s="67"/>
      <c r="D53" s="69" t="s">
        <v>28</v>
      </c>
      <c r="E53" s="70"/>
      <c r="F53" s="71" t="s">
        <v>27</v>
      </c>
      <c r="G53" s="71"/>
      <c r="H53" s="30"/>
      <c r="I53" s="30"/>
      <c r="J53" s="22"/>
      <c r="K53" s="11"/>
    </row>
    <row r="54" spans="1:13" ht="24.95" customHeight="1">
      <c r="A54" s="74">
        <v>40</v>
      </c>
      <c r="B54" s="111" t="s">
        <v>26</v>
      </c>
      <c r="C54" s="112"/>
      <c r="D54" s="113" t="s">
        <v>67</v>
      </c>
      <c r="E54" s="114"/>
      <c r="F54" s="84" t="s">
        <v>31</v>
      </c>
      <c r="G54" s="84"/>
      <c r="H54" s="115"/>
      <c r="I54" s="115"/>
      <c r="J54" s="117"/>
      <c r="K54" s="29"/>
    </row>
    <row r="55" spans="1:13">
      <c r="B55" s="120"/>
      <c r="C55" s="120"/>
      <c r="D55" s="121"/>
      <c r="E55" s="122"/>
      <c r="F55" s="120"/>
      <c r="G55" s="120"/>
      <c r="H55" s="123"/>
      <c r="I55" s="123"/>
      <c r="J55" s="124"/>
      <c r="K55" s="122"/>
    </row>
    <row r="56" spans="1:13">
      <c r="A56" s="110"/>
      <c r="B56" s="119"/>
      <c r="C56" s="6"/>
      <c r="D56" s="95"/>
      <c r="F56" s="6"/>
      <c r="G56" s="6"/>
      <c r="H56" s="116"/>
      <c r="I56" s="116"/>
      <c r="J56" s="118"/>
      <c r="K56" s="7"/>
    </row>
    <row r="57" spans="1:13">
      <c r="A57" s="110"/>
      <c r="B57" s="119"/>
      <c r="C57" s="6"/>
      <c r="D57" s="95"/>
      <c r="F57" s="6"/>
      <c r="G57" s="6"/>
      <c r="H57" s="116"/>
      <c r="I57" s="116"/>
      <c r="J57" s="118"/>
      <c r="K57" s="7"/>
    </row>
    <row r="58" spans="1:13">
      <c r="A58" s="110"/>
      <c r="B58" s="119"/>
      <c r="C58" s="6"/>
      <c r="D58" s="95"/>
      <c r="F58" s="6"/>
      <c r="G58" s="6"/>
      <c r="H58" s="116"/>
      <c r="I58" s="116"/>
      <c r="J58" s="118"/>
      <c r="K58" s="7"/>
    </row>
    <row r="59" spans="1:13">
      <c r="A59" s="110"/>
      <c r="B59" s="119"/>
      <c r="C59" s="6"/>
      <c r="D59" s="95"/>
      <c r="F59" s="6"/>
      <c r="G59" s="6"/>
      <c r="H59" s="116"/>
      <c r="I59" s="116"/>
      <c r="J59" s="118"/>
      <c r="K59" s="7"/>
    </row>
    <row r="60" spans="1:13">
      <c r="A60" s="110"/>
      <c r="B60" s="119"/>
      <c r="C60" s="6"/>
      <c r="D60" s="95"/>
      <c r="F60" s="6"/>
      <c r="G60" s="6"/>
      <c r="H60" s="116"/>
      <c r="I60" s="116"/>
      <c r="J60" s="118"/>
      <c r="K60" s="7"/>
    </row>
    <row r="61" spans="1:13">
      <c r="I61" s="116"/>
    </row>
    <row r="83" ht="9.75" customHeight="1"/>
    <row r="302" spans="1:1" ht="15">
      <c r="A302" s="65" t="s">
        <v>12</v>
      </c>
    </row>
    <row r="303" spans="1:1" ht="15">
      <c r="A303" s="66"/>
    </row>
    <row r="304" spans="1:1" ht="15">
      <c r="A304" s="66" t="s">
        <v>7</v>
      </c>
    </row>
    <row r="305" spans="1:1" ht="15">
      <c r="A305" s="66" t="s">
        <v>10</v>
      </c>
    </row>
    <row r="306" spans="1:1" ht="15">
      <c r="A306" s="66" t="s">
        <v>11</v>
      </c>
    </row>
  </sheetData>
  <autoFilter ref="A5:M54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3:A54 B45:C45 D46:E50 H45:K45 B37:E37 D15 D38:E38 B36:C37 H36:K37 E36:E37 A35:A40 D26 B28:C31 A13:A22 H28:K31 D20:E21 E25:E26 A25:A31 D28 E28:E31 B12:E12 D13:E13 B13:C17 H12:K17 E13:E15 E17:E19 D30:D31 A43:A51">
    <cfRule type="expression" dxfId="27" priority="53" stopIfTrue="1">
      <formula>#REF!="N"</formula>
    </cfRule>
    <cfRule type="expression" dxfId="26" priority="54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opLeftCell="A13" zoomScale="85" zoomScaleNormal="85" workbookViewId="0">
      <selection activeCell="R12" sqref="R1:R12"/>
    </sheetView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32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41379</v>
      </c>
      <c r="D2" s="38">
        <v>41380</v>
      </c>
      <c r="E2" s="38">
        <v>41381</v>
      </c>
      <c r="F2" s="38">
        <v>41382</v>
      </c>
      <c r="G2" s="38">
        <v>41383</v>
      </c>
      <c r="H2" s="38">
        <v>41386</v>
      </c>
      <c r="I2" s="38">
        <v>41387</v>
      </c>
      <c r="J2" s="38">
        <v>41388</v>
      </c>
      <c r="K2" s="38">
        <v>41389</v>
      </c>
      <c r="L2" s="38">
        <v>41390</v>
      </c>
      <c r="M2" s="38">
        <v>41393</v>
      </c>
      <c r="N2" s="38">
        <v>41394</v>
      </c>
      <c r="O2" s="38">
        <v>41395</v>
      </c>
      <c r="P2" s="38">
        <v>41396</v>
      </c>
      <c r="Q2" s="38">
        <v>41397</v>
      </c>
      <c r="R2" s="38">
        <v>41400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9" t="s">
        <v>54</v>
      </c>
      <c r="B3" s="74">
        <v>5</v>
      </c>
      <c r="C3" s="71">
        <v>2</v>
      </c>
      <c r="D3" s="139">
        <v>2</v>
      </c>
      <c r="E3" s="139">
        <v>1</v>
      </c>
      <c r="F3" s="139">
        <v>1</v>
      </c>
      <c r="G3" s="139">
        <v>1</v>
      </c>
      <c r="H3" s="142">
        <v>0</v>
      </c>
      <c r="I3" s="142">
        <v>0</v>
      </c>
      <c r="J3" s="142">
        <v>0</v>
      </c>
      <c r="K3" s="142">
        <v>0</v>
      </c>
      <c r="L3" s="142">
        <v>0</v>
      </c>
      <c r="M3" s="142">
        <v>0</v>
      </c>
      <c r="N3" s="142">
        <v>0</v>
      </c>
      <c r="O3" s="143">
        <v>0</v>
      </c>
      <c r="P3" s="142">
        <v>0</v>
      </c>
      <c r="Q3" s="142">
        <v>0</v>
      </c>
      <c r="R3" s="142">
        <v>0</v>
      </c>
    </row>
    <row r="4" spans="1:120" ht="24.95" customHeight="1">
      <c r="A4" s="69" t="s">
        <v>76</v>
      </c>
      <c r="B4" s="74">
        <v>6</v>
      </c>
      <c r="C4" s="139">
        <v>2</v>
      </c>
      <c r="D4" s="139">
        <v>1</v>
      </c>
      <c r="E4" s="139">
        <v>1</v>
      </c>
      <c r="F4" s="139">
        <v>1</v>
      </c>
      <c r="G4" s="139">
        <v>1</v>
      </c>
      <c r="H4" s="142">
        <v>0</v>
      </c>
      <c r="I4" s="142">
        <v>0</v>
      </c>
      <c r="J4" s="142">
        <v>0</v>
      </c>
      <c r="K4" s="142">
        <v>0</v>
      </c>
      <c r="L4" s="142">
        <v>0</v>
      </c>
      <c r="M4" s="142">
        <v>0</v>
      </c>
      <c r="N4" s="142">
        <v>0</v>
      </c>
      <c r="O4" s="143">
        <v>0</v>
      </c>
      <c r="P4" s="142">
        <v>0</v>
      </c>
      <c r="Q4" s="142">
        <v>0</v>
      </c>
      <c r="R4" s="142">
        <v>0</v>
      </c>
    </row>
    <row r="5" spans="1:120" ht="24.95" customHeight="1">
      <c r="A5" s="79" t="s">
        <v>42</v>
      </c>
      <c r="B5" s="74">
        <v>7</v>
      </c>
      <c r="C5" s="139">
        <v>2</v>
      </c>
      <c r="D5" s="139">
        <v>1</v>
      </c>
      <c r="E5" s="139">
        <v>1</v>
      </c>
      <c r="F5" s="139">
        <v>1</v>
      </c>
      <c r="G5" s="139">
        <v>1</v>
      </c>
      <c r="H5" s="142">
        <v>0</v>
      </c>
      <c r="I5" s="142">
        <v>0</v>
      </c>
      <c r="J5" s="142">
        <v>0</v>
      </c>
      <c r="K5" s="142">
        <v>0</v>
      </c>
      <c r="L5" s="142">
        <v>0</v>
      </c>
      <c r="M5" s="142">
        <v>0</v>
      </c>
      <c r="N5" s="142">
        <v>0</v>
      </c>
      <c r="O5" s="143">
        <v>0</v>
      </c>
      <c r="P5" s="142">
        <v>0</v>
      </c>
      <c r="Q5" s="142">
        <v>0</v>
      </c>
      <c r="R5" s="142">
        <v>0</v>
      </c>
    </row>
    <row r="6" spans="1:120" ht="24.95" customHeight="1">
      <c r="A6" s="69" t="s">
        <v>43</v>
      </c>
      <c r="B6" s="74">
        <v>8</v>
      </c>
      <c r="C6" s="141">
        <v>2</v>
      </c>
      <c r="D6" s="139">
        <v>2</v>
      </c>
      <c r="E6" s="139">
        <v>1</v>
      </c>
      <c r="F6" s="139">
        <v>1</v>
      </c>
      <c r="G6" s="139">
        <v>1</v>
      </c>
      <c r="H6" s="142">
        <v>0</v>
      </c>
      <c r="I6" s="142">
        <v>0</v>
      </c>
      <c r="J6" s="142">
        <v>0</v>
      </c>
      <c r="K6" s="142">
        <v>0</v>
      </c>
      <c r="L6" s="142">
        <v>0</v>
      </c>
      <c r="M6" s="142">
        <v>0</v>
      </c>
      <c r="N6" s="142">
        <v>0</v>
      </c>
      <c r="O6" s="143">
        <v>0</v>
      </c>
      <c r="P6" s="142">
        <v>0</v>
      </c>
      <c r="Q6" s="142">
        <v>0</v>
      </c>
      <c r="R6" s="142">
        <v>0</v>
      </c>
    </row>
    <row r="7" spans="1:120" ht="24.95" customHeight="1">
      <c r="A7" s="81" t="s">
        <v>79</v>
      </c>
      <c r="B7" s="74">
        <v>9</v>
      </c>
      <c r="C7" s="140">
        <v>5</v>
      </c>
      <c r="D7" s="139">
        <v>2</v>
      </c>
      <c r="E7" s="140">
        <v>1</v>
      </c>
      <c r="F7" s="141">
        <v>0</v>
      </c>
      <c r="G7" s="71">
        <v>0</v>
      </c>
      <c r="H7" s="99">
        <v>0</v>
      </c>
      <c r="I7" s="99">
        <v>0</v>
      </c>
      <c r="J7" s="99">
        <v>0</v>
      </c>
      <c r="K7" s="99">
        <v>0</v>
      </c>
      <c r="L7" s="99">
        <v>0</v>
      </c>
      <c r="M7" s="99">
        <v>0</v>
      </c>
      <c r="N7" s="99">
        <v>0</v>
      </c>
      <c r="O7" s="126">
        <v>0</v>
      </c>
      <c r="P7" s="99">
        <v>0</v>
      </c>
      <c r="Q7" s="99">
        <v>0</v>
      </c>
      <c r="R7" s="99">
        <v>0</v>
      </c>
    </row>
    <row r="8" spans="1:120" ht="24.95" customHeight="1">
      <c r="A8" s="81" t="s">
        <v>81</v>
      </c>
      <c r="B8" s="74">
        <v>10</v>
      </c>
      <c r="C8" s="71">
        <v>8</v>
      </c>
      <c r="D8" s="71">
        <v>8</v>
      </c>
      <c r="E8" s="71">
        <v>8</v>
      </c>
      <c r="F8" s="71">
        <v>8</v>
      </c>
      <c r="G8" s="139">
        <v>8</v>
      </c>
      <c r="H8" s="139">
        <v>7</v>
      </c>
      <c r="I8" s="139">
        <v>6</v>
      </c>
      <c r="J8" s="139">
        <v>5</v>
      </c>
      <c r="K8" s="139">
        <v>4</v>
      </c>
      <c r="L8" s="139">
        <v>3</v>
      </c>
      <c r="M8" s="139">
        <v>2</v>
      </c>
      <c r="N8" s="139">
        <v>1</v>
      </c>
      <c r="O8" s="144">
        <v>1</v>
      </c>
      <c r="P8" s="139">
        <v>1</v>
      </c>
      <c r="Q8" s="141">
        <v>0</v>
      </c>
      <c r="R8" s="141">
        <v>0</v>
      </c>
    </row>
    <row r="9" spans="1:120" ht="24.95" customHeight="1">
      <c r="A9" s="81" t="s">
        <v>44</v>
      </c>
      <c r="B9" s="74">
        <v>11</v>
      </c>
      <c r="C9" s="71">
        <v>5</v>
      </c>
      <c r="D9" s="71">
        <v>5</v>
      </c>
      <c r="E9" s="71">
        <v>5</v>
      </c>
      <c r="F9" s="71">
        <v>5</v>
      </c>
      <c r="G9" s="139">
        <v>5</v>
      </c>
      <c r="H9" s="139">
        <v>4</v>
      </c>
      <c r="I9" s="139">
        <v>3</v>
      </c>
      <c r="J9" s="139">
        <v>2</v>
      </c>
      <c r="K9" s="139">
        <v>1</v>
      </c>
      <c r="L9" s="139">
        <v>1</v>
      </c>
      <c r="M9" s="139">
        <v>1</v>
      </c>
      <c r="N9" s="99">
        <v>0</v>
      </c>
      <c r="O9" s="126">
        <v>0</v>
      </c>
      <c r="P9" s="139">
        <v>1</v>
      </c>
      <c r="Q9" s="139">
        <v>1</v>
      </c>
      <c r="R9" s="99">
        <v>0</v>
      </c>
    </row>
    <row r="10" spans="1:120" ht="24.95" customHeight="1">
      <c r="A10" s="81" t="s">
        <v>45</v>
      </c>
      <c r="B10" s="74">
        <v>12</v>
      </c>
      <c r="C10" s="71">
        <v>5</v>
      </c>
      <c r="D10" s="71">
        <v>5</v>
      </c>
      <c r="E10" s="71">
        <v>5</v>
      </c>
      <c r="F10" s="71">
        <v>5</v>
      </c>
      <c r="G10" s="71">
        <v>5</v>
      </c>
      <c r="H10" s="99">
        <v>5</v>
      </c>
      <c r="I10" s="139">
        <v>5</v>
      </c>
      <c r="J10" s="139">
        <v>4</v>
      </c>
      <c r="K10" s="139">
        <v>3</v>
      </c>
      <c r="L10" s="139">
        <v>2</v>
      </c>
      <c r="M10" s="139">
        <v>1</v>
      </c>
      <c r="N10" s="99">
        <v>0</v>
      </c>
      <c r="O10" s="126">
        <v>0</v>
      </c>
      <c r="P10" s="139">
        <v>1</v>
      </c>
      <c r="Q10" s="139">
        <v>1</v>
      </c>
      <c r="R10" s="99">
        <v>0</v>
      </c>
    </row>
    <row r="11" spans="1:120" s="125" customFormat="1" ht="24.95" customHeight="1">
      <c r="A11" s="69" t="s">
        <v>78</v>
      </c>
      <c r="B11" s="67">
        <v>13</v>
      </c>
      <c r="C11" s="71">
        <v>13</v>
      </c>
      <c r="D11" s="71">
        <v>13</v>
      </c>
      <c r="E11" s="139">
        <v>13</v>
      </c>
      <c r="F11" s="139">
        <v>11</v>
      </c>
      <c r="G11" s="139">
        <v>8</v>
      </c>
      <c r="H11" s="139">
        <v>6</v>
      </c>
      <c r="I11" s="139">
        <v>4</v>
      </c>
      <c r="J11" s="139">
        <v>2</v>
      </c>
      <c r="K11" s="139">
        <v>1</v>
      </c>
      <c r="L11" s="139">
        <v>1</v>
      </c>
      <c r="M11" s="99">
        <v>0</v>
      </c>
      <c r="N11" s="99">
        <v>0</v>
      </c>
      <c r="O11" s="126">
        <v>0</v>
      </c>
      <c r="P11" s="99">
        <v>0</v>
      </c>
      <c r="Q11" s="99">
        <v>0</v>
      </c>
      <c r="R11" s="99">
        <v>0</v>
      </c>
    </row>
    <row r="12" spans="1:120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50"/>
    </row>
    <row r="13" spans="1:120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50"/>
    </row>
    <row r="14" spans="1:120">
      <c r="A14" s="53" t="s">
        <v>35</v>
      </c>
      <c r="B14" s="42" t="s">
        <v>36</v>
      </c>
      <c r="C14" s="37">
        <f t="array" ref="C14">IF(ISBLANK(C3:C11),NA(), SUM(C3:C11))</f>
        <v>44</v>
      </c>
      <c r="D14" s="37">
        <f t="array" ref="D14">IF(ISBLANK(D3:D11), NA(), SUM(D3:D11))</f>
        <v>39</v>
      </c>
      <c r="E14" s="37">
        <f t="array" ref="E14">IF(ISBLANK(E3:E11), NA(), SUM(E3:E11))</f>
        <v>36</v>
      </c>
      <c r="F14" s="37">
        <f t="array" ref="F14">IF(ISBLANK(F3:F11), NA(), SUM(F3:F11))</f>
        <v>33</v>
      </c>
      <c r="G14" s="37">
        <f t="array" ref="G14">IF(ISBLANK(G3:G11), NA(), SUM(G3:G11))</f>
        <v>30</v>
      </c>
      <c r="H14" s="37">
        <f t="array" ref="H14">IF(ISBLANK(H3:H11), NA(), SUM(H3:H11))</f>
        <v>22</v>
      </c>
      <c r="I14" s="37">
        <f t="array" ref="I14">IF(ISBLANK(I3:I11), NA(), SUM(I3:I11))</f>
        <v>18</v>
      </c>
      <c r="J14" s="37">
        <f t="array" ref="J14">IF(ISBLANK(J3:J11), NA(), SUM(J3:J11))</f>
        <v>13</v>
      </c>
      <c r="K14" s="37">
        <f t="array" ref="K14">IF(ISBLANK(K3:K11), NA(), SUM(K3:K11))</f>
        <v>9</v>
      </c>
      <c r="L14" s="37">
        <f t="array" ref="L14">IF(ISBLANK(L3:L11), NA(), SUM(L3:L11))</f>
        <v>7</v>
      </c>
      <c r="M14" s="37">
        <f t="array" ref="M14">IF(ISBLANK(M3:M11), NA(), SUM(M3:M11))</f>
        <v>4</v>
      </c>
      <c r="N14" s="37">
        <f t="array" ref="N14">IF(ISBLANK(N3:N11), NA(), SUM(N3:N11))</f>
        <v>1</v>
      </c>
      <c r="O14" s="37">
        <f t="array" ref="O14">IF(ISBLANK(O3:O11), NA(), SUM(O3:O11))</f>
        <v>1</v>
      </c>
      <c r="P14" s="37">
        <f t="array" ref="P14">IF(ISBLANK(P3:P11), NA(), SUM(P3:P11))</f>
        <v>3</v>
      </c>
      <c r="Q14" s="37">
        <f t="array" ref="Q14">IF(ISBLANK(Q3:Q11), NA(), SUM(Q3:Q11))</f>
        <v>2</v>
      </c>
      <c r="R14" s="37">
        <f t="array" ref="R14">IF(ISBLANK(R3:R11), NA(), SUM(R3:R11))</f>
        <v>0</v>
      </c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</row>
    <row r="15" spans="1:120" ht="25.5">
      <c r="A15" s="37"/>
      <c r="B15" s="42" t="s">
        <v>37</v>
      </c>
      <c r="C15" s="37"/>
      <c r="D15" s="37">
        <f>C14-D14</f>
        <v>5</v>
      </c>
      <c r="E15" s="37">
        <f t="shared" ref="E15:R15" si="0">D14-E14</f>
        <v>3</v>
      </c>
      <c r="F15" s="37">
        <f t="shared" si="0"/>
        <v>3</v>
      </c>
      <c r="G15" s="37">
        <f t="shared" si="0"/>
        <v>3</v>
      </c>
      <c r="H15" s="37">
        <f t="shared" si="0"/>
        <v>8</v>
      </c>
      <c r="I15" s="37">
        <f t="shared" si="0"/>
        <v>4</v>
      </c>
      <c r="J15" s="37">
        <f t="shared" si="0"/>
        <v>5</v>
      </c>
      <c r="K15" s="37">
        <f t="shared" si="0"/>
        <v>4</v>
      </c>
      <c r="L15" s="37">
        <f t="shared" si="0"/>
        <v>2</v>
      </c>
      <c r="M15" s="37">
        <f t="shared" si="0"/>
        <v>3</v>
      </c>
      <c r="N15" s="37">
        <f t="shared" si="0"/>
        <v>3</v>
      </c>
      <c r="O15" s="37">
        <f t="shared" si="0"/>
        <v>0</v>
      </c>
      <c r="P15" s="37">
        <f>O14-P14</f>
        <v>-2</v>
      </c>
      <c r="Q15" s="37">
        <f t="shared" si="0"/>
        <v>1</v>
      </c>
      <c r="R15" s="50">
        <f t="shared" si="0"/>
        <v>2</v>
      </c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</row>
    <row r="16" spans="1:120">
      <c r="A16" s="37"/>
      <c r="B16" s="43" t="s">
        <v>38</v>
      </c>
      <c r="C16" s="44">
        <f>C14</f>
        <v>44</v>
      </c>
      <c r="D16" s="45">
        <f t="shared" ref="D16:R16" si="1">C16-$C$14/COUNTA($C$2:$Q$2)</f>
        <v>41.06666666666667</v>
      </c>
      <c r="E16" s="45">
        <f t="shared" si="1"/>
        <v>38.13333333333334</v>
      </c>
      <c r="F16" s="45">
        <f t="shared" si="1"/>
        <v>35.20000000000001</v>
      </c>
      <c r="G16" s="45">
        <f t="shared" si="1"/>
        <v>32.26666666666668</v>
      </c>
      <c r="H16" s="45">
        <f t="shared" si="1"/>
        <v>29.333333333333346</v>
      </c>
      <c r="I16" s="45">
        <f t="shared" si="1"/>
        <v>26.400000000000013</v>
      </c>
      <c r="J16" s="45">
        <f t="shared" si="1"/>
        <v>23.466666666666679</v>
      </c>
      <c r="K16" s="45">
        <f t="shared" si="1"/>
        <v>20.533333333333346</v>
      </c>
      <c r="L16" s="45">
        <f t="shared" si="1"/>
        <v>17.600000000000012</v>
      </c>
      <c r="M16" s="45">
        <f t="shared" si="1"/>
        <v>14.666666666666679</v>
      </c>
      <c r="N16" s="45">
        <f t="shared" si="1"/>
        <v>11.733333333333345</v>
      </c>
      <c r="O16" s="45">
        <f t="shared" si="1"/>
        <v>8.8000000000000114</v>
      </c>
      <c r="P16" s="45">
        <f t="shared" si="1"/>
        <v>5.8666666666666778</v>
      </c>
      <c r="Q16" s="45">
        <f t="shared" si="1"/>
        <v>2.9333333333333447</v>
      </c>
      <c r="R16" s="51">
        <f t="shared" si="1"/>
        <v>1.1546319456101628E-14</v>
      </c>
    </row>
    <row r="17" spans="1:18" s="55" customFormat="1">
      <c r="A17" s="54"/>
      <c r="B17" s="56" t="s">
        <v>39</v>
      </c>
      <c r="C17" s="57">
        <f>1-C14/$C$14</f>
        <v>0</v>
      </c>
      <c r="D17" s="57">
        <f t="shared" ref="D17:R17" si="2">1-D14/$C$14</f>
        <v>0.11363636363636365</v>
      </c>
      <c r="E17" s="57">
        <f t="shared" si="2"/>
        <v>0.18181818181818177</v>
      </c>
      <c r="F17" s="57">
        <f t="shared" si="2"/>
        <v>0.25</v>
      </c>
      <c r="G17" s="57">
        <f t="shared" si="2"/>
        <v>0.31818181818181823</v>
      </c>
      <c r="H17" s="57">
        <f t="shared" si="2"/>
        <v>0.5</v>
      </c>
      <c r="I17" s="57">
        <f t="shared" si="2"/>
        <v>0.59090909090909083</v>
      </c>
      <c r="J17" s="57">
        <f t="shared" si="2"/>
        <v>0.70454545454545459</v>
      </c>
      <c r="K17" s="57">
        <f t="shared" si="2"/>
        <v>0.79545454545454541</v>
      </c>
      <c r="L17" s="57">
        <f t="shared" si="2"/>
        <v>0.84090909090909094</v>
      </c>
      <c r="M17" s="57">
        <f t="shared" si="2"/>
        <v>0.90909090909090906</v>
      </c>
      <c r="N17" s="57">
        <f t="shared" si="2"/>
        <v>0.97727272727272729</v>
      </c>
      <c r="O17" s="57">
        <f t="shared" si="2"/>
        <v>0.97727272727272729</v>
      </c>
      <c r="P17" s="57">
        <f t="shared" si="2"/>
        <v>0.93181818181818188</v>
      </c>
      <c r="Q17" s="57">
        <f t="shared" si="2"/>
        <v>0.95454545454545459</v>
      </c>
      <c r="R17" s="57">
        <f t="shared" si="2"/>
        <v>1</v>
      </c>
    </row>
    <row r="18" spans="1: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</row>
    <row r="19" spans="1:18">
      <c r="A19" s="37"/>
      <c r="B19" s="42"/>
      <c r="C19" s="37"/>
      <c r="D19" s="42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</row>
    <row r="20" spans="1:18">
      <c r="A20" s="37"/>
      <c r="B20" s="42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  <row r="80" spans="1:18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</row>
    <row r="81" spans="1:18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</row>
    <row r="82" spans="1:18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</row>
  </sheetData>
  <conditionalFormatting sqref="G11 A3:B11 F3:G7 H3:R11">
    <cfRule type="expression" dxfId="25" priority="53" stopIfTrue="1">
      <formula>#REF!="N"</formula>
    </cfRule>
    <cfRule type="expression" dxfId="24" priority="54" stopIfTrue="1">
      <formula>#REF!="O"</formula>
    </cfRule>
  </conditionalFormatting>
  <conditionalFormatting sqref="B4:B10 A3:A7 A11:B11">
    <cfRule type="expression" dxfId="23" priority="31" stopIfTrue="1">
      <formula>#REF!="N"</formula>
    </cfRule>
    <cfRule type="expression" dxfId="22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topLeftCell="A19" zoomScale="85" zoomScaleNormal="85" workbookViewId="0">
      <selection activeCell="C17" sqref="C17"/>
    </sheetView>
  </sheetViews>
  <sheetFormatPr baseColWidth="10" defaultRowHeight="12.75"/>
  <cols>
    <col min="1" max="1" width="40.1406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68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41407</v>
      </c>
      <c r="D2" s="38">
        <v>41408</v>
      </c>
      <c r="E2" s="38">
        <v>41409</v>
      </c>
      <c r="F2" s="38">
        <v>41410</v>
      </c>
      <c r="G2" s="38">
        <v>41411</v>
      </c>
      <c r="H2" s="38">
        <v>41414</v>
      </c>
      <c r="I2" s="38">
        <v>41415</v>
      </c>
      <c r="J2" s="38">
        <v>41416</v>
      </c>
      <c r="K2" s="38">
        <v>41417</v>
      </c>
      <c r="L2" s="38">
        <v>41418</v>
      </c>
      <c r="M2" s="38">
        <v>41421</v>
      </c>
      <c r="N2" s="38">
        <v>41422</v>
      </c>
      <c r="O2" s="38">
        <v>41423</v>
      </c>
      <c r="P2" s="38">
        <v>41424</v>
      </c>
      <c r="Q2" s="38">
        <v>41425</v>
      </c>
      <c r="R2" s="38">
        <v>41428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s="150" customFormat="1" ht="24.95" customHeight="1">
      <c r="A3" s="87" t="s">
        <v>20</v>
      </c>
      <c r="B3" s="149">
        <v>16</v>
      </c>
      <c r="C3" s="94"/>
      <c r="D3" s="89"/>
      <c r="E3" s="89"/>
      <c r="F3" s="90"/>
      <c r="G3" s="90"/>
      <c r="H3" s="151"/>
      <c r="I3" s="90"/>
      <c r="J3" s="90"/>
      <c r="K3" s="90"/>
      <c r="L3" s="90"/>
      <c r="M3" s="90"/>
      <c r="N3" s="90"/>
      <c r="O3" s="90"/>
      <c r="P3" s="90"/>
      <c r="Q3" s="90"/>
      <c r="R3" s="90"/>
    </row>
    <row r="4" spans="1:120" s="148" customFormat="1" ht="24.95" customHeight="1">
      <c r="A4" s="145" t="s">
        <v>87</v>
      </c>
      <c r="B4" s="146"/>
      <c r="C4" s="147">
        <v>10</v>
      </c>
      <c r="D4" s="139">
        <v>10</v>
      </c>
      <c r="E4" s="139">
        <v>6</v>
      </c>
      <c r="F4" s="152">
        <v>5</v>
      </c>
      <c r="G4" s="153">
        <v>0</v>
      </c>
      <c r="H4" s="154">
        <v>0</v>
      </c>
      <c r="I4" s="153">
        <v>0</v>
      </c>
      <c r="J4" s="153">
        <v>0</v>
      </c>
      <c r="K4" s="153">
        <v>0</v>
      </c>
      <c r="L4" s="153">
        <v>0</v>
      </c>
      <c r="M4" s="153">
        <v>0</v>
      </c>
      <c r="N4" s="153">
        <v>0</v>
      </c>
      <c r="O4" s="153">
        <v>0</v>
      </c>
      <c r="P4" s="153">
        <v>0</v>
      </c>
      <c r="Q4" s="153">
        <v>0</v>
      </c>
      <c r="R4" s="153">
        <v>0</v>
      </c>
    </row>
    <row r="5" spans="1:120" s="148" customFormat="1" ht="24.95" customHeight="1">
      <c r="A5" s="145" t="s">
        <v>90</v>
      </c>
      <c r="B5" s="146"/>
      <c r="C5" s="147">
        <v>1</v>
      </c>
      <c r="D5" s="141">
        <v>1</v>
      </c>
      <c r="E5" s="141">
        <v>1</v>
      </c>
      <c r="F5" s="152">
        <v>1</v>
      </c>
      <c r="G5" s="153">
        <v>0</v>
      </c>
      <c r="H5" s="154">
        <v>0</v>
      </c>
      <c r="I5" s="153">
        <v>0</v>
      </c>
      <c r="J5" s="153">
        <v>0</v>
      </c>
      <c r="K5" s="153">
        <v>0</v>
      </c>
      <c r="L5" s="153">
        <v>0</v>
      </c>
      <c r="M5" s="153">
        <v>0</v>
      </c>
      <c r="N5" s="153">
        <v>0</v>
      </c>
      <c r="O5" s="153">
        <v>0</v>
      </c>
      <c r="P5" s="153">
        <v>0</v>
      </c>
      <c r="Q5" s="153">
        <v>0</v>
      </c>
      <c r="R5" s="153">
        <v>0</v>
      </c>
    </row>
    <row r="6" spans="1:120" s="138" customFormat="1" ht="24.95" customHeight="1">
      <c r="A6" s="69" t="s">
        <v>85</v>
      </c>
      <c r="B6" s="67"/>
      <c r="C6" s="147">
        <v>1</v>
      </c>
      <c r="D6" s="71">
        <v>1</v>
      </c>
      <c r="E6" s="99">
        <v>1</v>
      </c>
      <c r="F6" s="142">
        <v>1</v>
      </c>
      <c r="G6" s="152">
        <v>1</v>
      </c>
      <c r="H6" s="154">
        <v>1</v>
      </c>
      <c r="I6" s="142">
        <v>0</v>
      </c>
      <c r="J6" s="142">
        <v>0</v>
      </c>
      <c r="K6" s="142">
        <v>0</v>
      </c>
      <c r="L6" s="142">
        <v>0</v>
      </c>
      <c r="M6" s="142">
        <v>0</v>
      </c>
      <c r="N6" s="142">
        <v>0</v>
      </c>
      <c r="O6" s="142">
        <v>0</v>
      </c>
      <c r="P6" s="142">
        <v>0</v>
      </c>
      <c r="Q6" s="142">
        <v>0</v>
      </c>
      <c r="R6" s="142">
        <v>0</v>
      </c>
    </row>
    <row r="7" spans="1:120" s="138" customFormat="1" ht="24.95" customHeight="1">
      <c r="A7" s="69" t="s">
        <v>88</v>
      </c>
      <c r="B7" s="67"/>
      <c r="C7" s="147">
        <v>1</v>
      </c>
      <c r="D7" s="139">
        <v>1</v>
      </c>
      <c r="E7" s="99">
        <v>0</v>
      </c>
      <c r="F7" s="142">
        <v>0</v>
      </c>
      <c r="G7" s="142">
        <v>0</v>
      </c>
      <c r="H7" s="154">
        <v>0</v>
      </c>
      <c r="I7" s="142">
        <v>0</v>
      </c>
      <c r="J7" s="142">
        <v>0</v>
      </c>
      <c r="K7" s="142">
        <v>0</v>
      </c>
      <c r="L7" s="142">
        <v>0</v>
      </c>
      <c r="M7" s="142">
        <v>0</v>
      </c>
      <c r="N7" s="142">
        <v>0</v>
      </c>
      <c r="O7" s="142">
        <v>0</v>
      </c>
      <c r="P7" s="142">
        <v>0</v>
      </c>
      <c r="Q7" s="142">
        <v>0</v>
      </c>
      <c r="R7" s="142">
        <v>0</v>
      </c>
    </row>
    <row r="8" spans="1:120" s="138" customFormat="1" ht="24.95" customHeight="1">
      <c r="A8" s="69" t="s">
        <v>86</v>
      </c>
      <c r="B8" s="67"/>
      <c r="C8" s="147">
        <v>4</v>
      </c>
      <c r="D8" s="139">
        <v>4</v>
      </c>
      <c r="E8" s="139">
        <v>2</v>
      </c>
      <c r="F8" s="152">
        <v>1</v>
      </c>
      <c r="G8" s="153">
        <v>0</v>
      </c>
      <c r="H8" s="154">
        <v>0</v>
      </c>
      <c r="I8" s="153">
        <v>0</v>
      </c>
      <c r="J8" s="153">
        <v>0</v>
      </c>
      <c r="K8" s="153">
        <v>0</v>
      </c>
      <c r="L8" s="153">
        <v>0</v>
      </c>
      <c r="M8" s="153">
        <v>0</v>
      </c>
      <c r="N8" s="153">
        <v>0</v>
      </c>
      <c r="O8" s="153">
        <v>0</v>
      </c>
      <c r="P8" s="153">
        <v>0</v>
      </c>
      <c r="Q8" s="153">
        <v>0</v>
      </c>
      <c r="R8" s="153">
        <v>0</v>
      </c>
    </row>
    <row r="9" spans="1:120" s="138" customFormat="1" ht="24.95" customHeight="1">
      <c r="A9" s="81" t="s">
        <v>89</v>
      </c>
      <c r="B9" s="74">
        <v>17</v>
      </c>
      <c r="C9" s="93">
        <v>5</v>
      </c>
      <c r="D9" s="71">
        <v>5</v>
      </c>
      <c r="E9" s="71">
        <v>5</v>
      </c>
      <c r="F9" s="71">
        <v>5</v>
      </c>
      <c r="G9" s="139">
        <v>5</v>
      </c>
      <c r="H9" s="144">
        <v>5</v>
      </c>
      <c r="I9" s="139">
        <v>2</v>
      </c>
      <c r="J9" s="139">
        <v>1</v>
      </c>
      <c r="K9" s="71">
        <v>1</v>
      </c>
      <c r="L9" s="139">
        <v>1</v>
      </c>
      <c r="M9" s="71">
        <v>0</v>
      </c>
      <c r="N9" s="71">
        <v>0</v>
      </c>
      <c r="O9" s="71">
        <v>0</v>
      </c>
      <c r="P9" s="71">
        <v>0</v>
      </c>
      <c r="Q9" s="71">
        <v>0</v>
      </c>
      <c r="R9" s="71">
        <v>0</v>
      </c>
    </row>
    <row r="10" spans="1:120" s="138" customFormat="1" ht="24.95" customHeight="1">
      <c r="A10" s="69" t="s">
        <v>77</v>
      </c>
      <c r="B10" s="74">
        <v>18</v>
      </c>
      <c r="C10" s="93">
        <v>3</v>
      </c>
      <c r="D10" s="71">
        <v>3</v>
      </c>
      <c r="E10" s="71">
        <v>3</v>
      </c>
      <c r="F10" s="71">
        <v>3</v>
      </c>
      <c r="G10" s="139">
        <v>3</v>
      </c>
      <c r="H10" s="144">
        <v>3</v>
      </c>
      <c r="I10" s="139">
        <v>3</v>
      </c>
      <c r="J10" s="139">
        <v>3</v>
      </c>
      <c r="K10" s="139">
        <v>2</v>
      </c>
      <c r="L10" s="139">
        <v>1</v>
      </c>
      <c r="M10" s="71">
        <v>0</v>
      </c>
      <c r="N10" s="71">
        <v>0</v>
      </c>
      <c r="O10" s="71">
        <v>0</v>
      </c>
      <c r="P10" s="71">
        <v>0</v>
      </c>
      <c r="Q10" s="71">
        <v>0</v>
      </c>
      <c r="R10" s="71">
        <v>0</v>
      </c>
    </row>
    <row r="11" spans="1:120" s="138" customFormat="1" ht="24.95" customHeight="1">
      <c r="A11" s="69" t="s">
        <v>57</v>
      </c>
      <c r="B11" s="74">
        <v>19</v>
      </c>
      <c r="C11" s="93">
        <v>6</v>
      </c>
      <c r="D11" s="71">
        <v>6</v>
      </c>
      <c r="E11" s="71">
        <v>6</v>
      </c>
      <c r="F11" s="71">
        <v>6</v>
      </c>
      <c r="G11" s="141">
        <v>6</v>
      </c>
      <c r="H11" s="144">
        <v>6</v>
      </c>
      <c r="I11" s="139">
        <v>6</v>
      </c>
      <c r="J11" s="139">
        <v>3</v>
      </c>
      <c r="K11" s="139">
        <v>2</v>
      </c>
      <c r="L11" s="139">
        <v>1</v>
      </c>
      <c r="M11" s="71">
        <v>0</v>
      </c>
      <c r="N11" s="71">
        <v>0</v>
      </c>
      <c r="O11" s="71">
        <v>0</v>
      </c>
      <c r="P11" s="71">
        <v>0</v>
      </c>
      <c r="Q11" s="71">
        <v>0</v>
      </c>
      <c r="R11" s="71">
        <v>0</v>
      </c>
    </row>
    <row r="12" spans="1:120" s="138" customFormat="1" ht="24.95" customHeight="1">
      <c r="A12" s="86" t="s">
        <v>55</v>
      </c>
      <c r="B12" s="88"/>
      <c r="C12" s="94"/>
      <c r="D12" s="88"/>
      <c r="E12" s="88"/>
      <c r="F12" s="88"/>
      <c r="G12" s="88"/>
      <c r="H12" s="144"/>
      <c r="I12" s="88"/>
      <c r="J12" s="88"/>
      <c r="K12" s="88"/>
      <c r="L12" s="88"/>
      <c r="M12" s="88"/>
      <c r="N12" s="88"/>
      <c r="O12" s="88"/>
      <c r="P12" s="88"/>
      <c r="Q12" s="88"/>
      <c r="R12" s="88"/>
    </row>
    <row r="13" spans="1:120" s="138" customFormat="1" ht="24.95" customHeight="1">
      <c r="A13" s="81" t="s">
        <v>64</v>
      </c>
      <c r="B13" s="74">
        <v>20</v>
      </c>
      <c r="C13" s="93">
        <v>6</v>
      </c>
      <c r="D13" s="71">
        <v>6</v>
      </c>
      <c r="E13" s="71">
        <v>6</v>
      </c>
      <c r="F13" s="71">
        <v>6</v>
      </c>
      <c r="G13" s="71">
        <v>6</v>
      </c>
      <c r="H13" s="144">
        <v>6</v>
      </c>
      <c r="I13" s="139">
        <v>6</v>
      </c>
      <c r="J13" s="139">
        <v>5</v>
      </c>
      <c r="K13" s="139">
        <v>1</v>
      </c>
      <c r="L13" s="141">
        <v>0</v>
      </c>
      <c r="M13" s="71">
        <v>0</v>
      </c>
      <c r="N13" s="71">
        <v>0</v>
      </c>
      <c r="O13" s="71">
        <v>0</v>
      </c>
      <c r="P13" s="71">
        <v>0</v>
      </c>
      <c r="Q13" s="71">
        <v>0</v>
      </c>
      <c r="R13" s="71">
        <v>0</v>
      </c>
    </row>
    <row r="14" spans="1:120" s="138" customFormat="1" ht="24.95" customHeight="1">
      <c r="A14" s="69" t="s">
        <v>91</v>
      </c>
      <c r="B14" s="74">
        <v>21</v>
      </c>
      <c r="C14" s="93">
        <v>6</v>
      </c>
      <c r="D14" s="71">
        <v>6</v>
      </c>
      <c r="E14" s="71">
        <v>6</v>
      </c>
      <c r="F14" s="71">
        <v>6</v>
      </c>
      <c r="G14" s="71">
        <v>6</v>
      </c>
      <c r="H14" s="144">
        <v>6</v>
      </c>
      <c r="I14" s="71">
        <v>6</v>
      </c>
      <c r="J14" s="71">
        <v>6</v>
      </c>
      <c r="K14" s="139">
        <v>6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  <c r="Q14" s="71">
        <v>0</v>
      </c>
      <c r="R14" s="71">
        <v>0</v>
      </c>
    </row>
    <row r="15" spans="1:120" s="138" customFormat="1" ht="24.95" customHeight="1">
      <c r="A15" s="81" t="s">
        <v>92</v>
      </c>
      <c r="B15" s="74">
        <v>22</v>
      </c>
      <c r="C15" s="93">
        <v>6</v>
      </c>
      <c r="D15" s="71">
        <v>6</v>
      </c>
      <c r="E15" s="71">
        <v>6</v>
      </c>
      <c r="F15" s="71">
        <v>6</v>
      </c>
      <c r="G15" s="71">
        <v>6</v>
      </c>
      <c r="H15" s="144">
        <v>6</v>
      </c>
      <c r="I15" s="71">
        <v>6</v>
      </c>
      <c r="J15" s="71">
        <v>6</v>
      </c>
      <c r="K15" s="71">
        <v>6</v>
      </c>
      <c r="L15" s="139">
        <v>6</v>
      </c>
      <c r="M15" s="139">
        <v>2</v>
      </c>
      <c r="N15" s="71">
        <v>0</v>
      </c>
      <c r="O15" s="71">
        <v>0</v>
      </c>
      <c r="P15" s="71">
        <v>0</v>
      </c>
      <c r="Q15" s="71">
        <v>0</v>
      </c>
      <c r="R15" s="71">
        <v>0</v>
      </c>
    </row>
    <row r="16" spans="1:120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50"/>
    </row>
    <row r="17" spans="1:120">
      <c r="A17" s="53" t="s">
        <v>35</v>
      </c>
      <c r="B17" s="42" t="s">
        <v>36</v>
      </c>
      <c r="C17" s="37">
        <f>IF(ISBLANK(C4:C15), NA(), SUM(C3:C15))</f>
        <v>49</v>
      </c>
      <c r="D17" s="37">
        <f t="array" ref="D17">IF(ISBLANK(D4:D15), NA(), SUM(D4:D15))</f>
        <v>49</v>
      </c>
      <c r="E17" s="37">
        <f>IF(ISBLANK(E4:E15), NA(), SUM(E4:E15))</f>
        <v>42</v>
      </c>
      <c r="F17" s="37">
        <f t="array" ref="F17">IF(ISBLANK(F4:F15), NA(), SUM(F4:F15))</f>
        <v>40</v>
      </c>
      <c r="G17" s="37">
        <f t="array" ref="G17">IF(ISBLANK(G4:G15), NA(), SUM(G4:G15))</f>
        <v>33</v>
      </c>
      <c r="H17" s="37">
        <f t="array" ref="H17">IF(ISBLANK(H4:H15), NA(), SUM(H4:H15))</f>
        <v>33</v>
      </c>
      <c r="I17" s="37">
        <f t="array" ref="I17">IF(ISBLANK(I4:I15), NA(), SUM(I4:I15))</f>
        <v>29</v>
      </c>
      <c r="J17" s="37">
        <f t="array" ref="J17">IF(ISBLANK(J4:J15), NA(), SUM(J4:J15))</f>
        <v>24</v>
      </c>
      <c r="K17" s="37">
        <f t="array" ref="K17">IF(ISBLANK(K4:K15), NA(), SUM(K4:K15))</f>
        <v>18</v>
      </c>
      <c r="L17" s="37">
        <f t="array" ref="L17">IF(ISBLANK(L4:L15), NA(), SUM(L4:L15))</f>
        <v>9</v>
      </c>
      <c r="M17" s="37">
        <f t="array" ref="M17">IF(ISBLANK(M4:M15), NA(), SUM(M4:M15))</f>
        <v>2</v>
      </c>
      <c r="N17" s="37">
        <f t="array" ref="N17">IF(ISBLANK(N4:N15), NA(), SUM(N4:N15))</f>
        <v>0</v>
      </c>
      <c r="O17" s="37">
        <f t="array" ref="O17">IF(ISBLANK(O4:O15), NA(), SUM(O4:O15))</f>
        <v>0</v>
      </c>
      <c r="P17" s="37">
        <f t="array" ref="P17">IF(ISBLANK(P4:P15), NA(), SUM(P4:P15))</f>
        <v>0</v>
      </c>
      <c r="Q17" s="37">
        <f t="array" ref="Q17">IF(ISBLANK(Q4:Q15), NA(), SUM(Q4:Q15))</f>
        <v>0</v>
      </c>
      <c r="R17" s="37">
        <f t="array" ref="R17">IF(ISBLANK(R4:R15), NA(), SUM(R4:R15))</f>
        <v>0</v>
      </c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</row>
    <row r="18" spans="1:120" ht="25.5">
      <c r="A18" s="37"/>
      <c r="B18" s="42" t="s">
        <v>37</v>
      </c>
      <c r="C18" s="37"/>
      <c r="D18" s="37">
        <f>C17-D17</f>
        <v>0</v>
      </c>
      <c r="E18" s="37">
        <f t="shared" ref="E18:R18" si="0">D17-E17</f>
        <v>7</v>
      </c>
      <c r="F18" s="37">
        <f t="shared" si="0"/>
        <v>2</v>
      </c>
      <c r="G18" s="37">
        <f t="shared" si="0"/>
        <v>7</v>
      </c>
      <c r="H18" s="37">
        <f t="shared" si="0"/>
        <v>0</v>
      </c>
      <c r="I18" s="37">
        <f t="shared" si="0"/>
        <v>4</v>
      </c>
      <c r="J18" s="37">
        <f t="shared" si="0"/>
        <v>5</v>
      </c>
      <c r="K18" s="37">
        <f t="shared" si="0"/>
        <v>6</v>
      </c>
      <c r="L18" s="37">
        <f t="shared" si="0"/>
        <v>9</v>
      </c>
      <c r="M18" s="37">
        <f t="shared" si="0"/>
        <v>7</v>
      </c>
      <c r="N18" s="37">
        <f t="shared" si="0"/>
        <v>2</v>
      </c>
      <c r="O18" s="37">
        <f t="shared" si="0"/>
        <v>0</v>
      </c>
      <c r="P18" s="37">
        <f t="shared" si="0"/>
        <v>0</v>
      </c>
      <c r="Q18" s="37">
        <f t="shared" si="0"/>
        <v>0</v>
      </c>
      <c r="R18" s="50">
        <f t="shared" si="0"/>
        <v>0</v>
      </c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</row>
    <row r="19" spans="1:120">
      <c r="A19" s="37"/>
      <c r="B19" s="43" t="s">
        <v>38</v>
      </c>
      <c r="C19" s="44">
        <f>C17</f>
        <v>49</v>
      </c>
      <c r="D19" s="45">
        <f t="shared" ref="D19:R19" si="1">C19-$C$17/COUNTA($C$2:$Q$2)</f>
        <v>45.733333333333334</v>
      </c>
      <c r="E19" s="45">
        <f t="shared" si="1"/>
        <v>42.466666666666669</v>
      </c>
      <c r="F19" s="45">
        <f t="shared" si="1"/>
        <v>39.200000000000003</v>
      </c>
      <c r="G19" s="45">
        <f t="shared" si="1"/>
        <v>35.933333333333337</v>
      </c>
      <c r="H19" s="45">
        <f t="shared" si="1"/>
        <v>32.666666666666671</v>
      </c>
      <c r="I19" s="45">
        <f t="shared" si="1"/>
        <v>29.400000000000006</v>
      </c>
      <c r="J19" s="45">
        <f t="shared" si="1"/>
        <v>26.13333333333334</v>
      </c>
      <c r="K19" s="45">
        <f t="shared" si="1"/>
        <v>22.866666666666674</v>
      </c>
      <c r="L19" s="45">
        <f t="shared" si="1"/>
        <v>19.600000000000009</v>
      </c>
      <c r="M19" s="45">
        <f t="shared" si="1"/>
        <v>16.333333333333343</v>
      </c>
      <c r="N19" s="45">
        <f t="shared" si="1"/>
        <v>13.066666666666677</v>
      </c>
      <c r="O19" s="45">
        <f t="shared" si="1"/>
        <v>9.8000000000000114</v>
      </c>
      <c r="P19" s="45">
        <f t="shared" si="1"/>
        <v>6.5333333333333448</v>
      </c>
      <c r="Q19" s="45">
        <f t="shared" si="1"/>
        <v>3.2666666666666782</v>
      </c>
      <c r="R19" s="45">
        <f t="shared" si="1"/>
        <v>1.1546319456101628E-14</v>
      </c>
    </row>
    <row r="20" spans="1:120" s="55" customFormat="1">
      <c r="A20" s="54"/>
      <c r="B20" s="56" t="s">
        <v>39</v>
      </c>
      <c r="C20" s="57">
        <f>1-C17/$C$17</f>
        <v>0</v>
      </c>
      <c r="D20" s="57">
        <f t="shared" ref="D20:R20" si="2">1-D17/$C$17</f>
        <v>0</v>
      </c>
      <c r="E20" s="57">
        <f t="shared" si="2"/>
        <v>0.1428571428571429</v>
      </c>
      <c r="F20" s="57">
        <f t="shared" si="2"/>
        <v>0.18367346938775508</v>
      </c>
      <c r="G20" s="57">
        <f t="shared" si="2"/>
        <v>0.32653061224489799</v>
      </c>
      <c r="H20" s="57">
        <f t="shared" si="2"/>
        <v>0.32653061224489799</v>
      </c>
      <c r="I20" s="57">
        <f t="shared" si="2"/>
        <v>0.40816326530612246</v>
      </c>
      <c r="J20" s="57">
        <f t="shared" si="2"/>
        <v>0.51020408163265307</v>
      </c>
      <c r="K20" s="57">
        <f t="shared" si="2"/>
        <v>0.63265306122448983</v>
      </c>
      <c r="L20" s="57">
        <f t="shared" si="2"/>
        <v>0.81632653061224492</v>
      </c>
      <c r="M20" s="57">
        <f t="shared" si="2"/>
        <v>0.95918367346938771</v>
      </c>
      <c r="N20" s="57">
        <f t="shared" si="2"/>
        <v>1</v>
      </c>
      <c r="O20" s="57">
        <f t="shared" si="2"/>
        <v>1</v>
      </c>
      <c r="P20" s="57">
        <f t="shared" si="2"/>
        <v>1</v>
      </c>
      <c r="Q20" s="57">
        <f t="shared" si="2"/>
        <v>1</v>
      </c>
      <c r="R20" s="57">
        <f t="shared" si="2"/>
        <v>1</v>
      </c>
    </row>
    <row r="21" spans="1:120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20">
      <c r="A22" s="37"/>
      <c r="B22" s="42"/>
      <c r="C22" s="37"/>
      <c r="D22" s="42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20">
      <c r="A23" s="37"/>
      <c r="B23" s="42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20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20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20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20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20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20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2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20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20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  <row r="80" spans="1:18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</row>
    <row r="81" spans="1:18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</row>
    <row r="82" spans="1:18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</row>
    <row r="83" spans="1:18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</row>
    <row r="84" spans="1:18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</row>
    <row r="85" spans="1:18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</row>
  </sheetData>
  <conditionalFormatting sqref="B13:B15 E13:G13 D14:R15 B3:B11 A3:A15 C6:D8 G9:M15 D3:R12 N4:R15">
    <cfRule type="expression" dxfId="21" priority="37" stopIfTrue="1">
      <formula>#REF!="N"</formula>
    </cfRule>
    <cfRule type="expression" dxfId="20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8"/>
  <sheetViews>
    <sheetView tabSelected="1" zoomScale="85" zoomScaleNormal="85" workbookViewId="0"/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69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41428</v>
      </c>
      <c r="D2" s="38">
        <v>41429</v>
      </c>
      <c r="E2" s="38">
        <v>41430</v>
      </c>
      <c r="F2" s="38">
        <v>41431</v>
      </c>
      <c r="G2" s="38">
        <v>41432</v>
      </c>
      <c r="H2" s="38">
        <v>41435</v>
      </c>
      <c r="I2" s="38">
        <v>41436</v>
      </c>
      <c r="J2" s="38">
        <v>41437</v>
      </c>
      <c r="K2" s="38">
        <v>41438</v>
      </c>
      <c r="L2" s="38">
        <v>41439</v>
      </c>
      <c r="M2" s="38">
        <v>41442</v>
      </c>
      <c r="N2" s="38">
        <v>41443</v>
      </c>
      <c r="O2" s="38">
        <v>41444</v>
      </c>
      <c r="P2" s="38">
        <v>41445</v>
      </c>
      <c r="Q2" s="38">
        <v>41446</v>
      </c>
      <c r="R2" s="38">
        <v>41449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9" t="s">
        <v>19</v>
      </c>
      <c r="B3" s="74">
        <v>26</v>
      </c>
      <c r="C3" s="71"/>
      <c r="D3" s="71"/>
      <c r="E3" s="71"/>
      <c r="F3" s="7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47"/>
    </row>
    <row r="4" spans="1:120" ht="24.95" customHeight="1">
      <c r="A4" s="69" t="s">
        <v>94</v>
      </c>
      <c r="B4" s="74"/>
      <c r="C4" s="71">
        <v>1</v>
      </c>
      <c r="D4" s="71">
        <v>1</v>
      </c>
      <c r="E4" s="71">
        <v>1</v>
      </c>
      <c r="F4" s="139">
        <v>1</v>
      </c>
      <c r="G4" s="71">
        <v>0</v>
      </c>
      <c r="H4" s="71">
        <v>0</v>
      </c>
      <c r="I4" s="71">
        <v>0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71">
        <v>0</v>
      </c>
      <c r="P4" s="71">
        <v>0</v>
      </c>
      <c r="Q4" s="71">
        <v>0</v>
      </c>
      <c r="R4" s="47">
        <v>0</v>
      </c>
    </row>
    <row r="5" spans="1:120" ht="24.95" customHeight="1">
      <c r="A5" s="69" t="s">
        <v>95</v>
      </c>
      <c r="B5" s="74"/>
      <c r="C5" s="71">
        <v>1</v>
      </c>
      <c r="D5" s="71">
        <v>1</v>
      </c>
      <c r="E5" s="71">
        <v>1</v>
      </c>
      <c r="F5" s="139">
        <v>1</v>
      </c>
      <c r="G5" s="71">
        <v>0</v>
      </c>
      <c r="H5" s="71">
        <v>0</v>
      </c>
      <c r="I5" s="71">
        <v>0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71">
        <v>0</v>
      </c>
      <c r="P5" s="71">
        <v>0</v>
      </c>
      <c r="Q5" s="71">
        <v>0</v>
      </c>
      <c r="R5" s="47">
        <v>0</v>
      </c>
    </row>
    <row r="6" spans="1:120" ht="24.95" customHeight="1">
      <c r="A6" s="69" t="s">
        <v>96</v>
      </c>
      <c r="B6" s="74"/>
      <c r="C6" s="71">
        <v>3</v>
      </c>
      <c r="D6" s="71">
        <v>3</v>
      </c>
      <c r="E6" s="71">
        <v>3</v>
      </c>
      <c r="F6" s="71">
        <v>3</v>
      </c>
      <c r="G6" s="141">
        <v>3</v>
      </c>
      <c r="H6" s="139">
        <v>3</v>
      </c>
      <c r="I6" s="139">
        <v>2</v>
      </c>
      <c r="J6" s="139">
        <v>1</v>
      </c>
      <c r="K6" s="139">
        <v>1</v>
      </c>
      <c r="L6" s="141">
        <v>1</v>
      </c>
      <c r="M6" s="141">
        <v>1</v>
      </c>
      <c r="N6" s="141">
        <v>1</v>
      </c>
      <c r="O6" s="139">
        <v>1</v>
      </c>
      <c r="P6" s="141">
        <v>0</v>
      </c>
      <c r="Q6" s="141">
        <v>0</v>
      </c>
      <c r="R6" s="47">
        <v>0</v>
      </c>
    </row>
    <row r="7" spans="1:120" ht="24.95" customHeight="1">
      <c r="A7" s="86" t="s">
        <v>59</v>
      </c>
      <c r="B7" s="74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47"/>
    </row>
    <row r="8" spans="1:120" ht="24.95" customHeight="1">
      <c r="A8" s="69" t="s">
        <v>115</v>
      </c>
      <c r="B8" s="74">
        <v>23</v>
      </c>
      <c r="C8" s="139">
        <v>8</v>
      </c>
      <c r="D8" s="139">
        <v>3</v>
      </c>
      <c r="E8" s="139">
        <v>1</v>
      </c>
      <c r="F8" s="139">
        <v>1</v>
      </c>
      <c r="G8" s="141">
        <v>0</v>
      </c>
      <c r="H8" s="141">
        <v>0</v>
      </c>
      <c r="I8" s="141">
        <v>0</v>
      </c>
      <c r="J8" s="141">
        <v>0</v>
      </c>
      <c r="K8" s="141">
        <v>0</v>
      </c>
      <c r="L8" s="141">
        <v>0</v>
      </c>
      <c r="M8" s="141">
        <v>0</v>
      </c>
      <c r="N8" s="141">
        <v>0</v>
      </c>
      <c r="O8" s="141">
        <v>0</v>
      </c>
      <c r="P8" s="141">
        <v>0</v>
      </c>
      <c r="Q8" s="141">
        <v>0</v>
      </c>
      <c r="R8" s="47">
        <v>0</v>
      </c>
    </row>
    <row r="9" spans="1:120" ht="24.95" customHeight="1">
      <c r="A9" s="86" t="s">
        <v>60</v>
      </c>
      <c r="B9" s="74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47"/>
    </row>
    <row r="10" spans="1:120" s="155" customFormat="1" ht="24.95" customHeight="1">
      <c r="A10" s="145" t="s">
        <v>113</v>
      </c>
      <c r="B10" s="141"/>
      <c r="C10" s="141">
        <v>4</v>
      </c>
      <c r="D10" s="141">
        <v>4</v>
      </c>
      <c r="E10" s="141">
        <v>4</v>
      </c>
      <c r="F10" s="141">
        <v>4</v>
      </c>
      <c r="G10" s="141">
        <v>4</v>
      </c>
      <c r="H10" s="139">
        <v>4</v>
      </c>
      <c r="I10" s="139">
        <v>3</v>
      </c>
      <c r="J10" s="139">
        <v>2</v>
      </c>
      <c r="K10" s="139">
        <v>2</v>
      </c>
      <c r="L10" s="139">
        <v>1</v>
      </c>
      <c r="M10" s="141">
        <v>0</v>
      </c>
      <c r="N10" s="141">
        <v>0</v>
      </c>
      <c r="O10" s="141">
        <v>0</v>
      </c>
      <c r="P10" s="141">
        <v>0</v>
      </c>
      <c r="Q10" s="141">
        <v>0</v>
      </c>
      <c r="R10" s="91">
        <v>0</v>
      </c>
    </row>
    <row r="11" spans="1:120" ht="24.95" customHeight="1">
      <c r="A11" s="69" t="s">
        <v>114</v>
      </c>
      <c r="B11" s="74">
        <v>27</v>
      </c>
      <c r="C11" s="71">
        <v>20</v>
      </c>
      <c r="D11" s="71">
        <v>20</v>
      </c>
      <c r="E11" s="71">
        <v>20</v>
      </c>
      <c r="F11" s="71">
        <v>20</v>
      </c>
      <c r="G11" s="139">
        <v>20</v>
      </c>
      <c r="H11" s="139">
        <v>16</v>
      </c>
      <c r="I11" s="139">
        <v>13</v>
      </c>
      <c r="J11" s="139">
        <v>11</v>
      </c>
      <c r="K11" s="139">
        <v>9</v>
      </c>
      <c r="L11" s="139">
        <v>5</v>
      </c>
      <c r="M11" s="139">
        <v>3</v>
      </c>
      <c r="N11" s="139">
        <v>1</v>
      </c>
      <c r="O11" s="141">
        <v>0</v>
      </c>
      <c r="P11" s="141">
        <v>0</v>
      </c>
      <c r="Q11" s="141">
        <v>0</v>
      </c>
      <c r="R11" s="48">
        <v>0</v>
      </c>
    </row>
    <row r="12" spans="1:120" ht="24.95" customHeight="1">
      <c r="A12" s="81" t="s">
        <v>98</v>
      </c>
      <c r="B12" s="74">
        <v>30</v>
      </c>
      <c r="C12" s="71">
        <v>10</v>
      </c>
      <c r="D12" s="71">
        <v>10</v>
      </c>
      <c r="E12" s="71">
        <v>10</v>
      </c>
      <c r="F12" s="71">
        <v>10</v>
      </c>
      <c r="G12" s="71">
        <v>10</v>
      </c>
      <c r="H12" s="71">
        <v>10</v>
      </c>
      <c r="I12" s="71">
        <v>10</v>
      </c>
      <c r="J12" s="71">
        <v>10</v>
      </c>
      <c r="K12" s="71">
        <v>10</v>
      </c>
      <c r="L12" s="71">
        <v>10</v>
      </c>
      <c r="M12" s="71">
        <v>10</v>
      </c>
      <c r="N12" s="139">
        <v>10</v>
      </c>
      <c r="O12" s="139">
        <v>7</v>
      </c>
      <c r="P12" s="139">
        <v>4</v>
      </c>
      <c r="Q12" s="139">
        <v>2</v>
      </c>
      <c r="R12" s="48">
        <v>0</v>
      </c>
    </row>
    <row r="13" spans="1:120" s="55" customFormat="1">
      <c r="A13" s="54"/>
      <c r="B13" s="42" t="s">
        <v>36</v>
      </c>
      <c r="C13" s="37">
        <f t="shared" ref="C13:R13" si="0">IF(ISBLANK(C3:C12), NA(), SUM(C3:C12))</f>
        <v>47</v>
      </c>
      <c r="D13" s="37">
        <f t="shared" si="0"/>
        <v>42</v>
      </c>
      <c r="E13" s="37">
        <f t="shared" si="0"/>
        <v>40</v>
      </c>
      <c r="F13" s="37">
        <f t="shared" si="0"/>
        <v>40</v>
      </c>
      <c r="G13" s="37">
        <f t="shared" si="0"/>
        <v>37</v>
      </c>
      <c r="H13" s="37">
        <f t="shared" si="0"/>
        <v>33</v>
      </c>
      <c r="I13" s="37">
        <f t="shared" si="0"/>
        <v>28</v>
      </c>
      <c r="J13" s="37">
        <f t="shared" si="0"/>
        <v>24</v>
      </c>
      <c r="K13" s="37">
        <f t="shared" si="0"/>
        <v>22</v>
      </c>
      <c r="L13" s="37">
        <f t="shared" si="0"/>
        <v>17</v>
      </c>
      <c r="M13" s="37">
        <f t="shared" si="0"/>
        <v>14</v>
      </c>
      <c r="N13" s="37">
        <f t="shared" si="0"/>
        <v>12</v>
      </c>
      <c r="O13" s="37">
        <f t="shared" si="0"/>
        <v>8</v>
      </c>
      <c r="P13" s="37">
        <f t="shared" si="0"/>
        <v>4</v>
      </c>
      <c r="Q13" s="37">
        <f t="shared" si="0"/>
        <v>2</v>
      </c>
      <c r="R13" s="37">
        <f t="shared" si="0"/>
        <v>0</v>
      </c>
    </row>
    <row r="14" spans="1:120" ht="25.5">
      <c r="A14" s="37"/>
      <c r="B14" s="42" t="s">
        <v>37</v>
      </c>
      <c r="C14" s="37"/>
      <c r="D14" s="37">
        <f t="shared" ref="D14:R14" si="1">C13-D13</f>
        <v>5</v>
      </c>
      <c r="E14" s="37">
        <f t="shared" si="1"/>
        <v>2</v>
      </c>
      <c r="F14" s="37">
        <f t="shared" si="1"/>
        <v>0</v>
      </c>
      <c r="G14" s="37">
        <f t="shared" si="1"/>
        <v>3</v>
      </c>
      <c r="H14" s="37">
        <f t="shared" si="1"/>
        <v>4</v>
      </c>
      <c r="I14" s="37">
        <f t="shared" si="1"/>
        <v>5</v>
      </c>
      <c r="J14" s="37">
        <f t="shared" si="1"/>
        <v>4</v>
      </c>
      <c r="K14" s="37">
        <f t="shared" si="1"/>
        <v>2</v>
      </c>
      <c r="L14" s="37">
        <f t="shared" si="1"/>
        <v>5</v>
      </c>
      <c r="M14" s="37">
        <f t="shared" si="1"/>
        <v>3</v>
      </c>
      <c r="N14" s="37">
        <f t="shared" si="1"/>
        <v>2</v>
      </c>
      <c r="O14" s="37">
        <f t="shared" si="1"/>
        <v>4</v>
      </c>
      <c r="P14" s="37">
        <f t="shared" si="1"/>
        <v>4</v>
      </c>
      <c r="Q14" s="37">
        <f t="shared" si="1"/>
        <v>2</v>
      </c>
      <c r="R14" s="50">
        <f t="shared" si="1"/>
        <v>2</v>
      </c>
    </row>
    <row r="15" spans="1:120">
      <c r="A15" s="37"/>
      <c r="B15" s="43" t="s">
        <v>38</v>
      </c>
      <c r="C15" s="44">
        <f>C13</f>
        <v>47</v>
      </c>
      <c r="D15" s="45">
        <f>C15-$C$13/COUNTA($C$2:$Q$2)</f>
        <v>43.866666666666667</v>
      </c>
      <c r="E15" s="45">
        <f>D15-$C$13/COUNTA($C$2:$Q$2)</f>
        <v>40.733333333333334</v>
      </c>
      <c r="F15" s="45">
        <f>E15-$C$13/COUNTA($C$2:$Q$2)</f>
        <v>37.6</v>
      </c>
      <c r="G15" s="45">
        <f>F15-$C$13/COUNTA($C$2:$Q$2)</f>
        <v>34.466666666666669</v>
      </c>
      <c r="H15" s="45">
        <f>G15-$C$13/COUNTA($C$2:$Q$2)</f>
        <v>31.333333333333336</v>
      </c>
      <c r="I15" s="45">
        <f>H15-$C$13/COUNTA($C$2:$Q$2)</f>
        <v>28.200000000000003</v>
      </c>
      <c r="J15" s="45">
        <f>I15-$C$13/COUNTA($C$2:$Q$2)</f>
        <v>25.06666666666667</v>
      </c>
      <c r="K15" s="45">
        <f>J15-$C$13/COUNTA($C$2:$Q$2)</f>
        <v>21.933333333333337</v>
      </c>
      <c r="L15" s="45">
        <f>K15-$C$13/COUNTA($C$2:$Q$2)</f>
        <v>18.800000000000004</v>
      </c>
      <c r="M15" s="45">
        <f>L15-$C$13/COUNTA($C$2:$Q$2)</f>
        <v>15.666666666666671</v>
      </c>
      <c r="N15" s="45">
        <f>M15-$C$13/COUNTA($C$2:$Q$2)</f>
        <v>12.533333333333339</v>
      </c>
      <c r="O15" s="45">
        <f>N15-$C$13/COUNTA($C$2:$Q$2)</f>
        <v>9.4000000000000057</v>
      </c>
      <c r="P15" s="45">
        <f>O15-$C$13/COUNTA($C$2:$Q$2)</f>
        <v>6.2666666666666728</v>
      </c>
      <c r="Q15" s="45">
        <f>P15-$C$13/COUNTA($C$2:$Q$2)</f>
        <v>3.1333333333333395</v>
      </c>
      <c r="R15" s="51">
        <f>Q15-$C$13/COUNTA($C$2:$Q$2)</f>
        <v>6.2172489379008766E-15</v>
      </c>
    </row>
    <row r="16" spans="1:120">
      <c r="A16" s="37"/>
      <c r="B16" s="56" t="s">
        <v>39</v>
      </c>
      <c r="C16" s="57">
        <f t="shared" ref="C16:R16" si="2">1-C13/$C$13</f>
        <v>0</v>
      </c>
      <c r="D16" s="57">
        <f t="shared" si="2"/>
        <v>0.1063829787234043</v>
      </c>
      <c r="E16" s="57">
        <f t="shared" si="2"/>
        <v>0.14893617021276595</v>
      </c>
      <c r="F16" s="57">
        <f t="shared" si="2"/>
        <v>0.14893617021276595</v>
      </c>
      <c r="G16" s="57">
        <f t="shared" si="2"/>
        <v>0.21276595744680848</v>
      </c>
      <c r="H16" s="57">
        <f t="shared" si="2"/>
        <v>0.2978723404255319</v>
      </c>
      <c r="I16" s="57">
        <f t="shared" si="2"/>
        <v>0.4042553191489362</v>
      </c>
      <c r="J16" s="57">
        <f t="shared" si="2"/>
        <v>0.48936170212765961</v>
      </c>
      <c r="K16" s="57">
        <f t="shared" si="2"/>
        <v>0.53191489361702127</v>
      </c>
      <c r="L16" s="57">
        <f t="shared" si="2"/>
        <v>0.63829787234042556</v>
      </c>
      <c r="M16" s="57">
        <f t="shared" si="2"/>
        <v>0.7021276595744681</v>
      </c>
      <c r="N16" s="57">
        <f t="shared" si="2"/>
        <v>0.74468085106382986</v>
      </c>
      <c r="O16" s="57">
        <f t="shared" si="2"/>
        <v>0.82978723404255317</v>
      </c>
      <c r="P16" s="57">
        <f t="shared" si="2"/>
        <v>0.91489361702127658</v>
      </c>
      <c r="Q16" s="57">
        <f t="shared" si="2"/>
        <v>0.95744680851063835</v>
      </c>
      <c r="R16" s="57">
        <f t="shared" si="2"/>
        <v>1</v>
      </c>
    </row>
    <row r="17" spans="1:18">
      <c r="A17" s="37"/>
    </row>
    <row r="18" spans="1:18">
      <c r="A18" s="37"/>
    </row>
    <row r="19" spans="1:18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</row>
    <row r="20" spans="1:18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</sheetData>
  <conditionalFormatting sqref="I11:J12 G3:I3 J9:N12 I9 I3:O7 A3:B12 O3:R12">
    <cfRule type="expression" dxfId="1" priority="31" stopIfTrue="1">
      <formula>#REF!="N"</formula>
    </cfRule>
    <cfRule type="expression" dxfId="0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9"/>
  <sheetViews>
    <sheetView topLeftCell="A7" zoomScale="85" zoomScaleNormal="85" workbookViewId="0">
      <selection activeCell="N9" sqref="N9"/>
    </sheetView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70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41449</v>
      </c>
      <c r="D2" s="38">
        <v>41450</v>
      </c>
      <c r="E2" s="38">
        <v>41451</v>
      </c>
      <c r="F2" s="38">
        <v>41452</v>
      </c>
      <c r="G2" s="38">
        <v>41453</v>
      </c>
      <c r="H2" s="38">
        <v>41456</v>
      </c>
      <c r="I2" s="38">
        <v>41457</v>
      </c>
      <c r="J2" s="38">
        <v>41458</v>
      </c>
      <c r="K2" s="38">
        <v>41459</v>
      </c>
      <c r="L2" s="38">
        <v>41460</v>
      </c>
      <c r="M2" s="38">
        <v>41463</v>
      </c>
      <c r="N2" s="38">
        <v>41464</v>
      </c>
      <c r="O2" s="38">
        <v>41465</v>
      </c>
      <c r="P2" s="38">
        <v>41466</v>
      </c>
      <c r="Q2" s="38">
        <v>41467</v>
      </c>
      <c r="R2" s="38">
        <v>41470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9" t="s">
        <v>99</v>
      </c>
      <c r="B3" s="74">
        <v>33</v>
      </c>
      <c r="C3" s="156">
        <v>4</v>
      </c>
      <c r="D3" s="156">
        <v>3</v>
      </c>
      <c r="E3" s="156">
        <v>2</v>
      </c>
      <c r="F3" s="156">
        <v>1</v>
      </c>
      <c r="G3" s="156">
        <v>1</v>
      </c>
      <c r="H3" s="100">
        <v>0</v>
      </c>
      <c r="I3" s="100">
        <v>0</v>
      </c>
      <c r="J3" s="100">
        <v>0</v>
      </c>
      <c r="K3" s="100">
        <v>0</v>
      </c>
      <c r="L3" s="100">
        <v>0</v>
      </c>
      <c r="M3" s="41"/>
      <c r="N3" s="41"/>
      <c r="O3" s="41"/>
      <c r="P3" s="41"/>
      <c r="Q3" s="41"/>
      <c r="R3" s="47"/>
    </row>
    <row r="4" spans="1:120" ht="24.95" customHeight="1">
      <c r="A4" s="69" t="s">
        <v>102</v>
      </c>
      <c r="B4" s="74">
        <v>34</v>
      </c>
      <c r="C4" s="139">
        <v>2</v>
      </c>
      <c r="D4" s="71">
        <v>0</v>
      </c>
      <c r="E4" s="71">
        <v>0</v>
      </c>
      <c r="F4" s="71">
        <v>0</v>
      </c>
      <c r="G4" s="71">
        <v>0</v>
      </c>
      <c r="H4" s="71">
        <v>0</v>
      </c>
      <c r="I4" s="71">
        <v>0</v>
      </c>
      <c r="J4" s="71">
        <v>0</v>
      </c>
      <c r="K4" s="71">
        <v>0</v>
      </c>
      <c r="L4" s="71">
        <v>0</v>
      </c>
      <c r="M4" s="41"/>
      <c r="N4" s="41"/>
      <c r="O4" s="41"/>
      <c r="P4" s="41"/>
      <c r="Q4" s="41"/>
      <c r="R4" s="47"/>
    </row>
    <row r="5" spans="1:120" ht="24.95" customHeight="1">
      <c r="A5" s="83" t="s">
        <v>103</v>
      </c>
      <c r="B5" s="74">
        <v>35</v>
      </c>
      <c r="C5" s="74">
        <v>2</v>
      </c>
      <c r="D5" s="74">
        <v>2</v>
      </c>
      <c r="E5" s="140">
        <v>2</v>
      </c>
      <c r="F5" s="140">
        <v>1</v>
      </c>
      <c r="G5" s="140">
        <v>1</v>
      </c>
      <c r="H5" s="74">
        <v>0</v>
      </c>
      <c r="I5" s="74">
        <v>0</v>
      </c>
      <c r="J5" s="74">
        <v>0</v>
      </c>
      <c r="K5" s="74">
        <v>0</v>
      </c>
      <c r="L5" s="74">
        <v>0</v>
      </c>
      <c r="M5" s="41"/>
      <c r="N5" s="41"/>
      <c r="O5" s="41"/>
      <c r="P5" s="41"/>
      <c r="Q5" s="41"/>
      <c r="R5" s="47"/>
    </row>
    <row r="6" spans="1:120" s="92" customFormat="1" ht="24.95" customHeight="1">
      <c r="A6" s="69" t="s">
        <v>105</v>
      </c>
      <c r="B6" s="74">
        <v>36</v>
      </c>
      <c r="C6" s="139">
        <v>6</v>
      </c>
      <c r="D6" s="139">
        <v>4</v>
      </c>
      <c r="E6" s="141">
        <v>0</v>
      </c>
      <c r="F6" s="71">
        <v>0</v>
      </c>
      <c r="G6" s="71">
        <v>0</v>
      </c>
      <c r="H6" s="71">
        <v>0</v>
      </c>
      <c r="I6" s="71">
        <v>0</v>
      </c>
      <c r="J6" s="71">
        <v>0</v>
      </c>
      <c r="K6" s="71">
        <v>0</v>
      </c>
      <c r="L6" s="71">
        <v>0</v>
      </c>
      <c r="M6" s="91"/>
      <c r="N6" s="91"/>
      <c r="O6" s="91"/>
      <c r="P6" s="91"/>
      <c r="Q6" s="91"/>
      <c r="R6" s="47"/>
    </row>
    <row r="7" spans="1:120" s="92" customFormat="1" ht="24.95" customHeight="1">
      <c r="A7" s="69" t="s">
        <v>107</v>
      </c>
      <c r="B7" s="74">
        <v>37</v>
      </c>
      <c r="C7" s="139">
        <v>8</v>
      </c>
      <c r="D7" s="139">
        <v>7</v>
      </c>
      <c r="E7" s="139">
        <v>6</v>
      </c>
      <c r="F7" s="139">
        <v>4</v>
      </c>
      <c r="G7" s="139">
        <v>3</v>
      </c>
      <c r="H7" s="139">
        <v>2</v>
      </c>
      <c r="I7" s="139">
        <v>1</v>
      </c>
      <c r="J7" s="141">
        <v>0</v>
      </c>
      <c r="K7" s="141">
        <v>0</v>
      </c>
      <c r="L7" s="141">
        <v>0</v>
      </c>
      <c r="M7" s="91"/>
      <c r="N7" s="91"/>
      <c r="O7" s="91"/>
      <c r="P7" s="91"/>
      <c r="Q7" s="91"/>
      <c r="R7" s="47"/>
    </row>
    <row r="8" spans="1:120" ht="24.95" customHeight="1">
      <c r="A8" s="69" t="s">
        <v>108</v>
      </c>
      <c r="B8" s="74">
        <v>38</v>
      </c>
      <c r="C8" s="71">
        <v>8</v>
      </c>
      <c r="D8" s="71">
        <v>8</v>
      </c>
      <c r="E8" s="71">
        <v>8</v>
      </c>
      <c r="F8" s="71">
        <v>8</v>
      </c>
      <c r="G8" s="139">
        <v>8</v>
      </c>
      <c r="H8" s="139">
        <v>7</v>
      </c>
      <c r="I8" s="139">
        <v>6</v>
      </c>
      <c r="J8" s="139">
        <v>5</v>
      </c>
      <c r="K8" s="139">
        <v>3</v>
      </c>
      <c r="L8" s="139">
        <v>1</v>
      </c>
      <c r="M8" s="41"/>
      <c r="N8" s="41"/>
      <c r="O8" s="41"/>
      <c r="P8" s="41"/>
      <c r="Q8" s="41"/>
      <c r="R8" s="47"/>
    </row>
    <row r="9" spans="1:120" ht="24.95" customHeight="1">
      <c r="A9" s="69" t="s">
        <v>109</v>
      </c>
      <c r="B9" s="74">
        <v>39</v>
      </c>
      <c r="C9" s="71">
        <v>5</v>
      </c>
      <c r="D9" s="71">
        <v>5</v>
      </c>
      <c r="E9" s="71">
        <v>5</v>
      </c>
      <c r="F9" s="71">
        <v>5</v>
      </c>
      <c r="G9" s="141">
        <v>5</v>
      </c>
      <c r="H9" s="139">
        <v>5</v>
      </c>
      <c r="I9" s="139">
        <v>3</v>
      </c>
      <c r="J9" s="141">
        <v>0</v>
      </c>
      <c r="K9" s="141">
        <v>0</v>
      </c>
      <c r="L9" s="141">
        <v>0</v>
      </c>
      <c r="M9" s="41"/>
      <c r="N9" s="41"/>
      <c r="O9" s="41"/>
      <c r="P9" s="41"/>
      <c r="Q9" s="41"/>
      <c r="R9" s="47"/>
    </row>
    <row r="10" spans="1:120" ht="24.95" customHeight="1">
      <c r="A10" s="69" t="s">
        <v>111</v>
      </c>
      <c r="B10" s="74">
        <v>40</v>
      </c>
      <c r="C10" s="71">
        <v>5</v>
      </c>
      <c r="D10" s="71">
        <v>5</v>
      </c>
      <c r="E10" s="71">
        <v>5</v>
      </c>
      <c r="F10" s="71">
        <v>5</v>
      </c>
      <c r="G10" s="71">
        <v>5</v>
      </c>
      <c r="H10" s="71">
        <v>5</v>
      </c>
      <c r="I10" s="71">
        <v>5</v>
      </c>
      <c r="J10" s="139">
        <v>5</v>
      </c>
      <c r="K10" s="139">
        <v>3</v>
      </c>
      <c r="L10" s="141">
        <v>0</v>
      </c>
      <c r="M10" s="96"/>
      <c r="N10" s="96"/>
      <c r="O10" s="96"/>
      <c r="P10" s="96"/>
      <c r="Q10" s="96"/>
      <c r="R10" s="49"/>
    </row>
    <row r="11" spans="1:120">
      <c r="A11" s="53" t="s">
        <v>35</v>
      </c>
      <c r="B11" s="42" t="s">
        <v>36</v>
      </c>
      <c r="C11" s="37">
        <f t="array" ref="C11">IF(ISBLANK(C3:C9), NA(), SUM(C3:C9))</f>
        <v>35</v>
      </c>
      <c r="D11" s="37">
        <f t="array" ref="D11">IF(ISBLANK(D3:D9), NA(), SUM(D3:D9))</f>
        <v>29</v>
      </c>
      <c r="E11" s="37">
        <f t="array" ref="E11">IF(ISBLANK(E3:E9), NA(), SUM(E3:E9))</f>
        <v>23</v>
      </c>
      <c r="F11" s="37">
        <f t="array" ref="F11">IF(ISBLANK(F3:F9), NA(), SUM(F3:F9))</f>
        <v>19</v>
      </c>
      <c r="G11" s="37">
        <f t="array" ref="G11">IF(ISBLANK(G3:G9), NA(), SUM(G3:G9))</f>
        <v>18</v>
      </c>
      <c r="H11" s="37">
        <f t="array" ref="H11">IF(ISBLANK(H3:H9), NA(), SUM(H3:H9))</f>
        <v>14</v>
      </c>
      <c r="I11" s="37">
        <f t="array" ref="I11">IF(ISBLANK(I3:I9), NA(), SUM(I3:I9))</f>
        <v>10</v>
      </c>
      <c r="J11" s="37">
        <f t="array" ref="J11">IF(ISBLANK(J3:J9), NA(), SUM(J3:J9))</f>
        <v>5</v>
      </c>
      <c r="K11" s="37">
        <f t="array" ref="K11">IF(ISBLANK(K3:K9), NA(), SUM(K3:K9))</f>
        <v>3</v>
      </c>
      <c r="L11" s="37">
        <f t="array" ref="L11">IF(ISBLANK(L3:L9), NA(), SUM(L3:L9))</f>
        <v>1</v>
      </c>
      <c r="M11" s="37" t="e">
        <f t="array" ref="M11">IF(ISBLANK(M3:M9), NA(), SUM(M3:M9))</f>
        <v>#N/A</v>
      </c>
      <c r="N11" s="37" t="e">
        <f t="array" ref="N11">IF(ISBLANK(N3:N9), NA(), SUM(N3:N9))</f>
        <v>#N/A</v>
      </c>
      <c r="O11" s="37" t="e">
        <f t="array" ref="O11">IF(ISBLANK(O3:O9), NA(), SUM(O3:O9))</f>
        <v>#N/A</v>
      </c>
      <c r="P11" s="37" t="e">
        <f t="array" ref="P11">IF(ISBLANK(P3:P9), NA(), SUM(P3:P9))</f>
        <v>#N/A</v>
      </c>
      <c r="Q11" s="37" t="e">
        <f t="array" ref="Q11">IF(ISBLANK(Q3:Q9), NA(), SUM(Q3:Q9))</f>
        <v>#N/A</v>
      </c>
      <c r="R11" s="37" t="e">
        <f t="array" ref="R11">IF(ISBLANK(R3:R9), NA(), SUM(R3:R9))</f>
        <v>#N/A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</row>
    <row r="12" spans="1:120" ht="25.5">
      <c r="A12" s="37"/>
      <c r="B12" s="42" t="s">
        <v>37</v>
      </c>
      <c r="C12" s="37"/>
      <c r="D12" s="37">
        <f t="shared" ref="D12:R12" si="0">C11-D11</f>
        <v>6</v>
      </c>
      <c r="E12" s="37">
        <f t="shared" si="0"/>
        <v>6</v>
      </c>
      <c r="F12" s="37">
        <f t="shared" si="0"/>
        <v>4</v>
      </c>
      <c r="G12" s="37">
        <f t="shared" si="0"/>
        <v>1</v>
      </c>
      <c r="H12" s="37">
        <f t="shared" si="0"/>
        <v>4</v>
      </c>
      <c r="I12" s="37">
        <f t="shared" si="0"/>
        <v>4</v>
      </c>
      <c r="J12" s="37">
        <f t="shared" si="0"/>
        <v>5</v>
      </c>
      <c r="K12" s="37">
        <f t="shared" si="0"/>
        <v>2</v>
      </c>
      <c r="L12" s="37">
        <f t="shared" si="0"/>
        <v>2</v>
      </c>
      <c r="M12" s="37" t="e">
        <f t="shared" si="0"/>
        <v>#N/A</v>
      </c>
      <c r="N12" s="37" t="e">
        <f t="shared" si="0"/>
        <v>#N/A</v>
      </c>
      <c r="O12" s="37" t="e">
        <f t="shared" si="0"/>
        <v>#N/A</v>
      </c>
      <c r="P12" s="37" t="e">
        <f t="shared" si="0"/>
        <v>#N/A</v>
      </c>
      <c r="Q12" s="37" t="e">
        <f t="shared" si="0"/>
        <v>#N/A</v>
      </c>
      <c r="R12" s="50" t="e">
        <f t="shared" si="0"/>
        <v>#N/A</v>
      </c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</row>
    <row r="13" spans="1:120">
      <c r="A13" s="37"/>
      <c r="B13" s="43" t="s">
        <v>38</v>
      </c>
      <c r="C13" s="44">
        <f>C11</f>
        <v>35</v>
      </c>
      <c r="D13" s="45">
        <f t="shared" ref="D13:R13" si="1">C13-$C$11/COUNTA($C$2:$Q$2)</f>
        <v>32.666666666666664</v>
      </c>
      <c r="E13" s="45">
        <f t="shared" si="1"/>
        <v>30.333333333333332</v>
      </c>
      <c r="F13" s="45">
        <f t="shared" si="1"/>
        <v>28</v>
      </c>
      <c r="G13" s="45">
        <f t="shared" si="1"/>
        <v>25.666666666666668</v>
      </c>
      <c r="H13" s="45">
        <f t="shared" si="1"/>
        <v>23.333333333333336</v>
      </c>
      <c r="I13" s="45">
        <f t="shared" si="1"/>
        <v>21.000000000000004</v>
      </c>
      <c r="J13" s="45">
        <f t="shared" si="1"/>
        <v>18.666666666666671</v>
      </c>
      <c r="K13" s="45">
        <f t="shared" si="1"/>
        <v>16.333333333333339</v>
      </c>
      <c r="L13" s="45">
        <f t="shared" si="1"/>
        <v>14.000000000000005</v>
      </c>
      <c r="M13" s="45">
        <f t="shared" si="1"/>
        <v>11.666666666666671</v>
      </c>
      <c r="N13" s="45">
        <f t="shared" si="1"/>
        <v>9.3333333333333375</v>
      </c>
      <c r="O13" s="45">
        <f t="shared" si="1"/>
        <v>7.0000000000000036</v>
      </c>
      <c r="P13" s="45">
        <f t="shared" si="1"/>
        <v>4.6666666666666696</v>
      </c>
      <c r="Q13" s="45">
        <f t="shared" si="1"/>
        <v>2.3333333333333361</v>
      </c>
      <c r="R13" s="51">
        <f t="shared" si="1"/>
        <v>0</v>
      </c>
    </row>
    <row r="14" spans="1:120" s="55" customFormat="1">
      <c r="A14" s="54"/>
      <c r="B14" s="56" t="s">
        <v>39</v>
      </c>
      <c r="C14" s="57">
        <f>1-C11/$C$11</f>
        <v>0</v>
      </c>
      <c r="D14" s="57">
        <f t="shared" ref="D14:R14" si="2">1-D11/$C$11</f>
        <v>0.17142857142857137</v>
      </c>
      <c r="E14" s="57">
        <f t="shared" si="2"/>
        <v>0.34285714285714286</v>
      </c>
      <c r="F14" s="57">
        <f t="shared" si="2"/>
        <v>0.45714285714285718</v>
      </c>
      <c r="G14" s="57">
        <f t="shared" si="2"/>
        <v>0.48571428571428577</v>
      </c>
      <c r="H14" s="57">
        <f t="shared" si="2"/>
        <v>0.6</v>
      </c>
      <c r="I14" s="57">
        <f t="shared" si="2"/>
        <v>0.7142857142857143</v>
      </c>
      <c r="J14" s="57">
        <f t="shared" si="2"/>
        <v>0.85714285714285721</v>
      </c>
      <c r="K14" s="57">
        <f t="shared" si="2"/>
        <v>0.91428571428571426</v>
      </c>
      <c r="L14" s="57">
        <f t="shared" si="2"/>
        <v>0.97142857142857142</v>
      </c>
      <c r="M14" s="57" t="e">
        <f t="shared" si="2"/>
        <v>#N/A</v>
      </c>
      <c r="N14" s="57" t="e">
        <f t="shared" si="2"/>
        <v>#N/A</v>
      </c>
      <c r="O14" s="57" t="e">
        <f t="shared" si="2"/>
        <v>#N/A</v>
      </c>
      <c r="P14" s="57" t="e">
        <f t="shared" si="2"/>
        <v>#N/A</v>
      </c>
      <c r="Q14" s="57" t="e">
        <f t="shared" si="2"/>
        <v>#N/A</v>
      </c>
      <c r="R14" s="57" t="e">
        <f t="shared" si="2"/>
        <v>#N/A</v>
      </c>
    </row>
    <row r="15" spans="1:120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</row>
    <row r="16" spans="1:120">
      <c r="A16" s="37"/>
      <c r="B16" s="42"/>
      <c r="C16" s="37"/>
      <c r="D16" s="42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</row>
    <row r="17" spans="1:18">
      <c r="A17" s="37"/>
      <c r="B17" s="42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</row>
    <row r="18" spans="1: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</row>
    <row r="19" spans="1:18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</row>
    <row r="20" spans="1:18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</sheetData>
  <conditionalFormatting sqref="A3:B9 M3:R9">
    <cfRule type="expression" dxfId="19" priority="33" stopIfTrue="1">
      <formula>#REF!="N"</formula>
    </cfRule>
    <cfRule type="expression" dxfId="18" priority="34" stopIfTrue="1">
      <formula>#REF!="O"</formula>
    </cfRule>
  </conditionalFormatting>
  <conditionalFormatting sqref="B3:B9 A6:B9">
    <cfRule type="expression" dxfId="17" priority="31" stopIfTrue="1">
      <formula>#REF!="N"</formula>
    </cfRule>
    <cfRule type="expression" dxfId="16" priority="32" stopIfTrue="1">
      <formula>#REF!="O"</formula>
    </cfRule>
  </conditionalFormatting>
  <conditionalFormatting sqref="A8">
    <cfRule type="expression" dxfId="15" priority="29" stopIfTrue="1">
      <formula>#REF!="N"</formula>
    </cfRule>
    <cfRule type="expression" dxfId="14" priority="30" stopIfTrue="1">
      <formula>#REF!="O"</formula>
    </cfRule>
  </conditionalFormatting>
  <conditionalFormatting sqref="B3:B8">
    <cfRule type="expression" dxfId="13" priority="13" stopIfTrue="1">
      <formula>#REF!="N"</formula>
    </cfRule>
    <cfRule type="expression" dxfId="12" priority="14" stopIfTrue="1">
      <formula>#REF!="O"</formula>
    </cfRule>
  </conditionalFormatting>
  <conditionalFormatting sqref="A8:A10">
    <cfRule type="expression" dxfId="11" priority="11" stopIfTrue="1">
      <formula>#REF!="N"</formula>
    </cfRule>
    <cfRule type="expression" dxfId="10" priority="12" stopIfTrue="1">
      <formula>#REF!="O"</formula>
    </cfRule>
  </conditionalFormatting>
  <conditionalFormatting sqref="B3:B8">
    <cfRule type="expression" dxfId="9" priority="9" stopIfTrue="1">
      <formula>#REF!="N"</formula>
    </cfRule>
    <cfRule type="expression" dxfId="8" priority="10" stopIfTrue="1">
      <formula>#REF!="O"</formula>
    </cfRule>
  </conditionalFormatting>
  <conditionalFormatting sqref="A6:A10">
    <cfRule type="expression" dxfId="7" priority="7" stopIfTrue="1">
      <formula>#REF!="N"</formula>
    </cfRule>
    <cfRule type="expression" dxfId="6" priority="8" stopIfTrue="1">
      <formula>#REF!="O"</formula>
    </cfRule>
  </conditionalFormatting>
  <conditionalFormatting sqref="B3:B7">
    <cfRule type="expression" dxfId="5" priority="3" stopIfTrue="1">
      <formula>#REF!="N"</formula>
    </cfRule>
    <cfRule type="expression" dxfId="4" priority="4" stopIfTrue="1">
      <formula>#REF!="O"</formula>
    </cfRule>
  </conditionalFormatting>
  <conditionalFormatting sqref="B3:B10">
    <cfRule type="expression" dxfId="3" priority="1" stopIfTrue="1">
      <formula>#REF!="N"</formula>
    </cfRule>
    <cfRule type="expression" dxfId="2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2013-07-08T12:20:39Z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