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hidePivotFieldList="1" defaultThemeVersion="124226"/>
  <bookViews>
    <workbookView xWindow="10155" yWindow="0" windowWidth="11490" windowHeight="10065" tabRatio="900" activeTab="1"/>
  </bookViews>
  <sheets>
    <sheet name="Product backlog" sheetId="20" r:id="rId1"/>
    <sheet name="Iteration 1" sheetId="21" r:id="rId2"/>
    <sheet name="Iteration 2" sheetId="23" r:id="rId3"/>
    <sheet name="Iteration 3" sheetId="24" r:id="rId4"/>
    <sheet name="Iteration 4" sheetId="25" r:id="rId5"/>
  </sheets>
  <definedNames>
    <definedName name="_xlnm._FilterDatabase" localSheetId="0" hidden="1">'Product backlog'!$A$5:$M$55</definedName>
    <definedName name="_Toc227043368" localSheetId="0">'Product backlog'!#REF!</definedName>
    <definedName name="_Toc332097117" localSheetId="0">'Product backlog'!$D$17</definedName>
    <definedName name="_Toc332097119" localSheetId="0">'Product backlog'!$D$19</definedName>
    <definedName name="_Toc332097122" localSheetId="0">'Product backlog'!$D$31</definedName>
    <definedName name="_Toc347234355" localSheetId="0">'Product backlog'!$D$14</definedName>
    <definedName name="_Toc347234356" localSheetId="0">'Product backlog'!#REF!</definedName>
    <definedName name="_Toc347234357" localSheetId="0">'Product backlog'!$D$28</definedName>
    <definedName name="_Toc347234358" localSheetId="0">'Product backlog'!$D$15</definedName>
    <definedName name="_Toc347234360" localSheetId="0">'Product backlog'!$D$18</definedName>
    <definedName name="_Toc347234361" localSheetId="0">'Product backlog'!$D$30</definedName>
    <definedName name="_Toc347234362" localSheetId="0">'Product backlog'!#REF!</definedName>
    <definedName name="_Toc347234366" localSheetId="0">'Product backlog'!#REF!</definedName>
    <definedName name="_Toc347234368" localSheetId="0">'Product backlog'!#REF!</definedName>
    <definedName name="_Toc347234369" localSheetId="0">'Product backlog'!#REF!</definedName>
    <definedName name="_Toc347234371" localSheetId="0">'Product backlog'!#REF!</definedName>
    <definedName name="_xlnm.Print_Titles" localSheetId="0">'Product backlog'!$5:$5</definedName>
    <definedName name="_xlnm.Print_Area" localSheetId="1">'Iteration 1'!$R$14:$Z$24</definedName>
    <definedName name="_xlnm.Print_Area" localSheetId="2">'Iteration 2'!$R$12:$Z$21</definedName>
    <definedName name="_xlnm.Print_Area" localSheetId="3">'Iteration 3'!$R$10:$Z$17</definedName>
    <definedName name="_xlnm.Print_Area" localSheetId="4">'Iteration 4'!$R$7:$Z$16</definedName>
    <definedName name="_xlnm.Print_Area" localSheetId="0">'Product backlog'!#REF!</definedName>
  </definedNames>
  <calcPr calcId="125725"/>
  <customWorkbookViews>
    <customWorkbookView name="Bernard Notarianni - Affichage personnalisé" guid="{178C21D0-B00A-4B0E-B009-71AAC80909BC}" mergeInterval="0" personalView="1" maximized="1" windowWidth="1436" windowHeight="785" activeSheetId="1"/>
    <customWorkbookView name="Didier Lassissi - Affichage personnalisé" guid="{5E22A59B-ECE7-4B50-9619-81A99F53295A}" mergeInterval="0" personalView="1" maximized="1" windowWidth="1064" windowHeight="552" activeSheetId="1"/>
    <customWorkbookView name="uvba7442 - Affichage personnalisé" guid="{38566435-C99E-4958-9169-0C5C493EE97D}" mergeInterval="0" personalView="1" maximized="1" windowWidth="1213" windowHeight="665" activeSheetId="1"/>
    <customWorkbookView name="Yoann Regardin - Affichage personnalisé" guid="{29B12ED2-AD48-4E1C-B971-77E4D76C1B5F}" mergeInterval="0" personalView="1" maximized="1" windowWidth="1276" windowHeight="609" activeSheetId="2"/>
  </customWorkbookViews>
  <fileRecoveryPr autoRecover="0"/>
</workbook>
</file>

<file path=xl/calcChain.xml><?xml version="1.0" encoding="utf-8"?>
<calcChain xmlns="http://schemas.openxmlformats.org/spreadsheetml/2006/main">
  <c r="O16" i="21" a="1"/>
  <c r="O16" s="1"/>
  <c r="G16" a="1"/>
  <c r="G16" s="1"/>
  <c r="C16" a="1"/>
  <c r="C16" s="1"/>
  <c r="D16" a="1"/>
  <c r="D16" s="1"/>
  <c r="E16" a="1"/>
  <c r="E16" s="1"/>
  <c r="F16" a="1"/>
  <c r="F16" s="1"/>
  <c r="H16" a="1"/>
  <c r="H16" s="1"/>
  <c r="I16" a="1"/>
  <c r="I16" s="1"/>
  <c r="J16" a="1"/>
  <c r="J16" s="1"/>
  <c r="K16" a="1"/>
  <c r="K16" s="1"/>
  <c r="L16" a="1"/>
  <c r="L16" s="1"/>
  <c r="M16" a="1"/>
  <c r="M16" s="1"/>
  <c r="N16" a="1"/>
  <c r="N16" s="1"/>
  <c r="P16" a="1"/>
  <c r="P16" s="1"/>
  <c r="Q16" a="1"/>
  <c r="Q16" s="1"/>
  <c r="R16" a="1"/>
  <c r="R16" s="1"/>
  <c r="C8" i="25" a="1"/>
  <c r="C8" s="1"/>
  <c r="C11" s="1"/>
  <c r="C12" i="24" a="1"/>
  <c r="C12" s="1"/>
  <c r="C15" s="1"/>
  <c r="C13" i="23" a="1"/>
  <c r="C13" s="1"/>
  <c r="E8" i="25" a="1"/>
  <c r="E8" s="1"/>
  <c r="F8" a="1"/>
  <c r="F8" s="1"/>
  <c r="G9" s="1"/>
  <c r="G8" a="1"/>
  <c r="G8" s="1"/>
  <c r="H8" a="1"/>
  <c r="H8" s="1"/>
  <c r="I9" s="1"/>
  <c r="I8" a="1"/>
  <c r="I8" s="1"/>
  <c r="J8" a="1"/>
  <c r="J8" s="1"/>
  <c r="K9" s="1"/>
  <c r="K8" a="1"/>
  <c r="K8" s="1"/>
  <c r="L8" a="1"/>
  <c r="L8" s="1"/>
  <c r="M9" s="1"/>
  <c r="M8" a="1"/>
  <c r="M8" s="1"/>
  <c r="N8" a="1"/>
  <c r="N8" s="1"/>
  <c r="O9" s="1"/>
  <c r="O8" a="1"/>
  <c r="O8" s="1"/>
  <c r="P8" a="1"/>
  <c r="P8" s="1"/>
  <c r="Q9" s="1"/>
  <c r="Q8" a="1"/>
  <c r="Q8" s="1"/>
  <c r="R8" a="1"/>
  <c r="R8" s="1"/>
  <c r="D8" a="1"/>
  <c r="D8" s="1"/>
  <c r="E12" i="24" a="1"/>
  <c r="E12" s="1"/>
  <c r="F12" a="1"/>
  <c r="F12" s="1"/>
  <c r="G13" s="1"/>
  <c r="G12" a="1"/>
  <c r="G12" s="1"/>
  <c r="H12" a="1"/>
  <c r="H12" s="1"/>
  <c r="I13" s="1"/>
  <c r="I12" a="1"/>
  <c r="I12" s="1"/>
  <c r="J12" a="1"/>
  <c r="J12" s="1"/>
  <c r="K13" s="1"/>
  <c r="K12" a="1"/>
  <c r="K12" s="1"/>
  <c r="L12" a="1"/>
  <c r="L12" s="1"/>
  <c r="M12" a="1"/>
  <c r="M12" s="1"/>
  <c r="N12" a="1"/>
  <c r="N12" s="1"/>
  <c r="O13" s="1"/>
  <c r="O12" a="1"/>
  <c r="O12" s="1"/>
  <c r="P12" a="1"/>
  <c r="P12" s="1"/>
  <c r="Q13" s="1"/>
  <c r="Q12" a="1"/>
  <c r="Q12" s="1"/>
  <c r="R12" a="1"/>
  <c r="R12" s="1"/>
  <c r="D12" a="1"/>
  <c r="D12" s="1"/>
  <c r="E13" i="23" a="1"/>
  <c r="E13" s="1"/>
  <c r="F13" a="1"/>
  <c r="F13" s="1"/>
  <c r="G13" a="1"/>
  <c r="G13" s="1"/>
  <c r="H13" a="1"/>
  <c r="H13" s="1"/>
  <c r="I13" a="1"/>
  <c r="I13" s="1"/>
  <c r="J13" a="1"/>
  <c r="J13" s="1"/>
  <c r="K13" a="1"/>
  <c r="K13" s="1"/>
  <c r="L13" a="1"/>
  <c r="L13" s="1"/>
  <c r="M13" a="1"/>
  <c r="M13" s="1"/>
  <c r="N13" a="1"/>
  <c r="N13" s="1"/>
  <c r="O13" a="1"/>
  <c r="O13" s="1"/>
  <c r="P13" a="1"/>
  <c r="P13" s="1"/>
  <c r="Q13" a="1"/>
  <c r="Q13" s="1"/>
  <c r="R13" a="1"/>
  <c r="R13" s="1"/>
  <c r="D13" a="1"/>
  <c r="D13" s="1"/>
  <c r="O19" i="21" l="1"/>
  <c r="O17"/>
  <c r="D14" i="23"/>
  <c r="D17" i="21"/>
  <c r="E9" i="25"/>
  <c r="E13" i="24"/>
  <c r="R14" i="23"/>
  <c r="Q16"/>
  <c r="P14"/>
  <c r="N14"/>
  <c r="J14"/>
  <c r="R11" i="25"/>
  <c r="E11"/>
  <c r="G11"/>
  <c r="I11"/>
  <c r="K11"/>
  <c r="M11"/>
  <c r="O11"/>
  <c r="Q11"/>
  <c r="D9"/>
  <c r="F9"/>
  <c r="H9"/>
  <c r="J9"/>
  <c r="L9"/>
  <c r="N9"/>
  <c r="P9"/>
  <c r="R9"/>
  <c r="D11"/>
  <c r="F11"/>
  <c r="H11"/>
  <c r="J11"/>
  <c r="L11"/>
  <c r="N11"/>
  <c r="P11"/>
  <c r="C10"/>
  <c r="D10" s="1"/>
  <c r="E10" s="1"/>
  <c r="F10" s="1"/>
  <c r="G10" s="1"/>
  <c r="H10" s="1"/>
  <c r="I10" s="1"/>
  <c r="J10" s="1"/>
  <c r="K10" s="1"/>
  <c r="L10" s="1"/>
  <c r="M10" s="1"/>
  <c r="N10" s="1"/>
  <c r="O10" s="1"/>
  <c r="P10" s="1"/>
  <c r="Q10" s="1"/>
  <c r="R10" s="1"/>
  <c r="M13" i="24"/>
  <c r="R15"/>
  <c r="E15"/>
  <c r="G15"/>
  <c r="I15"/>
  <c r="K15"/>
  <c r="M15"/>
  <c r="O15"/>
  <c r="Q15"/>
  <c r="D13"/>
  <c r="F13"/>
  <c r="H13"/>
  <c r="J13"/>
  <c r="L13"/>
  <c r="N13"/>
  <c r="P13"/>
  <c r="R13"/>
  <c r="D15"/>
  <c r="F15"/>
  <c r="H15"/>
  <c r="J15"/>
  <c r="L15"/>
  <c r="N15"/>
  <c r="P15"/>
  <c r="C14"/>
  <c r="D14" s="1"/>
  <c r="E14" s="1"/>
  <c r="F14" s="1"/>
  <c r="G14" s="1"/>
  <c r="H14" s="1"/>
  <c r="I14" s="1"/>
  <c r="J14" s="1"/>
  <c r="K14" s="1"/>
  <c r="L14" s="1"/>
  <c r="M14" s="1"/>
  <c r="N14" s="1"/>
  <c r="O14" s="1"/>
  <c r="P14" s="1"/>
  <c r="Q14" s="1"/>
  <c r="R14" s="1"/>
  <c r="L14" i="23"/>
  <c r="I14"/>
  <c r="M14"/>
  <c r="E16"/>
  <c r="G16"/>
  <c r="C15"/>
  <c r="D15" s="1"/>
  <c r="E15" s="1"/>
  <c r="F15" s="1"/>
  <c r="G15" s="1"/>
  <c r="H15" s="1"/>
  <c r="I15" s="1"/>
  <c r="J15" s="1"/>
  <c r="K15" s="1"/>
  <c r="L15" s="1"/>
  <c r="M15" s="1"/>
  <c r="N15" s="1"/>
  <c r="O15" s="1"/>
  <c r="P15" s="1"/>
  <c r="Q15" s="1"/>
  <c r="R15" s="1"/>
  <c r="D16"/>
  <c r="F16"/>
  <c r="J16"/>
  <c r="N16"/>
  <c r="P16"/>
  <c r="R16"/>
  <c r="E14"/>
  <c r="G14"/>
  <c r="K14"/>
  <c r="O14"/>
  <c r="Q14"/>
  <c r="F14"/>
  <c r="H14"/>
  <c r="H16"/>
  <c r="L16"/>
  <c r="C16"/>
  <c r="I16"/>
  <c r="K16"/>
  <c r="M16"/>
  <c r="O16"/>
  <c r="G46" i="20"/>
  <c r="G36"/>
  <c r="G11"/>
  <c r="G25"/>
  <c r="C3" l="1"/>
  <c r="F17" i="21" l="1"/>
  <c r="E17" s="1"/>
  <c r="H17"/>
  <c r="D19"/>
  <c r="F19"/>
  <c r="R19"/>
  <c r="H19"/>
  <c r="G19" s="1"/>
  <c r="I17"/>
  <c r="J19"/>
  <c r="K17"/>
  <c r="L19"/>
  <c r="M17"/>
  <c r="N19"/>
  <c r="P19"/>
  <c r="Q17"/>
  <c r="C19"/>
  <c r="C18"/>
  <c r="D18" s="1"/>
  <c r="E18" s="1"/>
  <c r="F18" s="1"/>
  <c r="G18" s="1"/>
  <c r="H18" s="1"/>
  <c r="I18" s="1"/>
  <c r="J18" s="1"/>
  <c r="K18" s="1"/>
  <c r="L18" s="1"/>
  <c r="M18" s="1"/>
  <c r="N18" s="1"/>
  <c r="I19"/>
  <c r="J17"/>
  <c r="K19"/>
  <c r="L17"/>
  <c r="M19"/>
  <c r="N17"/>
  <c r="P17"/>
  <c r="Q19"/>
  <c r="R17"/>
  <c r="E19"/>
  <c r="G17"/>
  <c r="O18" l="1"/>
  <c r="P18" s="1"/>
  <c r="Q18" s="1"/>
  <c r="R18" s="1"/>
</calcChain>
</file>

<file path=xl/sharedStrings.xml><?xml version="1.0" encoding="utf-8"?>
<sst xmlns="http://schemas.openxmlformats.org/spreadsheetml/2006/main" count="200" uniqueCount="104">
  <si>
    <t>Itération</t>
  </si>
  <si>
    <t>Je veux…</t>
  </si>
  <si>
    <t>afin que/de…</t>
  </si>
  <si>
    <t>BACKLOG PRODUIT</t>
  </si>
  <si>
    <t>num.</t>
  </si>
  <si>
    <t>Critères d'acceptation</t>
  </si>
  <si>
    <r>
      <t xml:space="preserve">Notes
</t>
    </r>
    <r>
      <rPr>
        <i/>
        <sz val="10"/>
        <rFont val="Arial"/>
        <family val="2"/>
      </rPr>
      <t>(Permettant  d'estimer la complexité)</t>
    </r>
  </si>
  <si>
    <t>O</t>
  </si>
  <si>
    <t>RAF</t>
  </si>
  <si>
    <r>
      <t>Questions ouvertes</t>
    </r>
    <r>
      <rPr>
        <i/>
        <sz val="10"/>
        <rFont val="Arial"/>
        <family val="2"/>
      </rPr>
      <t xml:space="preserve">
(Manque de maturité du story : clarifier / découper)</t>
    </r>
  </si>
  <si>
    <t>N</t>
  </si>
  <si>
    <t>A</t>
  </si>
  <si>
    <t>Validé d'un storie pour une itération - NE PAS EFFACER</t>
  </si>
  <si>
    <t>Prochain num</t>
  </si>
  <si>
    <t>Priorité MOA</t>
  </si>
  <si>
    <t>Valeur métier</t>
  </si>
  <si>
    <t>valeur ajoutée</t>
  </si>
  <si>
    <t xml:space="preserve">dernière mise à jour : </t>
  </si>
  <si>
    <t>SNCF SENSE</t>
  </si>
  <si>
    <t>Prise en compte retour itération 2</t>
  </si>
  <si>
    <t>Prise en compte retour itération 1</t>
  </si>
  <si>
    <t>Prise en compte retour itération 3</t>
  </si>
  <si>
    <t>Gestion de projet itération 1</t>
  </si>
  <si>
    <t>Gestion de projet itération 2</t>
  </si>
  <si>
    <t>Gestion de projet itération 3</t>
  </si>
  <si>
    <t>Gestion de projet itération 4</t>
  </si>
  <si>
    <t>Cadrage</t>
  </si>
  <si>
    <t>Cloture</t>
  </si>
  <si>
    <t>CP</t>
  </si>
  <si>
    <t>Cloture - Gestion de projet</t>
  </si>
  <si>
    <t>Cadrage - Product Backlog complété et validé</t>
  </si>
  <si>
    <t>Profil</t>
  </si>
  <si>
    <t>DEV</t>
  </si>
  <si>
    <t>IT1</t>
  </si>
  <si>
    <t>Titre</t>
  </si>
  <si>
    <t>ID</t>
  </si>
  <si>
    <t>Charge restante au matin</t>
  </si>
  <si>
    <t xml:space="preserve">Iteration </t>
  </si>
  <si>
    <t>avancement par jour en j.h</t>
  </si>
  <si>
    <t>REF</t>
  </si>
  <si>
    <t>% avancement</t>
  </si>
  <si>
    <t>Charge</t>
  </si>
  <si>
    <t>Eviter que quelqu'un fasse une action non autorisée</t>
  </si>
  <si>
    <t>Création d'un compte, connexion, déconnexion</t>
  </si>
  <si>
    <t>Demande de droits d'accès supplémentaires (nouveau rôle)</t>
  </si>
  <si>
    <t>Ajout / Suppression / Modification d'un artefact à la collection</t>
  </si>
  <si>
    <t>Ajout / Suppression / Modification d'un média à la collection</t>
  </si>
  <si>
    <t xml:space="preserve">Ajout / Suppression / Modification d'une relation entre deux artefacts </t>
  </si>
  <si>
    <t>Accéder à l'application</t>
  </si>
  <si>
    <t>Un utilisateur obtienne plus de droit</t>
  </si>
  <si>
    <t>L'administrateur puisse gérer les utilisateurs de l'appli et leurs rôles</t>
  </si>
  <si>
    <t>Alimenter la collection numérique</t>
  </si>
  <si>
    <t>Cadrage - Rédaction specs 1</t>
  </si>
  <si>
    <t>Cadrage - Rédaction specs 2</t>
  </si>
  <si>
    <t>Rédaction specs 3</t>
  </si>
  <si>
    <t>Ajout / Suppression / Modification d'un utilisateur</t>
  </si>
  <si>
    <t>Editeur de parcours V1 :</t>
  </si>
  <si>
    <t>Editer un parcours très simple sans revenir sur la structure (un seul sous-parours, juste le chemin recommandé)</t>
  </si>
  <si>
    <t>Consultation des parcours / sous-parcours existants</t>
  </si>
  <si>
    <t xml:space="preserve">        - Création / Modification d'une scène (recommandée)</t>
  </si>
  <si>
    <t xml:space="preserve">        - Création / Modification d'une transition (recommandée)</t>
  </si>
  <si>
    <t>Voir les parcours existants</t>
  </si>
  <si>
    <t>Editeur de parcours V2 :</t>
  </si>
  <si>
    <t xml:space="preserve">Editeur de parcours V3 : </t>
  </si>
  <si>
    <t>Supporter les accès concurents (toujours uniquement chemin recommandé)</t>
  </si>
  <si>
    <t>Ajouter des chemins secondaires, on ne peut pas encore revenir sur la structure existante</t>
  </si>
  <si>
    <t>Rédaction specs 4</t>
  </si>
  <si>
    <t xml:space="preserve">Editeur de parcours V4 : </t>
  </si>
  <si>
    <t>Permettre un retour sur la structure déjà construite du parcours</t>
  </si>
  <si>
    <t xml:space="preserve">        - Suppression d'une scène (gérer la mise à jour des transitions environnantes)</t>
  </si>
  <si>
    <t xml:space="preserve">        - Déplacement d'une scène (gérer la mise à jour des transitions environnantes)</t>
  </si>
  <si>
    <t xml:space="preserve">        - Ajout d'une transition secondaire</t>
  </si>
  <si>
    <t xml:space="preserve">        - Ajout d'une scène secondaire</t>
  </si>
  <si>
    <t xml:space="preserve">        - Création d'un parcours (initialisation : un seul sous-parcours, une seule scène recommandée)</t>
  </si>
  <si>
    <t>Ouvrir les données dans un format standard</t>
  </si>
  <si>
    <t>DEV5</t>
  </si>
  <si>
    <t>DEV2</t>
  </si>
  <si>
    <t>? Exporter la base de données au format DublinCore ?</t>
  </si>
  <si>
    <t>Possibilité de copier une scène lorsqu'on en créé une nouvelle</t>
  </si>
  <si>
    <t>Réutiliser les scènes déjà créées</t>
  </si>
  <si>
    <t>? Exporter les parcours au format TourML ?</t>
  </si>
  <si>
    <t>Ouvrir les données dans un format standard (tourml ne permet qu'un chemin linéaire -&gt; recommandé)</t>
  </si>
  <si>
    <t>Cloture - Developpement</t>
  </si>
  <si>
    <t>IT2</t>
  </si>
  <si>
    <t>IT3</t>
  </si>
  <si>
    <t>IT4</t>
  </si>
  <si>
    <t>Service web -&gt; ouvrir les parcours</t>
  </si>
  <si>
    <t>Acceder auxparcours via une API</t>
  </si>
  <si>
    <t xml:space="preserve">        - Gestion de plusieurs sous-parcours avec accès concurrents</t>
  </si>
  <si>
    <t>Prise en charge de l'environnement technique</t>
  </si>
  <si>
    <t>Autres tâches</t>
  </si>
  <si>
    <t>CLOTURE : du 08/07 au 09/08 (4 semaines, 50jh)</t>
  </si>
  <si>
    <t>ITERATION 4 : du 17/06 au 05/07 (3 semaines, 45jh)</t>
  </si>
  <si>
    <t>ITERATION 3 : du 27/05 au 14/06 (3 semaines, 55jh)</t>
  </si>
  <si>
    <t>ITERATION 2 : du 06/05 au 24/05 (3 semaines, 48jh)</t>
  </si>
  <si>
    <t>ITERATION 1 : du 15/04 au 03/05 (3 semaines, 56jh)</t>
  </si>
  <si>
    <t>PHASE DE CADRAGE : du 02/04 au 12/04 (2 semaines, 40jh)</t>
  </si>
  <si>
    <t>Contrôler l'accès aux pages en fonction des rôles</t>
  </si>
  <si>
    <t>Ajout / Suppression d'une relation entre un média et un artefact</t>
  </si>
  <si>
    <t>Ajout / Suppression / Modification d'un champ à un type d'artefact ou de média</t>
  </si>
  <si>
    <t>Initialisation de la structure de la collection</t>
  </si>
  <si>
    <t>Avoir une base de types d'artefacts/médias + attributs</t>
  </si>
  <si>
    <t>Consultation/Recherche des éléments de la collection numérique</t>
  </si>
  <si>
    <t>Adapter le modèle de la collection numérique (admin)</t>
  </si>
</sst>
</file>

<file path=xl/styles.xml><?xml version="1.0" encoding="utf-8"?>
<styleSheet xmlns="http://schemas.openxmlformats.org/spreadsheetml/2006/main">
  <numFmts count="2">
    <numFmt numFmtId="164" formatCode="[$-40C]d\-mmm;@"/>
    <numFmt numFmtId="165" formatCode="0.0"/>
  </numFmts>
  <fonts count="28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color indexed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14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  <fill>
      <patternFill patternType="solid">
        <fgColor theme="0"/>
        <bgColor indexed="64"/>
      </patternFill>
    </fill>
    <fill>
      <patternFill patternType="lightUp">
        <bgColor theme="0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indexed="55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6" borderId="0" applyNumberFormat="0" applyBorder="0" applyAlignment="0" applyProtection="0"/>
    <xf numFmtId="0" fontId="11" fillId="10" borderId="0" applyNumberFormat="0" applyBorder="0" applyAlignment="0" applyProtection="0"/>
    <xf numFmtId="0" fontId="11" fillId="3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2" borderId="1" applyNumberFormat="0" applyAlignment="0" applyProtection="0"/>
    <xf numFmtId="0" fontId="14" fillId="0" borderId="2" applyNumberFormat="0" applyFill="0" applyAlignment="0" applyProtection="0"/>
    <xf numFmtId="0" fontId="6" fillId="4" borderId="3" applyNumberFormat="0" applyFont="0" applyAlignment="0" applyProtection="0"/>
    <xf numFmtId="0" fontId="15" fillId="3" borderId="1" applyNumberFormat="0" applyAlignment="0" applyProtection="0"/>
    <xf numFmtId="0" fontId="16" fillId="14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7" fillId="8" borderId="0" applyNumberFormat="0" applyBorder="0" applyAlignment="0" applyProtection="0"/>
    <xf numFmtId="0" fontId="18" fillId="15" borderId="0" applyNumberFormat="0" applyBorder="0" applyAlignment="0" applyProtection="0"/>
    <xf numFmtId="0" fontId="19" fillId="2" borderId="4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5" applyNumberFormat="0" applyFill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4" fillId="0" borderId="0" applyNumberFormat="0" applyFill="0" applyBorder="0" applyAlignment="0" applyProtection="0"/>
    <xf numFmtId="0" fontId="25" fillId="0" borderId="8" applyNumberFormat="0" applyFill="0" applyAlignment="0" applyProtection="0"/>
    <xf numFmtId="0" fontId="26" fillId="16" borderId="9" applyNumberFormat="0" applyAlignment="0" applyProtection="0"/>
    <xf numFmtId="0" fontId="1" fillId="0" borderId="0"/>
  </cellStyleXfs>
  <cellXfs count="174">
    <xf numFmtId="0" fontId="0" fillId="0" borderId="0" xfId="0"/>
    <xf numFmtId="49" fontId="5" fillId="17" borderId="10" xfId="0" applyNumberFormat="1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6" fillId="0" borderId="1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0" xfId="0" applyFont="1" applyAlignment="1">
      <alignment horizontal="center" vertical="top" wrapText="1"/>
    </xf>
    <xf numFmtId="49" fontId="6" fillId="0" borderId="0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 wrapText="1"/>
    </xf>
    <xf numFmtId="49" fontId="4" fillId="17" borderId="10" xfId="0" applyNumberFormat="1" applyFont="1" applyFill="1" applyBorder="1" applyAlignment="1">
      <alignment horizontal="center"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1" xfId="0" applyFont="1" applyFill="1" applyBorder="1" applyAlignment="1">
      <alignment horizontal="left" vertical="top" wrapText="1"/>
    </xf>
    <xf numFmtId="49" fontId="6" fillId="18" borderId="3" xfId="0" applyNumberFormat="1" applyFont="1" applyFill="1" applyBorder="1" applyAlignment="1">
      <alignment horizontal="center" vertical="top" wrapText="1"/>
    </xf>
    <xf numFmtId="0" fontId="6" fillId="0" borderId="13" xfId="0" applyNumberFormat="1" applyFont="1" applyFill="1" applyBorder="1" applyAlignment="1">
      <alignment vertical="top" wrapText="1"/>
    </xf>
    <xf numFmtId="0" fontId="6" fillId="0" borderId="15" xfId="0" applyFont="1" applyFill="1" applyBorder="1" applyAlignment="1">
      <alignment horizontal="right" vertical="top" wrapText="1"/>
    </xf>
    <xf numFmtId="0" fontId="6" fillId="0" borderId="13" xfId="0" applyFont="1" applyBorder="1" applyAlignment="1">
      <alignment horizontal="center" vertical="top" wrapText="1"/>
    </xf>
    <xf numFmtId="49" fontId="6" fillId="0" borderId="13" xfId="0" applyNumberFormat="1" applyFont="1" applyBorder="1" applyAlignment="1">
      <alignment vertical="top" wrapText="1"/>
    </xf>
    <xf numFmtId="49" fontId="6" fillId="0" borderId="13" xfId="0" applyNumberFormat="1" applyFont="1" applyFill="1" applyBorder="1" applyAlignment="1">
      <alignment vertical="top" wrapText="1"/>
    </xf>
    <xf numFmtId="0" fontId="8" fillId="0" borderId="10" xfId="0" applyFont="1" applyBorder="1" applyAlignment="1">
      <alignment horizontal="center"/>
    </xf>
    <xf numFmtId="0" fontId="8" fillId="0" borderId="10" xfId="0" applyFont="1" applyBorder="1" applyAlignment="1"/>
    <xf numFmtId="0" fontId="8" fillId="0" borderId="15" xfId="0" applyFont="1" applyFill="1" applyBorder="1" applyAlignment="1">
      <alignment horizontal="center" vertical="top" wrapText="1"/>
    </xf>
    <xf numFmtId="0" fontId="8" fillId="0" borderId="18" xfId="0" applyFont="1" applyFill="1" applyBorder="1" applyAlignment="1">
      <alignment horizontal="center" vertical="top" wrapText="1"/>
    </xf>
    <xf numFmtId="0" fontId="6" fillId="0" borderId="19" xfId="0" applyNumberFormat="1" applyFont="1" applyFill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49" fontId="6" fillId="0" borderId="13" xfId="0" applyNumberFormat="1" applyFont="1" applyBorder="1" applyAlignment="1">
      <alignment horizontal="left" vertical="top" wrapText="1"/>
    </xf>
    <xf numFmtId="0" fontId="6" fillId="18" borderId="0" xfId="0" applyFont="1" applyFill="1" applyBorder="1" applyAlignment="1">
      <alignment horizontal="center" vertical="top" wrapText="1"/>
    </xf>
    <xf numFmtId="49" fontId="6" fillId="18" borderId="0" xfId="0" applyNumberFormat="1" applyFont="1" applyFill="1" applyBorder="1" applyAlignment="1">
      <alignment horizontal="center" vertical="top" wrapText="1"/>
    </xf>
    <xf numFmtId="0" fontId="1" fillId="18" borderId="0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18" borderId="0" xfId="0" applyFont="1" applyFill="1" applyBorder="1" applyAlignment="1">
      <alignment horizontal="left" vertical="top" wrapText="1"/>
    </xf>
    <xf numFmtId="0" fontId="1" fillId="0" borderId="0" xfId="43"/>
    <xf numFmtId="0" fontId="1" fillId="19" borderId="0" xfId="43" applyFont="1" applyFill="1" applyAlignment="1">
      <alignment horizontal="center" wrapText="1"/>
    </xf>
    <xf numFmtId="0" fontId="1" fillId="0" borderId="0" xfId="43" applyAlignment="1">
      <alignment wrapText="1"/>
    </xf>
    <xf numFmtId="164" fontId="1" fillId="0" borderId="0" xfId="43" applyNumberFormat="1" applyFill="1" applyAlignment="1">
      <alignment horizontal="center" wrapText="1"/>
    </xf>
    <xf numFmtId="16" fontId="1" fillId="0" borderId="0" xfId="43" applyNumberFormat="1" applyFill="1"/>
    <xf numFmtId="16" fontId="1" fillId="0" borderId="0" xfId="43" applyNumberFormat="1" applyFill="1" applyAlignment="1">
      <alignment horizontal="center"/>
    </xf>
    <xf numFmtId="0" fontId="1" fillId="0" borderId="13" xfId="0" applyNumberFormat="1" applyFont="1" applyFill="1" applyBorder="1" applyAlignment="1">
      <alignment horizontal="center" vertical="top" wrapText="1"/>
    </xf>
    <xf numFmtId="0" fontId="1" fillId="0" borderId="0" xfId="43" applyFont="1" applyAlignment="1">
      <alignment wrapText="1"/>
    </xf>
    <xf numFmtId="0" fontId="1" fillId="20" borderId="0" xfId="43" applyFont="1" applyFill="1" applyAlignment="1">
      <alignment wrapText="1"/>
    </xf>
    <xf numFmtId="0" fontId="1" fillId="20" borderId="0" xfId="43" applyFill="1" applyAlignment="1">
      <alignment wrapText="1"/>
    </xf>
    <xf numFmtId="165" fontId="1" fillId="20" borderId="0" xfId="43" applyNumberFormat="1" applyFill="1" applyAlignment="1">
      <alignment wrapText="1"/>
    </xf>
    <xf numFmtId="0" fontId="1" fillId="21" borderId="0" xfId="43" applyFont="1" applyFill="1" applyAlignment="1">
      <alignment horizontal="center" wrapText="1"/>
    </xf>
    <xf numFmtId="0" fontId="1" fillId="21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top" wrapText="1"/>
    </xf>
    <xf numFmtId="0" fontId="1" fillId="21" borderId="13" xfId="43" applyFill="1" applyBorder="1" applyAlignment="1">
      <alignment wrapText="1"/>
    </xf>
    <xf numFmtId="0" fontId="1" fillId="21" borderId="0" xfId="43" applyFill="1" applyAlignment="1">
      <alignment wrapText="1"/>
    </xf>
    <xf numFmtId="165" fontId="1" fillId="21" borderId="0" xfId="43" applyNumberFormat="1" applyFill="1" applyAlignment="1">
      <alignment wrapText="1"/>
    </xf>
    <xf numFmtId="0" fontId="1" fillId="0" borderId="0" xfId="43" applyAlignment="1">
      <alignment horizontal="center" wrapText="1"/>
    </xf>
    <xf numFmtId="0" fontId="8" fillId="0" borderId="0" xfId="43" applyFont="1" applyAlignment="1">
      <alignment horizontal="center" wrapText="1"/>
    </xf>
    <xf numFmtId="0" fontId="8" fillId="0" borderId="0" xfId="43" applyFont="1" applyAlignment="1">
      <alignment wrapText="1"/>
    </xf>
    <xf numFmtId="0" fontId="8" fillId="0" borderId="0" xfId="43" applyFont="1"/>
    <xf numFmtId="0" fontId="8" fillId="22" borderId="0" xfId="43" applyFont="1" applyFill="1" applyAlignment="1">
      <alignment wrapText="1"/>
    </xf>
    <xf numFmtId="10" fontId="8" fillId="22" borderId="0" xfId="43" applyNumberFormat="1" applyFont="1" applyFill="1" applyAlignment="1">
      <alignment wrapText="1"/>
    </xf>
    <xf numFmtId="0" fontId="8" fillId="0" borderId="20" xfId="0" applyFont="1" applyFill="1" applyBorder="1" applyAlignment="1">
      <alignment horizontal="center" vertical="top" wrapText="1"/>
    </xf>
    <xf numFmtId="0" fontId="8" fillId="18" borderId="0" xfId="0" applyFont="1" applyFill="1" applyBorder="1" applyAlignment="1">
      <alignment horizontal="center" vertical="top" wrapText="1"/>
    </xf>
    <xf numFmtId="49" fontId="6" fillId="0" borderId="21" xfId="0" applyNumberFormat="1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3" fillId="0" borderId="13" xfId="31" applyBorder="1" applyAlignment="1" applyProtection="1">
      <alignment horizontal="center"/>
    </xf>
    <xf numFmtId="0" fontId="8" fillId="0" borderId="13" xfId="0" applyFont="1" applyFill="1" applyBorder="1" applyAlignment="1">
      <alignment horizontal="center" vertical="top" wrapText="1"/>
    </xf>
    <xf numFmtId="0" fontId="6" fillId="18" borderId="13" xfId="0" applyFont="1" applyFill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/>
    </xf>
    <xf numFmtId="0" fontId="27" fillId="0" borderId="13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left" vertical="center" wrapText="1"/>
    </xf>
    <xf numFmtId="49" fontId="6" fillId="0" borderId="13" xfId="0" applyNumberFormat="1" applyFont="1" applyBorder="1" applyAlignment="1">
      <alignment vertical="center" wrapText="1"/>
    </xf>
    <xf numFmtId="0" fontId="6" fillId="0" borderId="13" xfId="0" applyFont="1" applyFill="1" applyBorder="1" applyAlignment="1">
      <alignment horizontal="center" vertical="center" wrapText="1"/>
    </xf>
    <xf numFmtId="49" fontId="6" fillId="0" borderId="21" xfId="0" applyNumberFormat="1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vertical="center" wrapText="1"/>
    </xf>
    <xf numFmtId="0" fontId="6" fillId="0" borderId="13" xfId="0" applyNumberFormat="1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23" borderId="13" xfId="0" applyFont="1" applyFill="1" applyBorder="1" applyAlignment="1">
      <alignment horizontal="center" vertical="top" wrapText="1"/>
    </xf>
    <xf numFmtId="0" fontId="1" fillId="23" borderId="13" xfId="0" applyNumberFormat="1" applyFont="1" applyFill="1" applyBorder="1" applyAlignment="1">
      <alignment horizontal="center" vertical="top" wrapText="1"/>
    </xf>
    <xf numFmtId="0" fontId="1" fillId="24" borderId="13" xfId="0" applyFont="1" applyFill="1" applyBorder="1" applyAlignment="1">
      <alignment horizontal="center" vertical="top" wrapText="1"/>
    </xf>
    <xf numFmtId="0" fontId="1" fillId="24" borderId="13" xfId="0" applyNumberFormat="1" applyFont="1" applyFill="1" applyBorder="1" applyAlignment="1">
      <alignment horizontal="center" vertical="top" wrapText="1"/>
    </xf>
    <xf numFmtId="0" fontId="1" fillId="21" borderId="13" xfId="0" applyFont="1" applyFill="1" applyBorder="1" applyAlignment="1">
      <alignment horizontal="center" vertical="center" wrapText="1"/>
    </xf>
    <xf numFmtId="0" fontId="8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vertical="center" wrapText="1"/>
    </xf>
    <xf numFmtId="0" fontId="1" fillId="25" borderId="13" xfId="0" applyFont="1" applyFill="1" applyBorder="1" applyAlignment="1">
      <alignment horizontal="center" vertical="center" wrapText="1"/>
    </xf>
    <xf numFmtId="0" fontId="1" fillId="25" borderId="13" xfId="0" applyFont="1" applyFill="1" applyBorder="1" applyAlignment="1">
      <alignment horizontal="center" vertical="top" wrapText="1"/>
    </xf>
    <xf numFmtId="0" fontId="1" fillId="26" borderId="13" xfId="0" applyFont="1" applyFill="1" applyBorder="1" applyAlignment="1">
      <alignment horizontal="center" vertical="top" wrapText="1"/>
    </xf>
    <xf numFmtId="0" fontId="1" fillId="26" borderId="13" xfId="0" applyNumberFormat="1" applyFont="1" applyFill="1" applyBorder="1" applyAlignment="1">
      <alignment horizontal="center" vertical="top" wrapText="1"/>
    </xf>
    <xf numFmtId="0" fontId="1" fillId="25" borderId="13" xfId="0" applyNumberFormat="1" applyFont="1" applyFill="1" applyBorder="1" applyAlignment="1">
      <alignment horizontal="center" vertical="top" wrapText="1"/>
    </xf>
    <xf numFmtId="0" fontId="1" fillId="27" borderId="13" xfId="0" applyFont="1" applyFill="1" applyBorder="1" applyAlignment="1">
      <alignment horizontal="center" vertical="top" wrapText="1"/>
    </xf>
    <xf numFmtId="0" fontId="1" fillId="27" borderId="13" xfId="0" applyNumberFormat="1" applyFont="1" applyFill="1" applyBorder="1" applyAlignment="1">
      <alignment horizontal="center" vertical="top" wrapText="1"/>
    </xf>
    <xf numFmtId="0" fontId="1" fillId="27" borderId="0" xfId="43" applyFill="1"/>
    <xf numFmtId="0" fontId="8" fillId="0" borderId="13" xfId="0" applyFont="1" applyBorder="1" applyAlignment="1">
      <alignment horizontal="center" vertical="center" wrapText="1"/>
    </xf>
    <xf numFmtId="0" fontId="8" fillId="25" borderId="13" xfId="0" applyFont="1" applyFill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top" wrapText="1"/>
    </xf>
    <xf numFmtId="0" fontId="1" fillId="28" borderId="13" xfId="0" applyFont="1" applyFill="1" applyBorder="1" applyAlignment="1">
      <alignment horizontal="center" vertical="top" wrapText="1"/>
    </xf>
    <xf numFmtId="0" fontId="1" fillId="0" borderId="13" xfId="43" applyBorder="1" applyAlignment="1">
      <alignment wrapText="1"/>
    </xf>
    <xf numFmtId="0" fontId="1" fillId="0" borderId="13" xfId="43" applyBorder="1"/>
    <xf numFmtId="0" fontId="6" fillId="0" borderId="0" xfId="0" applyFont="1" applyFill="1" applyBorder="1" applyAlignment="1">
      <alignment horizontal="center" vertical="center" wrapText="1"/>
    </xf>
    <xf numFmtId="0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vertical="center" wrapText="1"/>
    </xf>
    <xf numFmtId="0" fontId="1" fillId="27" borderId="19" xfId="0" applyNumberFormat="1" applyFont="1" applyFill="1" applyBorder="1" applyAlignment="1">
      <alignment horizontal="center" vertical="top" wrapText="1"/>
    </xf>
    <xf numFmtId="0" fontId="1" fillId="27" borderId="19" xfId="0" applyFont="1" applyFill="1" applyBorder="1" applyAlignment="1">
      <alignment horizontal="center" vertical="top" wrapText="1"/>
    </xf>
    <xf numFmtId="0" fontId="1" fillId="21" borderId="1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vertical="top" wrapText="1"/>
    </xf>
    <xf numFmtId="49" fontId="6" fillId="18" borderId="13" xfId="0" applyNumberFormat="1" applyFont="1" applyFill="1" applyBorder="1" applyAlignment="1">
      <alignment horizontal="center" vertical="top" wrapText="1"/>
    </xf>
    <xf numFmtId="49" fontId="6" fillId="18" borderId="25" xfId="0" applyNumberFormat="1" applyFont="1" applyFill="1" applyBorder="1" applyAlignment="1">
      <alignment horizontal="center" vertical="top" wrapText="1"/>
    </xf>
    <xf numFmtId="49" fontId="6" fillId="18" borderId="26" xfId="0" applyNumberFormat="1" applyFont="1" applyFill="1" applyBorder="1" applyAlignment="1">
      <alignment horizontal="center" vertical="top" wrapText="1"/>
    </xf>
    <xf numFmtId="0" fontId="7" fillId="0" borderId="19" xfId="0" applyFont="1" applyFill="1" applyBorder="1" applyAlignment="1">
      <alignment vertical="top" wrapText="1"/>
    </xf>
    <xf numFmtId="49" fontId="6" fillId="0" borderId="21" xfId="0" applyNumberFormat="1" applyFont="1" applyBorder="1" applyAlignment="1">
      <alignment horizontal="left" vertical="top" wrapText="1"/>
    </xf>
    <xf numFmtId="49" fontId="6" fillId="18" borderId="22" xfId="0" applyNumberFormat="1" applyFont="1" applyFill="1" applyBorder="1" applyAlignment="1">
      <alignment horizontal="center" vertical="top" wrapText="1"/>
    </xf>
    <xf numFmtId="0" fontId="6" fillId="0" borderId="2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top" wrapText="1"/>
    </xf>
    <xf numFmtId="0" fontId="1" fillId="0" borderId="2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49" fontId="6" fillId="0" borderId="19" xfId="0" applyNumberFormat="1" applyFont="1" applyBorder="1" applyAlignment="1">
      <alignment horizontal="left" vertical="top" wrapText="1"/>
    </xf>
    <xf numFmtId="49" fontId="6" fillId="0" borderId="0" xfId="0" applyNumberFormat="1" applyFont="1" applyBorder="1" applyAlignment="1">
      <alignment horizontal="left" vertical="top" wrapText="1"/>
    </xf>
    <xf numFmtId="49" fontId="6" fillId="0" borderId="19" xfId="0" applyNumberFormat="1" applyFont="1" applyBorder="1" applyAlignment="1">
      <alignment vertical="top" wrapText="1"/>
    </xf>
    <xf numFmtId="49" fontId="6" fillId="0" borderId="0" xfId="0" applyNumberFormat="1" applyFont="1" applyBorder="1" applyAlignment="1">
      <alignment vertical="top" wrapText="1"/>
    </xf>
    <xf numFmtId="0" fontId="6" fillId="0" borderId="29" xfId="0" applyFont="1" applyBorder="1" applyAlignment="1">
      <alignment horizontal="center" vertical="top" wrapText="1"/>
    </xf>
    <xf numFmtId="0" fontId="6" fillId="0" borderId="24" xfId="0" applyFont="1" applyBorder="1" applyAlignment="1">
      <alignment horizontal="center" vertical="top" wrapText="1"/>
    </xf>
    <xf numFmtId="0" fontId="1" fillId="0" borderId="24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  <xf numFmtId="49" fontId="6" fillId="0" borderId="24" xfId="0" applyNumberFormat="1" applyFont="1" applyBorder="1" applyAlignment="1">
      <alignment horizontal="left" vertical="top" wrapText="1"/>
    </xf>
    <xf numFmtId="49" fontId="6" fillId="0" borderId="24" xfId="0" applyNumberFormat="1" applyFont="1" applyBorder="1" applyAlignment="1">
      <alignment vertical="top" wrapText="1"/>
    </xf>
    <xf numFmtId="0" fontId="1" fillId="0" borderId="0" xfId="43" applyAlignment="1">
      <alignment horizontal="left" vertical="center"/>
    </xf>
    <xf numFmtId="0" fontId="1" fillId="23" borderId="13" xfId="0" applyFont="1" applyFill="1" applyBorder="1" applyAlignment="1">
      <alignment horizontal="center" vertical="center" wrapText="1"/>
    </xf>
    <xf numFmtId="49" fontId="6" fillId="18" borderId="14" xfId="0" applyNumberFormat="1" applyFont="1" applyFill="1" applyBorder="1" applyAlignment="1">
      <alignment horizontal="center" vertical="top" wrapText="1"/>
    </xf>
    <xf numFmtId="0" fontId="6" fillId="18" borderId="21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center" vertical="top" wrapText="1"/>
    </xf>
    <xf numFmtId="49" fontId="1" fillId="18" borderId="0" xfId="0" applyNumberFormat="1" applyFont="1" applyFill="1" applyBorder="1" applyAlignment="1">
      <alignment horizontal="center" vertical="top" wrapText="1"/>
    </xf>
    <xf numFmtId="49" fontId="1" fillId="18" borderId="25" xfId="0" applyNumberFormat="1" applyFont="1" applyFill="1" applyBorder="1" applyAlignment="1">
      <alignment horizontal="center" vertical="top" wrapText="1"/>
    </xf>
    <xf numFmtId="49" fontId="6" fillId="0" borderId="22" xfId="0" applyNumberFormat="1" applyFont="1" applyBorder="1" applyAlignment="1">
      <alignment horizontal="left" vertical="top" wrapText="1"/>
    </xf>
    <xf numFmtId="49" fontId="6" fillId="0" borderId="23" xfId="0" applyNumberFormat="1" applyFont="1" applyBorder="1" applyAlignment="1">
      <alignment vertical="center" wrapText="1"/>
    </xf>
    <xf numFmtId="49" fontId="6" fillId="0" borderId="22" xfId="0" applyNumberFormat="1" applyFont="1" applyBorder="1" applyAlignment="1">
      <alignment vertical="center" wrapText="1"/>
    </xf>
    <xf numFmtId="0" fontId="8" fillId="18" borderId="13" xfId="0" applyFont="1" applyFill="1" applyBorder="1" applyAlignment="1">
      <alignment horizontal="center" vertical="top" wrapText="1"/>
    </xf>
    <xf numFmtId="0" fontId="1" fillId="18" borderId="13" xfId="0" applyFont="1" applyFill="1" applyBorder="1" applyAlignment="1">
      <alignment horizontal="left" vertical="top" wrapText="1"/>
    </xf>
    <xf numFmtId="49" fontId="1" fillId="18" borderId="13" xfId="0" applyNumberFormat="1" applyFont="1" applyFill="1" applyBorder="1" applyAlignment="1">
      <alignment horizontal="center" vertical="top" wrapText="1"/>
    </xf>
    <xf numFmtId="0" fontId="8" fillId="0" borderId="25" xfId="0" applyFont="1" applyBorder="1" applyAlignment="1">
      <alignment horizontal="center" vertical="center" wrapText="1"/>
    </xf>
    <xf numFmtId="0" fontId="6" fillId="0" borderId="19" xfId="0" applyFont="1" applyFill="1" applyBorder="1" applyAlignment="1">
      <alignment horizontal="center" vertical="center" wrapText="1"/>
    </xf>
    <xf numFmtId="0" fontId="1" fillId="0" borderId="0" xfId="43" applyBorder="1"/>
    <xf numFmtId="0" fontId="1" fillId="0" borderId="0" xfId="43" applyBorder="1" applyAlignment="1">
      <alignment wrapText="1"/>
    </xf>
    <xf numFmtId="0" fontId="1" fillId="29" borderId="13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 wrapText="1"/>
    </xf>
    <xf numFmtId="0" fontId="1" fillId="27" borderId="13" xfId="0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23" borderId="13" xfId="0" applyNumberFormat="1" applyFont="1" applyFill="1" applyBorder="1" applyAlignment="1">
      <alignment horizontal="center" vertical="center" wrapText="1"/>
    </xf>
    <xf numFmtId="0" fontId="1" fillId="21" borderId="13" xfId="0" applyNumberFormat="1" applyFont="1" applyFill="1" applyBorder="1" applyAlignment="1">
      <alignment horizontal="center" vertical="center" wrapText="1"/>
    </xf>
    <xf numFmtId="14" fontId="8" fillId="0" borderId="16" xfId="0" applyNumberFormat="1" applyFont="1" applyFill="1" applyBorder="1" applyAlignment="1">
      <alignment horizontal="left" vertical="top" wrapText="1"/>
    </xf>
    <xf numFmtId="14" fontId="8" fillId="0" borderId="17" xfId="0" applyNumberFormat="1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right" vertical="top" wrapText="1"/>
    </xf>
    <xf numFmtId="0" fontId="8" fillId="0" borderId="20" xfId="0" applyFont="1" applyFill="1" applyBorder="1" applyAlignment="1">
      <alignment horizontal="right" vertical="top" wrapText="1"/>
    </xf>
    <xf numFmtId="0" fontId="8" fillId="0" borderId="18" xfId="0" applyFont="1" applyFill="1" applyBorder="1" applyAlignment="1">
      <alignment horizontal="right" vertical="top" wrapText="1"/>
    </xf>
    <xf numFmtId="0" fontId="4" fillId="17" borderId="10" xfId="0" applyFont="1" applyFill="1" applyBorder="1" applyAlignment="1">
      <alignment horizontal="center" vertical="top" wrapText="1"/>
    </xf>
    <xf numFmtId="14" fontId="8" fillId="0" borderId="16" xfId="0" applyNumberFormat="1" applyFont="1" applyFill="1" applyBorder="1" applyAlignment="1">
      <alignment horizontal="center" vertical="top" wrapText="1"/>
    </xf>
    <xf numFmtId="14" fontId="8" fillId="0" borderId="14" xfId="0" applyNumberFormat="1" applyFont="1" applyFill="1" applyBorder="1" applyAlignment="1">
      <alignment horizontal="center" vertical="top" wrapText="1"/>
    </xf>
    <xf numFmtId="0" fontId="1" fillId="28" borderId="13" xfId="0" applyFont="1" applyFill="1" applyBorder="1" applyAlignment="1">
      <alignment horizontal="center" vertical="center" wrapText="1"/>
    </xf>
  </cellXfs>
  <cellStyles count="44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Lien hypertexte" xfId="31" builtinId="8"/>
    <cellStyle name="Neutre" xfId="32" builtinId="28" customBuiltin="1"/>
    <cellStyle name="Normal" xfId="0" builtinId="0"/>
    <cellStyle name="Normal_backlog-PRICER G1R0 - 20100120_test" xfId="43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46"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  <dxf>
      <fill>
        <patternFill>
          <bgColor indexed="42"/>
        </patternFill>
      </fill>
    </dxf>
    <dxf>
      <fill>
        <patternFill>
          <bgColor indexed="5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BF89E"/>
      <color rgb="FFE2F56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1</a:t>
            </a:r>
          </a:p>
        </c:rich>
      </c:tx>
      <c:layout>
        <c:manualLayout>
          <c:xMode val="edge"/>
          <c:yMode val="edge"/>
          <c:x val="0.37032576667225209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396"/>
          <c:w val="0.92946294640153049"/>
          <c:h val="0.70464767616192236"/>
        </c:manualLayout>
      </c:layout>
      <c:lineChart>
        <c:grouping val="standard"/>
        <c:ser>
          <c:idx val="0"/>
          <c:order val="0"/>
          <c:tx>
            <c:strRef>
              <c:f>'Iteration 1'!$B$16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1'!$C$16:$R$16</c:f>
              <c:numCache>
                <c:formatCode>General</c:formatCode>
                <c:ptCount val="16"/>
                <c:pt idx="0">
                  <c:v>50</c:v>
                </c:pt>
                <c:pt idx="1">
                  <c:v>45</c:v>
                </c:pt>
                <c:pt idx="2">
                  <c:v>42</c:v>
                </c:pt>
                <c:pt idx="3">
                  <c:v>39</c:v>
                </c:pt>
                <c:pt idx="4">
                  <c:v>36</c:v>
                </c:pt>
                <c:pt idx="5">
                  <c:v>28</c:v>
                </c:pt>
                <c:pt idx="6">
                  <c:v>24</c:v>
                </c:pt>
                <c:pt idx="7">
                  <c:v>19</c:v>
                </c:pt>
                <c:pt idx="8">
                  <c:v>15</c:v>
                </c:pt>
                <c:pt idx="9">
                  <c:v>13</c:v>
                </c:pt>
                <c:pt idx="10">
                  <c:v>10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1'!$B$18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1'!$C$2:$R$2</c:f>
              <c:numCache>
                <c:formatCode>[$-40C]d\-mmm;@</c:formatCode>
                <c:ptCount val="16"/>
                <c:pt idx="0">
                  <c:v>41379</c:v>
                </c:pt>
                <c:pt idx="1">
                  <c:v>41380</c:v>
                </c:pt>
                <c:pt idx="2">
                  <c:v>41381</c:v>
                </c:pt>
                <c:pt idx="3">
                  <c:v>41382</c:v>
                </c:pt>
                <c:pt idx="4">
                  <c:v>41383</c:v>
                </c:pt>
                <c:pt idx="5">
                  <c:v>41386</c:v>
                </c:pt>
                <c:pt idx="6">
                  <c:v>41387</c:v>
                </c:pt>
                <c:pt idx="7">
                  <c:v>41388</c:v>
                </c:pt>
                <c:pt idx="8">
                  <c:v>41389</c:v>
                </c:pt>
                <c:pt idx="9">
                  <c:v>41390</c:v>
                </c:pt>
                <c:pt idx="10">
                  <c:v>41393</c:v>
                </c:pt>
                <c:pt idx="11">
                  <c:v>41394</c:v>
                </c:pt>
                <c:pt idx="12">
                  <c:v>41395</c:v>
                </c:pt>
                <c:pt idx="13">
                  <c:v>41396</c:v>
                </c:pt>
                <c:pt idx="14">
                  <c:v>41397</c:v>
                </c:pt>
                <c:pt idx="15">
                  <c:v>41400</c:v>
                </c:pt>
              </c:numCache>
            </c:numRef>
          </c:cat>
          <c:val>
            <c:numRef>
              <c:f>'Iteration 1'!$C$18:$R$18</c:f>
              <c:numCache>
                <c:formatCode>0.0</c:formatCode>
                <c:ptCount val="16"/>
                <c:pt idx="0" formatCode="General">
                  <c:v>50</c:v>
                </c:pt>
                <c:pt idx="1">
                  <c:v>46.666666666666664</c:v>
                </c:pt>
                <c:pt idx="2">
                  <c:v>43.333333333333329</c:v>
                </c:pt>
                <c:pt idx="3">
                  <c:v>39.999999999999993</c:v>
                </c:pt>
                <c:pt idx="4">
                  <c:v>36.666666666666657</c:v>
                </c:pt>
                <c:pt idx="5">
                  <c:v>33.333333333333321</c:v>
                </c:pt>
                <c:pt idx="6">
                  <c:v>29.999999999999989</c:v>
                </c:pt>
                <c:pt idx="7">
                  <c:v>26.666666666666657</c:v>
                </c:pt>
                <c:pt idx="8">
                  <c:v>23.333333333333325</c:v>
                </c:pt>
                <c:pt idx="9">
                  <c:v>19.999999999999993</c:v>
                </c:pt>
                <c:pt idx="10">
                  <c:v>16.666666666666661</c:v>
                </c:pt>
                <c:pt idx="11">
                  <c:v>13.333333333333327</c:v>
                </c:pt>
                <c:pt idx="12">
                  <c:v>9.9999999999999929</c:v>
                </c:pt>
                <c:pt idx="13">
                  <c:v>6.666666666666659</c:v>
                </c:pt>
                <c:pt idx="14">
                  <c:v>3.3333333333333255</c:v>
                </c:pt>
                <c:pt idx="15">
                  <c:v>-7.9936057773011271E-15</c:v>
                </c:pt>
              </c:numCache>
            </c:numRef>
          </c:val>
        </c:ser>
        <c:marker val="1"/>
        <c:axId val="106043264"/>
        <c:axId val="106057728"/>
      </c:lineChart>
      <c:catAx>
        <c:axId val="106043264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057728"/>
        <c:crosses val="autoZero"/>
        <c:lblAlgn val="ctr"/>
        <c:lblOffset val="100"/>
        <c:tickLblSkip val="1"/>
        <c:tickMarkSkip val="1"/>
      </c:catAx>
      <c:valAx>
        <c:axId val="1060577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6043264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33" footer="0.4921259845000013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2</a:t>
            </a:r>
          </a:p>
        </c:rich>
      </c:tx>
      <c:layout>
        <c:manualLayout>
          <c:xMode val="edge"/>
          <c:yMode val="edge"/>
          <c:x val="0.37032576667225242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07"/>
          <c:w val="0.92946294640153049"/>
          <c:h val="0.70464767616192281"/>
        </c:manualLayout>
      </c:layout>
      <c:lineChart>
        <c:grouping val="standard"/>
        <c:ser>
          <c:idx val="0"/>
          <c:order val="0"/>
          <c:tx>
            <c:strRef>
              <c:f>'Iteration 2'!$B$13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2'!$C$13:$R$13</c:f>
              <c:numCache>
                <c:formatCode>General</c:formatCode>
                <c:ptCount val="16"/>
                <c:pt idx="0">
                  <c:v>45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2'!$B$15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2'!$C$2:$R$2</c:f>
              <c:numCache>
                <c:formatCode>[$-40C]d\-mmm;@</c:formatCode>
                <c:ptCount val="16"/>
                <c:pt idx="0">
                  <c:v>41400</c:v>
                </c:pt>
                <c:pt idx="1">
                  <c:v>41401</c:v>
                </c:pt>
                <c:pt idx="2">
                  <c:v>41402</c:v>
                </c:pt>
                <c:pt idx="3">
                  <c:v>41403</c:v>
                </c:pt>
                <c:pt idx="4">
                  <c:v>41404</c:v>
                </c:pt>
                <c:pt idx="5">
                  <c:v>41407</c:v>
                </c:pt>
                <c:pt idx="6">
                  <c:v>41408</c:v>
                </c:pt>
                <c:pt idx="7">
                  <c:v>41409</c:v>
                </c:pt>
                <c:pt idx="8">
                  <c:v>41410</c:v>
                </c:pt>
                <c:pt idx="9">
                  <c:v>41411</c:v>
                </c:pt>
                <c:pt idx="10">
                  <c:v>41414</c:v>
                </c:pt>
                <c:pt idx="11">
                  <c:v>41415</c:v>
                </c:pt>
                <c:pt idx="12">
                  <c:v>41416</c:v>
                </c:pt>
                <c:pt idx="13">
                  <c:v>41417</c:v>
                </c:pt>
                <c:pt idx="14">
                  <c:v>41418</c:v>
                </c:pt>
                <c:pt idx="15">
                  <c:v>41421</c:v>
                </c:pt>
              </c:numCache>
            </c:numRef>
          </c:cat>
          <c:val>
            <c:numRef>
              <c:f>'Iteration 2'!$C$15:$R$15</c:f>
              <c:numCache>
                <c:formatCode>0.0</c:formatCode>
                <c:ptCount val="16"/>
                <c:pt idx="0" formatCode="General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</c:v>
                </c:pt>
                <c:pt idx="6">
                  <c:v>27</c:v>
                </c:pt>
                <c:pt idx="7">
                  <c:v>24</c:v>
                </c:pt>
                <c:pt idx="8">
                  <c:v>21</c:v>
                </c:pt>
                <c:pt idx="9">
                  <c:v>18</c:v>
                </c:pt>
                <c:pt idx="10">
                  <c:v>15</c:v>
                </c:pt>
                <c:pt idx="11">
                  <c:v>12</c:v>
                </c:pt>
                <c:pt idx="12">
                  <c:v>9</c:v>
                </c:pt>
                <c:pt idx="13">
                  <c:v>6</c:v>
                </c:pt>
                <c:pt idx="14">
                  <c:v>3</c:v>
                </c:pt>
                <c:pt idx="15">
                  <c:v>0</c:v>
                </c:pt>
              </c:numCache>
            </c:numRef>
          </c:val>
        </c:ser>
        <c:marker val="1"/>
        <c:axId val="107795200"/>
        <c:axId val="107797120"/>
      </c:lineChart>
      <c:catAx>
        <c:axId val="107795200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97120"/>
        <c:crosses val="autoZero"/>
        <c:lblAlgn val="ctr"/>
        <c:lblOffset val="100"/>
        <c:tickLblSkip val="1"/>
        <c:tickMarkSkip val="1"/>
      </c:catAx>
      <c:valAx>
        <c:axId val="107797120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95200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45" footer="0.492125984500001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3</a:t>
            </a:r>
          </a:p>
        </c:rich>
      </c:tx>
      <c:layout>
        <c:manualLayout>
          <c:xMode val="edge"/>
          <c:yMode val="edge"/>
          <c:x val="0.3703257666722527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23"/>
          <c:w val="0.92946294640153049"/>
          <c:h val="0.70464767616192303"/>
        </c:manualLayout>
      </c:layout>
      <c:lineChart>
        <c:grouping val="standard"/>
        <c:ser>
          <c:idx val="0"/>
          <c:order val="0"/>
          <c:tx>
            <c:strRef>
              <c:f>'Iteration 3'!$B$12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3'!$C$12:$R$12</c:f>
              <c:numCache>
                <c:formatCode>General</c:formatCode>
                <c:ptCount val="16"/>
                <c:pt idx="0">
                  <c:v>52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3'!$B$14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3'!$C$2:$R$2</c:f>
              <c:numCache>
                <c:formatCode>[$-40C]d\-mmm;@</c:formatCode>
                <c:ptCount val="16"/>
                <c:pt idx="0">
                  <c:v>41421</c:v>
                </c:pt>
                <c:pt idx="1">
                  <c:v>41422</c:v>
                </c:pt>
                <c:pt idx="2">
                  <c:v>41423</c:v>
                </c:pt>
                <c:pt idx="3">
                  <c:v>41424</c:v>
                </c:pt>
                <c:pt idx="4">
                  <c:v>41425</c:v>
                </c:pt>
                <c:pt idx="5">
                  <c:v>41428</c:v>
                </c:pt>
                <c:pt idx="6">
                  <c:v>41429</c:v>
                </c:pt>
                <c:pt idx="7">
                  <c:v>41430</c:v>
                </c:pt>
                <c:pt idx="8">
                  <c:v>41431</c:v>
                </c:pt>
                <c:pt idx="9">
                  <c:v>41432</c:v>
                </c:pt>
                <c:pt idx="10">
                  <c:v>41435</c:v>
                </c:pt>
                <c:pt idx="11">
                  <c:v>41436</c:v>
                </c:pt>
                <c:pt idx="12">
                  <c:v>41437</c:v>
                </c:pt>
                <c:pt idx="13">
                  <c:v>41438</c:v>
                </c:pt>
                <c:pt idx="14">
                  <c:v>41439</c:v>
                </c:pt>
                <c:pt idx="15">
                  <c:v>41442</c:v>
                </c:pt>
              </c:numCache>
            </c:numRef>
          </c:cat>
          <c:val>
            <c:numRef>
              <c:f>'Iteration 3'!$C$14:$R$14</c:f>
              <c:numCache>
                <c:formatCode>0.0</c:formatCode>
                <c:ptCount val="16"/>
                <c:pt idx="0" formatCode="General">
                  <c:v>52</c:v>
                </c:pt>
                <c:pt idx="1">
                  <c:v>48.533333333333331</c:v>
                </c:pt>
                <c:pt idx="2">
                  <c:v>45.066666666666663</c:v>
                </c:pt>
                <c:pt idx="3">
                  <c:v>41.599999999999994</c:v>
                </c:pt>
                <c:pt idx="4">
                  <c:v>38.133333333333326</c:v>
                </c:pt>
                <c:pt idx="5">
                  <c:v>34.666666666666657</c:v>
                </c:pt>
                <c:pt idx="6">
                  <c:v>31.199999999999989</c:v>
                </c:pt>
                <c:pt idx="7">
                  <c:v>27.73333333333332</c:v>
                </c:pt>
                <c:pt idx="8">
                  <c:v>24.266666666666652</c:v>
                </c:pt>
                <c:pt idx="9">
                  <c:v>20.799999999999983</c:v>
                </c:pt>
                <c:pt idx="10">
                  <c:v>17.333333333333314</c:v>
                </c:pt>
                <c:pt idx="11">
                  <c:v>13.866666666666648</c:v>
                </c:pt>
                <c:pt idx="12">
                  <c:v>10.399999999999981</c:v>
                </c:pt>
                <c:pt idx="13">
                  <c:v>6.933333333333314</c:v>
                </c:pt>
                <c:pt idx="14">
                  <c:v>3.4666666666666472</c:v>
                </c:pt>
                <c:pt idx="15">
                  <c:v>-1.9539925233402755E-14</c:v>
                </c:pt>
              </c:numCache>
            </c:numRef>
          </c:val>
        </c:ser>
        <c:marker val="1"/>
        <c:axId val="107670528"/>
        <c:axId val="107775104"/>
      </c:lineChart>
      <c:catAx>
        <c:axId val="10767052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775104"/>
        <c:crosses val="autoZero"/>
        <c:lblAlgn val="ctr"/>
        <c:lblOffset val="100"/>
        <c:tickLblSkip val="1"/>
        <c:tickMarkSkip val="1"/>
      </c:catAx>
      <c:valAx>
        <c:axId val="10777510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67052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56" footer="0.49212598450000156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/>
              <a:t>Suivi charge Iteration 4</a:t>
            </a:r>
          </a:p>
        </c:rich>
      </c:tx>
      <c:layout>
        <c:manualLayout>
          <c:xMode val="edge"/>
          <c:yMode val="edge"/>
          <c:x val="0.37032576667225298"/>
          <c:y val="2.698650674662668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5.5640078243859845E-2"/>
          <c:y val="0.15742128935532435"/>
          <c:w val="0.92946294640153049"/>
          <c:h val="0.70464767616192325"/>
        </c:manualLayout>
      </c:layout>
      <c:lineChart>
        <c:grouping val="standard"/>
        <c:ser>
          <c:idx val="0"/>
          <c:order val="0"/>
          <c:tx>
            <c:strRef>
              <c:f>'Iteration 4'!$B$8</c:f>
              <c:strCache>
                <c:ptCount val="1"/>
                <c:pt idx="0">
                  <c:v>Iteration 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4'!$C$8:$R$8</c:f>
              <c:numCache>
                <c:formatCode>General</c:formatCode>
                <c:ptCount val="16"/>
                <c:pt idx="0">
                  <c:v>28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'Iteration 4'!$B$10</c:f>
              <c:strCache>
                <c:ptCount val="1"/>
                <c:pt idx="0">
                  <c:v>REF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'Iteration 4'!$C$2:$R$2</c:f>
              <c:numCache>
                <c:formatCode>[$-40C]d\-mmm;@</c:formatCode>
                <c:ptCount val="16"/>
                <c:pt idx="0">
                  <c:v>41442</c:v>
                </c:pt>
                <c:pt idx="1">
                  <c:v>41443</c:v>
                </c:pt>
                <c:pt idx="2">
                  <c:v>41444</c:v>
                </c:pt>
                <c:pt idx="3">
                  <c:v>41445</c:v>
                </c:pt>
                <c:pt idx="4">
                  <c:v>41446</c:v>
                </c:pt>
                <c:pt idx="5">
                  <c:v>41449</c:v>
                </c:pt>
                <c:pt idx="6">
                  <c:v>41450</c:v>
                </c:pt>
                <c:pt idx="7">
                  <c:v>41451</c:v>
                </c:pt>
                <c:pt idx="8">
                  <c:v>41452</c:v>
                </c:pt>
                <c:pt idx="9">
                  <c:v>41453</c:v>
                </c:pt>
                <c:pt idx="10">
                  <c:v>41456</c:v>
                </c:pt>
                <c:pt idx="11">
                  <c:v>41457</c:v>
                </c:pt>
                <c:pt idx="12">
                  <c:v>41458</c:v>
                </c:pt>
                <c:pt idx="13">
                  <c:v>41459</c:v>
                </c:pt>
                <c:pt idx="14">
                  <c:v>41460</c:v>
                </c:pt>
                <c:pt idx="15">
                  <c:v>41463</c:v>
                </c:pt>
              </c:numCache>
            </c:numRef>
          </c:cat>
          <c:val>
            <c:numRef>
              <c:f>'Iteration 4'!$C$10:$R$10</c:f>
              <c:numCache>
                <c:formatCode>0.0</c:formatCode>
                <c:ptCount val="16"/>
                <c:pt idx="0" formatCode="General">
                  <c:v>28</c:v>
                </c:pt>
                <c:pt idx="1">
                  <c:v>26.133333333333333</c:v>
                </c:pt>
                <c:pt idx="2">
                  <c:v>24.266666666666666</c:v>
                </c:pt>
                <c:pt idx="3">
                  <c:v>22.4</c:v>
                </c:pt>
                <c:pt idx="4">
                  <c:v>20.533333333333331</c:v>
                </c:pt>
                <c:pt idx="5">
                  <c:v>18.666666666666664</c:v>
                </c:pt>
                <c:pt idx="6">
                  <c:v>16.799999999999997</c:v>
                </c:pt>
                <c:pt idx="7">
                  <c:v>14.93333333333333</c:v>
                </c:pt>
                <c:pt idx="8">
                  <c:v>13.066666666666663</c:v>
                </c:pt>
                <c:pt idx="9">
                  <c:v>11.199999999999996</c:v>
                </c:pt>
                <c:pt idx="10">
                  <c:v>9.3333333333333286</c:v>
                </c:pt>
                <c:pt idx="11">
                  <c:v>7.4666666666666615</c:v>
                </c:pt>
                <c:pt idx="12">
                  <c:v>5.5999999999999943</c:v>
                </c:pt>
                <c:pt idx="13">
                  <c:v>3.7333333333333276</c:v>
                </c:pt>
                <c:pt idx="14">
                  <c:v>1.8666666666666609</c:v>
                </c:pt>
                <c:pt idx="15">
                  <c:v>-5.773159728050814E-15</c:v>
                </c:pt>
              </c:numCache>
            </c:numRef>
          </c:val>
        </c:ser>
        <c:marker val="1"/>
        <c:axId val="107857408"/>
        <c:axId val="107859328"/>
      </c:lineChart>
      <c:catAx>
        <c:axId val="107857408"/>
        <c:scaling>
          <c:orientation val="minMax"/>
        </c:scaling>
        <c:axPos val="b"/>
        <c:numFmt formatCode="[$-40C]d\-mmm;@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859328"/>
        <c:crosses val="autoZero"/>
        <c:lblAlgn val="ctr"/>
        <c:lblOffset val="100"/>
        <c:tickLblSkip val="1"/>
        <c:tickMarkSkip val="1"/>
      </c:catAx>
      <c:valAx>
        <c:axId val="107859328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07857408"/>
        <c:crosses val="autoZero"/>
        <c:crossBetween val="between"/>
      </c:valAx>
      <c:spPr>
        <a:noFill/>
        <a:ln w="12700">
          <a:solidFill>
            <a:srgbClr val="00000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82639198178585549"/>
          <c:y val="3.2983508245877091E-2"/>
          <c:w val="0.11675295106908352"/>
          <c:h val="9.145427286356822E-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4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899999956" l="0.78740157499999996" r="0.78740157499999996" t="0.98425196899999956" header="0.49212598450000167" footer="0.49212598450000167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20</xdr:row>
      <xdr:rowOff>31826</xdr:rowOff>
    </xdr:from>
    <xdr:to>
      <xdr:col>15</xdr:col>
      <xdr:colOff>156884</xdr:colOff>
      <xdr:row>52</xdr:row>
      <xdr:rowOff>28385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17</xdr:row>
      <xdr:rowOff>31826</xdr:rowOff>
    </xdr:from>
    <xdr:to>
      <xdr:col>15</xdr:col>
      <xdr:colOff>156884</xdr:colOff>
      <xdr:row>49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112060</xdr:colOff>
      <xdr:row>15</xdr:row>
      <xdr:rowOff>65444</xdr:rowOff>
    </xdr:from>
    <xdr:to>
      <xdr:col>15</xdr:col>
      <xdr:colOff>168090</xdr:colOff>
      <xdr:row>47</xdr:row>
      <xdr:rowOff>62002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100854</xdr:colOff>
      <xdr:row>12</xdr:row>
      <xdr:rowOff>31826</xdr:rowOff>
    </xdr:from>
    <xdr:to>
      <xdr:col>15</xdr:col>
      <xdr:colOff>156884</xdr:colOff>
      <xdr:row>44</xdr:row>
      <xdr:rowOff>28385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>
    <outlinePr summaryBelow="0"/>
  </sheetPr>
  <dimension ref="A1:M307"/>
  <sheetViews>
    <sheetView showGridLines="0" zoomScaleNormal="100" workbookViewId="0">
      <pane xSplit="4" ySplit="5" topLeftCell="E9" activePane="bottomRight" state="frozen"/>
      <selection pane="topRight" activeCell="E1" sqref="E1"/>
      <selection pane="bottomLeft" activeCell="A7" sqref="A7"/>
      <selection pane="bottomRight" activeCell="E22" sqref="E22"/>
    </sheetView>
  </sheetViews>
  <sheetFormatPr baseColWidth="10" defaultRowHeight="12.75"/>
  <cols>
    <col min="1" max="1" width="7.7109375" style="21" customWidth="1"/>
    <col min="2" max="2" width="7.7109375" style="6" customWidth="1"/>
    <col min="3" max="3" width="7.7109375" style="8" customWidth="1"/>
    <col min="4" max="4" width="57" style="4" customWidth="1"/>
    <col min="5" max="5" width="61.5703125" style="7" customWidth="1"/>
    <col min="6" max="7" width="7.7109375" style="8" customWidth="1"/>
    <col min="8" max="8" width="73" style="9" customWidth="1"/>
    <col min="9" max="9" width="28.28515625" style="9" customWidth="1"/>
    <col min="10" max="10" width="23.7109375" style="10" customWidth="1"/>
    <col min="11" max="11" width="39.5703125" style="4" customWidth="1"/>
    <col min="12" max="16384" width="11.42578125" style="4"/>
  </cols>
  <sheetData>
    <row r="1" spans="1:13" s="2" customFormat="1" ht="15" hidden="1">
      <c r="A1" s="63"/>
      <c r="B1" s="24" t="s">
        <v>18</v>
      </c>
      <c r="C1" s="25"/>
      <c r="D1" s="170" t="s">
        <v>3</v>
      </c>
      <c r="E1" s="170"/>
      <c r="F1" s="24"/>
      <c r="G1" s="24"/>
      <c r="H1" s="15"/>
      <c r="I1" s="15"/>
      <c r="J1" s="1"/>
      <c r="K1" s="1"/>
    </row>
    <row r="2" spans="1:13" hidden="1">
      <c r="A2" s="64"/>
      <c r="B2" s="16"/>
      <c r="C2" s="14"/>
      <c r="D2" s="171" t="s">
        <v>17</v>
      </c>
      <c r="E2" s="172"/>
      <c r="F2" s="26"/>
      <c r="G2" s="59"/>
      <c r="H2" s="3"/>
      <c r="I2" s="3"/>
      <c r="J2" s="3"/>
    </row>
    <row r="3" spans="1:13" ht="25.5" hidden="1">
      <c r="A3" s="64"/>
      <c r="B3" s="20" t="s">
        <v>13</v>
      </c>
      <c r="C3" s="14">
        <f>MAX(A13:A48)+1</f>
        <v>35</v>
      </c>
      <c r="D3" s="165"/>
      <c r="E3" s="166"/>
      <c r="F3" s="26"/>
      <c r="G3" s="59"/>
      <c r="H3" s="3"/>
      <c r="I3" s="3"/>
      <c r="J3" s="3"/>
    </row>
    <row r="4" spans="1:13" hidden="1">
      <c r="A4" s="167"/>
      <c r="B4" s="168"/>
      <c r="C4" s="169"/>
      <c r="D4" s="17"/>
      <c r="E4" s="5"/>
      <c r="F4" s="27"/>
      <c r="G4" s="27"/>
      <c r="H4" s="3"/>
      <c r="I4" s="3"/>
      <c r="J4" s="3"/>
    </row>
    <row r="5" spans="1:13" s="13" customFormat="1" ht="38.25">
      <c r="A5" s="65" t="s">
        <v>4</v>
      </c>
      <c r="B5" s="65" t="s">
        <v>0</v>
      </c>
      <c r="C5" s="65" t="s">
        <v>14</v>
      </c>
      <c r="D5" s="65" t="s">
        <v>1</v>
      </c>
      <c r="E5" s="65" t="s">
        <v>2</v>
      </c>
      <c r="F5" s="146" t="s">
        <v>31</v>
      </c>
      <c r="G5" s="146" t="s">
        <v>41</v>
      </c>
      <c r="H5" s="119" t="s">
        <v>6</v>
      </c>
      <c r="I5" s="144" t="s">
        <v>5</v>
      </c>
      <c r="J5" s="18" t="s">
        <v>9</v>
      </c>
      <c r="K5" s="18" t="s">
        <v>8</v>
      </c>
      <c r="L5" s="12" t="s">
        <v>15</v>
      </c>
      <c r="M5" s="12" t="s">
        <v>16</v>
      </c>
    </row>
    <row r="6" spans="1:13" s="13" customFormat="1">
      <c r="A6" s="145"/>
      <c r="B6" s="31"/>
      <c r="C6" s="31"/>
      <c r="D6" s="60" t="s">
        <v>96</v>
      </c>
      <c r="E6" s="35"/>
      <c r="F6" s="33"/>
      <c r="G6" s="33">
        <v>40</v>
      </c>
      <c r="H6" s="32"/>
      <c r="I6" s="32"/>
      <c r="J6" s="32"/>
      <c r="K6" s="32"/>
      <c r="L6" s="12"/>
      <c r="M6" s="12"/>
    </row>
    <row r="7" spans="1:13" ht="24.95" customHeight="1">
      <c r="A7" s="68">
        <v>1</v>
      </c>
      <c r="B7" s="86" t="s">
        <v>26</v>
      </c>
      <c r="C7" s="68"/>
      <c r="D7" s="70" t="s">
        <v>30</v>
      </c>
      <c r="E7" s="71"/>
      <c r="F7" s="72" t="s">
        <v>28</v>
      </c>
      <c r="G7" s="72"/>
      <c r="H7" s="30"/>
      <c r="I7" s="30"/>
      <c r="J7" s="22"/>
      <c r="K7" s="11"/>
    </row>
    <row r="8" spans="1:13" ht="24.95" customHeight="1">
      <c r="A8" s="68">
        <v>2</v>
      </c>
      <c r="B8" s="86" t="s">
        <v>26</v>
      </c>
      <c r="C8" s="68"/>
      <c r="D8" s="70" t="s">
        <v>52</v>
      </c>
      <c r="E8" s="70"/>
      <c r="F8" s="72" t="s">
        <v>28</v>
      </c>
      <c r="G8" s="72"/>
      <c r="H8" s="30"/>
      <c r="I8" s="30"/>
      <c r="J8" s="22"/>
      <c r="K8" s="11"/>
    </row>
    <row r="9" spans="1:13" ht="24.95" customHeight="1">
      <c r="A9" s="68">
        <v>3</v>
      </c>
      <c r="B9" s="72" t="s">
        <v>26</v>
      </c>
      <c r="C9" s="68"/>
      <c r="D9" s="70" t="s">
        <v>53</v>
      </c>
      <c r="E9" s="71"/>
      <c r="F9" s="72" t="s">
        <v>28</v>
      </c>
      <c r="G9" s="72"/>
      <c r="H9" s="30"/>
      <c r="I9" s="149"/>
      <c r="J9" s="22"/>
      <c r="K9" s="11"/>
    </row>
    <row r="10" spans="1:13" ht="24.95" customHeight="1">
      <c r="A10" s="68">
        <v>4</v>
      </c>
      <c r="B10" s="72" t="s">
        <v>26</v>
      </c>
      <c r="C10" s="68"/>
      <c r="D10" s="70" t="s">
        <v>89</v>
      </c>
      <c r="E10" s="71"/>
      <c r="F10" s="72" t="s">
        <v>32</v>
      </c>
      <c r="G10" s="72"/>
      <c r="H10" s="30"/>
      <c r="I10" s="149"/>
      <c r="J10" s="22"/>
      <c r="K10" s="11"/>
    </row>
    <row r="11" spans="1:13" s="13" customFormat="1">
      <c r="A11" s="65"/>
      <c r="B11" s="65"/>
      <c r="C11" s="65"/>
      <c r="D11" s="152" t="s">
        <v>95</v>
      </c>
      <c r="E11" s="153"/>
      <c r="F11" s="146"/>
      <c r="G11" s="146">
        <f>SUM(G12:G24)</f>
        <v>56</v>
      </c>
      <c r="H11" s="154"/>
      <c r="I11" s="32"/>
      <c r="J11" s="32"/>
      <c r="K11" s="32"/>
      <c r="L11" s="12"/>
      <c r="M11" s="12"/>
    </row>
    <row r="12" spans="1:13" s="78" customFormat="1" ht="24.95" customHeight="1">
      <c r="A12" s="75">
        <v>5</v>
      </c>
      <c r="B12" s="75">
        <v>1</v>
      </c>
      <c r="C12" s="72">
        <v>1</v>
      </c>
      <c r="D12" s="70" t="s">
        <v>55</v>
      </c>
      <c r="E12" s="70" t="s">
        <v>50</v>
      </c>
      <c r="F12" s="72" t="s">
        <v>76</v>
      </c>
      <c r="G12" s="72">
        <v>2</v>
      </c>
      <c r="H12" s="74"/>
      <c r="I12" s="150"/>
      <c r="J12" s="76"/>
      <c r="K12" s="125"/>
      <c r="L12" s="126"/>
      <c r="M12" s="126"/>
    </row>
    <row r="13" spans="1:13" s="78" customFormat="1" ht="24.95" customHeight="1">
      <c r="A13" s="75">
        <v>6</v>
      </c>
      <c r="B13" s="75">
        <v>1</v>
      </c>
      <c r="C13" s="68">
        <v>1</v>
      </c>
      <c r="D13" s="70" t="s">
        <v>97</v>
      </c>
      <c r="E13" s="70" t="s">
        <v>42</v>
      </c>
      <c r="F13" s="72" t="s">
        <v>75</v>
      </c>
      <c r="G13" s="72">
        <v>2</v>
      </c>
      <c r="H13" s="74"/>
      <c r="I13" s="151"/>
      <c r="J13" s="74"/>
      <c r="K13" s="71"/>
      <c r="L13" s="77"/>
      <c r="M13" s="77"/>
    </row>
    <row r="14" spans="1:13" s="78" customFormat="1" ht="24.95" customHeight="1">
      <c r="A14" s="75">
        <v>7</v>
      </c>
      <c r="B14" s="79">
        <v>1</v>
      </c>
      <c r="C14" s="68">
        <v>1</v>
      </c>
      <c r="D14" s="80" t="s">
        <v>43</v>
      </c>
      <c r="E14" s="70" t="s">
        <v>48</v>
      </c>
      <c r="F14" s="72" t="s">
        <v>75</v>
      </c>
      <c r="G14" s="72">
        <v>2</v>
      </c>
      <c r="H14" s="74"/>
      <c r="I14" s="74"/>
      <c r="J14" s="74"/>
      <c r="K14" s="71"/>
      <c r="L14" s="77"/>
      <c r="M14" s="77"/>
    </row>
    <row r="15" spans="1:13" s="78" customFormat="1" ht="24.95" customHeight="1">
      <c r="A15" s="75">
        <v>8</v>
      </c>
      <c r="B15" s="75">
        <v>1</v>
      </c>
      <c r="C15" s="75">
        <v>1</v>
      </c>
      <c r="D15" s="70" t="s">
        <v>44</v>
      </c>
      <c r="E15" s="70" t="s">
        <v>49</v>
      </c>
      <c r="F15" s="72" t="s">
        <v>76</v>
      </c>
      <c r="G15" s="72">
        <v>2</v>
      </c>
      <c r="H15" s="81"/>
      <c r="I15" s="74"/>
      <c r="J15" s="74"/>
      <c r="K15" s="71"/>
      <c r="L15" s="77"/>
      <c r="M15" s="77"/>
    </row>
    <row r="16" spans="1:13" s="78" customFormat="1" ht="24.95" customHeight="1">
      <c r="A16" s="75">
        <v>9</v>
      </c>
      <c r="B16" s="75">
        <v>1</v>
      </c>
      <c r="C16" s="68">
        <v>1</v>
      </c>
      <c r="D16" s="82" t="s">
        <v>100</v>
      </c>
      <c r="E16" s="82" t="s">
        <v>101</v>
      </c>
      <c r="F16" s="111" t="s">
        <v>32</v>
      </c>
      <c r="G16" s="75">
        <v>5</v>
      </c>
      <c r="H16" s="74"/>
      <c r="I16" s="74"/>
      <c r="J16" s="74"/>
      <c r="K16" s="71"/>
      <c r="L16" s="77"/>
      <c r="M16" s="77"/>
    </row>
    <row r="17" spans="1:13" s="78" customFormat="1" ht="24.95" customHeight="1">
      <c r="A17" s="75">
        <v>10</v>
      </c>
      <c r="B17" s="75">
        <v>1</v>
      </c>
      <c r="C17" s="68">
        <v>1</v>
      </c>
      <c r="D17" s="82" t="s">
        <v>102</v>
      </c>
      <c r="E17" s="70" t="s">
        <v>51</v>
      </c>
      <c r="F17" s="72" t="s">
        <v>76</v>
      </c>
      <c r="G17" s="72">
        <v>8</v>
      </c>
      <c r="H17" s="74"/>
      <c r="I17" s="74"/>
      <c r="J17" s="74"/>
      <c r="K17" s="71"/>
      <c r="L17" s="77"/>
      <c r="M17" s="77"/>
    </row>
    <row r="18" spans="1:13" s="83" customFormat="1" ht="24.95" customHeight="1">
      <c r="A18" s="75">
        <v>11</v>
      </c>
      <c r="B18" s="75">
        <v>1</v>
      </c>
      <c r="C18" s="75">
        <v>1</v>
      </c>
      <c r="D18" s="82" t="s">
        <v>45</v>
      </c>
      <c r="E18" s="70" t="s">
        <v>51</v>
      </c>
      <c r="F18" s="72" t="s">
        <v>76</v>
      </c>
      <c r="G18" s="72">
        <v>5</v>
      </c>
      <c r="H18" s="81"/>
      <c r="I18" s="81"/>
      <c r="J18" s="71"/>
      <c r="K18" s="71"/>
      <c r="L18" s="78"/>
      <c r="M18" s="78"/>
    </row>
    <row r="19" spans="1:13" s="77" customFormat="1" ht="24.95" customHeight="1">
      <c r="A19" s="75">
        <v>12</v>
      </c>
      <c r="B19" s="68">
        <v>1</v>
      </c>
      <c r="C19" s="68">
        <v>1</v>
      </c>
      <c r="D19" s="82" t="s">
        <v>46</v>
      </c>
      <c r="E19" s="70" t="s">
        <v>51</v>
      </c>
      <c r="F19" s="72" t="s">
        <v>76</v>
      </c>
      <c r="G19" s="72">
        <v>5</v>
      </c>
      <c r="H19" s="73"/>
      <c r="I19" s="73"/>
      <c r="J19" s="74"/>
      <c r="K19" s="71"/>
    </row>
    <row r="20" spans="1:13" s="77" customFormat="1" ht="24.95" customHeight="1">
      <c r="A20" s="75">
        <v>13</v>
      </c>
      <c r="B20" s="69">
        <v>1</v>
      </c>
      <c r="C20" s="68">
        <v>1</v>
      </c>
      <c r="D20" s="82" t="s">
        <v>47</v>
      </c>
      <c r="E20" s="70" t="s">
        <v>51</v>
      </c>
      <c r="F20" s="72" t="s">
        <v>75</v>
      </c>
      <c r="G20" s="72">
        <v>3</v>
      </c>
      <c r="H20" s="73"/>
      <c r="I20" s="73"/>
      <c r="J20" s="74"/>
      <c r="K20" s="71"/>
    </row>
    <row r="21" spans="1:13" ht="24.95" customHeight="1">
      <c r="A21" s="75">
        <v>14</v>
      </c>
      <c r="B21" s="69">
        <v>1</v>
      </c>
      <c r="C21" s="68">
        <v>2</v>
      </c>
      <c r="D21" s="70" t="s">
        <v>98</v>
      </c>
      <c r="E21" s="70" t="s">
        <v>51</v>
      </c>
      <c r="F21" s="72" t="s">
        <v>75</v>
      </c>
      <c r="G21" s="72">
        <v>3</v>
      </c>
      <c r="H21" s="30"/>
      <c r="I21" s="30"/>
      <c r="J21" s="22"/>
      <c r="K21" s="11"/>
    </row>
    <row r="22" spans="1:13" ht="24.95" customHeight="1">
      <c r="A22" s="68">
        <v>15</v>
      </c>
      <c r="B22" s="69">
        <v>1</v>
      </c>
      <c r="C22" s="68">
        <v>2</v>
      </c>
      <c r="D22" s="70" t="s">
        <v>99</v>
      </c>
      <c r="E22" s="70" t="s">
        <v>103</v>
      </c>
      <c r="F22" s="72" t="s">
        <v>75</v>
      </c>
      <c r="G22" s="72">
        <v>13</v>
      </c>
      <c r="H22" s="30"/>
      <c r="I22" s="30"/>
      <c r="J22" s="22"/>
      <c r="K22" s="11"/>
    </row>
    <row r="23" spans="1:13" s="77" customFormat="1" ht="24.95" customHeight="1">
      <c r="A23" s="68">
        <v>16</v>
      </c>
      <c r="B23" s="69">
        <v>1</v>
      </c>
      <c r="C23" s="68"/>
      <c r="D23" s="70" t="s">
        <v>54</v>
      </c>
      <c r="E23" s="70"/>
      <c r="F23" s="72" t="s">
        <v>28</v>
      </c>
      <c r="G23" s="72">
        <v>3</v>
      </c>
      <c r="H23" s="73"/>
      <c r="I23" s="73"/>
      <c r="J23" s="74"/>
      <c r="K23" s="71"/>
    </row>
    <row r="24" spans="1:13" s="77" customFormat="1" ht="24.95" customHeight="1">
      <c r="A24" s="75">
        <v>17</v>
      </c>
      <c r="B24" s="69">
        <v>1</v>
      </c>
      <c r="C24" s="68"/>
      <c r="D24" s="70" t="s">
        <v>22</v>
      </c>
      <c r="E24" s="71"/>
      <c r="F24" s="72" t="s">
        <v>28</v>
      </c>
      <c r="G24" s="72">
        <v>3</v>
      </c>
      <c r="H24" s="73"/>
      <c r="I24" s="73"/>
      <c r="J24" s="74"/>
      <c r="K24" s="71"/>
    </row>
    <row r="25" spans="1:13" s="13" customFormat="1">
      <c r="A25" s="65"/>
      <c r="B25" s="31"/>
      <c r="C25" s="31"/>
      <c r="D25" s="60" t="s">
        <v>94</v>
      </c>
      <c r="E25" s="35"/>
      <c r="F25" s="33"/>
      <c r="G25" s="33">
        <f>SUM(G26:G35)</f>
        <v>48</v>
      </c>
      <c r="H25" s="147"/>
      <c r="I25" s="32"/>
      <c r="J25" s="32"/>
      <c r="K25" s="32"/>
      <c r="L25" s="12"/>
      <c r="M25" s="12"/>
    </row>
    <row r="26" spans="1:13" ht="24.95" customHeight="1">
      <c r="A26" s="68">
        <v>18</v>
      </c>
      <c r="B26" s="69">
        <v>2</v>
      </c>
      <c r="C26" s="68"/>
      <c r="D26" s="70" t="s">
        <v>20</v>
      </c>
      <c r="E26" s="71"/>
      <c r="F26" s="72" t="s">
        <v>32</v>
      </c>
      <c r="G26" s="72">
        <v>10</v>
      </c>
      <c r="H26" s="30"/>
      <c r="I26" s="30"/>
      <c r="J26" s="22"/>
      <c r="K26" s="11"/>
    </row>
    <row r="27" spans="1:13" ht="24.95" customHeight="1">
      <c r="A27" s="75">
        <v>19</v>
      </c>
      <c r="B27" s="69">
        <v>2</v>
      </c>
      <c r="C27" s="68">
        <v>1</v>
      </c>
      <c r="D27" s="70" t="s">
        <v>58</v>
      </c>
      <c r="E27" s="82" t="s">
        <v>61</v>
      </c>
      <c r="F27" s="72" t="s">
        <v>76</v>
      </c>
      <c r="G27" s="72">
        <v>4</v>
      </c>
      <c r="H27" s="30"/>
      <c r="I27" s="30"/>
      <c r="J27" s="22"/>
      <c r="K27" s="11"/>
    </row>
    <row r="28" spans="1:13" s="12" customFormat="1" ht="24.95" customHeight="1">
      <c r="A28" s="75"/>
      <c r="B28" s="79"/>
      <c r="C28" s="75"/>
      <c r="D28" s="92" t="s">
        <v>56</v>
      </c>
      <c r="E28" s="93" t="s">
        <v>57</v>
      </c>
      <c r="F28" s="94"/>
      <c r="G28" s="94"/>
      <c r="H28" s="22"/>
      <c r="I28" s="22"/>
      <c r="J28" s="22"/>
      <c r="K28" s="11"/>
      <c r="L28" s="4"/>
      <c r="M28" s="4"/>
    </row>
    <row r="29" spans="1:13" s="12" customFormat="1" ht="24.95" customHeight="1">
      <c r="A29" s="75">
        <v>20</v>
      </c>
      <c r="B29" s="69">
        <v>2</v>
      </c>
      <c r="C29" s="68">
        <v>1</v>
      </c>
      <c r="D29" s="84" t="s">
        <v>73</v>
      </c>
      <c r="E29" s="70"/>
      <c r="F29" s="72" t="s">
        <v>76</v>
      </c>
      <c r="G29" s="72">
        <v>6</v>
      </c>
      <c r="H29" s="19"/>
      <c r="I29" s="19"/>
      <c r="J29" s="11"/>
      <c r="K29" s="11"/>
    </row>
    <row r="30" spans="1:13" s="12" customFormat="1" ht="24.95" customHeight="1">
      <c r="A30" s="75">
        <v>21</v>
      </c>
      <c r="B30" s="79">
        <v>2</v>
      </c>
      <c r="C30" s="75">
        <v>1</v>
      </c>
      <c r="D30" s="70" t="s">
        <v>60</v>
      </c>
      <c r="E30" s="70"/>
      <c r="F30" s="72" t="s">
        <v>76</v>
      </c>
      <c r="G30" s="72">
        <v>6</v>
      </c>
      <c r="H30" s="22"/>
      <c r="I30" s="22"/>
      <c r="J30" s="22"/>
      <c r="K30" s="11"/>
      <c r="L30" s="4"/>
      <c r="M30" s="4"/>
    </row>
    <row r="31" spans="1:13" s="12" customFormat="1" ht="24.95" customHeight="1">
      <c r="A31" s="75">
        <v>22</v>
      </c>
      <c r="B31" s="79">
        <v>2</v>
      </c>
      <c r="C31" s="75">
        <v>1</v>
      </c>
      <c r="D31" s="82" t="s">
        <v>59</v>
      </c>
      <c r="E31" s="70"/>
      <c r="F31" s="72" t="s">
        <v>76</v>
      </c>
      <c r="G31" s="85">
        <v>6</v>
      </c>
      <c r="H31" s="28"/>
      <c r="I31" s="28"/>
      <c r="J31" s="29"/>
      <c r="K31" s="29"/>
    </row>
    <row r="32" spans="1:13" s="12" customFormat="1" ht="24.95" customHeight="1">
      <c r="A32" s="75"/>
      <c r="B32" s="79"/>
      <c r="C32" s="75"/>
      <c r="D32" s="92" t="s">
        <v>62</v>
      </c>
      <c r="E32" s="93" t="s">
        <v>64</v>
      </c>
      <c r="F32" s="94"/>
      <c r="G32" s="94"/>
      <c r="H32" s="19"/>
      <c r="I32" s="19"/>
      <c r="J32" s="11"/>
      <c r="K32" s="11"/>
    </row>
    <row r="33" spans="1:13" s="12" customFormat="1" ht="24.95" customHeight="1">
      <c r="A33" s="75">
        <v>23</v>
      </c>
      <c r="B33" s="79">
        <v>2</v>
      </c>
      <c r="C33" s="68">
        <v>1</v>
      </c>
      <c r="D33" s="70" t="s">
        <v>88</v>
      </c>
      <c r="E33" s="70"/>
      <c r="F33" s="72" t="s">
        <v>75</v>
      </c>
      <c r="G33" s="72">
        <v>10</v>
      </c>
      <c r="H33" s="22"/>
      <c r="I33" s="22"/>
      <c r="J33" s="22"/>
      <c r="K33" s="11"/>
      <c r="L33" s="4"/>
      <c r="M33" s="4"/>
    </row>
    <row r="34" spans="1:13" ht="24.95" customHeight="1">
      <c r="A34" s="68">
        <v>24</v>
      </c>
      <c r="B34" s="69">
        <v>2</v>
      </c>
      <c r="C34" s="68"/>
      <c r="D34" s="70" t="s">
        <v>66</v>
      </c>
      <c r="E34" s="71"/>
      <c r="F34" s="72" t="s">
        <v>28</v>
      </c>
      <c r="G34" s="72">
        <v>3</v>
      </c>
      <c r="H34" s="30"/>
      <c r="I34" s="30"/>
      <c r="J34" s="22"/>
      <c r="K34" s="11"/>
    </row>
    <row r="35" spans="1:13" ht="24.95" customHeight="1">
      <c r="A35" s="68">
        <v>25</v>
      </c>
      <c r="B35" s="69">
        <v>2</v>
      </c>
      <c r="C35" s="68"/>
      <c r="D35" s="70" t="s">
        <v>23</v>
      </c>
      <c r="E35" s="71"/>
      <c r="F35" s="72" t="s">
        <v>28</v>
      </c>
      <c r="G35" s="72">
        <v>3</v>
      </c>
      <c r="H35" s="30"/>
      <c r="I35" s="30"/>
      <c r="J35" s="22"/>
      <c r="K35" s="11"/>
    </row>
    <row r="36" spans="1:13" s="13" customFormat="1">
      <c r="A36" s="65"/>
      <c r="B36" s="31"/>
      <c r="C36" s="31"/>
      <c r="D36" s="60" t="s">
        <v>93</v>
      </c>
      <c r="E36" s="35"/>
      <c r="F36" s="33"/>
      <c r="G36" s="33">
        <f>SUM(G37:G45)</f>
        <v>55</v>
      </c>
      <c r="H36" s="147"/>
      <c r="I36" s="120"/>
      <c r="J36" s="121"/>
      <c r="K36" s="119"/>
      <c r="L36" s="12"/>
      <c r="M36" s="12"/>
    </row>
    <row r="37" spans="1:13" ht="24.95" customHeight="1">
      <c r="A37" s="75">
        <v>26</v>
      </c>
      <c r="B37" s="69">
        <v>3</v>
      </c>
      <c r="C37" s="68"/>
      <c r="D37" s="70" t="s">
        <v>19</v>
      </c>
      <c r="E37" s="71"/>
      <c r="F37" s="72" t="s">
        <v>32</v>
      </c>
      <c r="G37" s="72">
        <v>10</v>
      </c>
      <c r="H37" s="30"/>
      <c r="I37" s="30"/>
      <c r="J37" s="22"/>
      <c r="K37" s="11"/>
    </row>
    <row r="38" spans="1:13" ht="24.95" customHeight="1">
      <c r="A38" s="75"/>
      <c r="B38" s="69"/>
      <c r="C38" s="68"/>
      <c r="D38" s="92" t="s">
        <v>63</v>
      </c>
      <c r="E38" s="93" t="s">
        <v>65</v>
      </c>
      <c r="F38" s="94"/>
      <c r="G38" s="94"/>
      <c r="H38" s="30"/>
      <c r="I38" s="30"/>
      <c r="J38" s="22"/>
      <c r="K38" s="11"/>
    </row>
    <row r="39" spans="1:13" ht="24.95" customHeight="1">
      <c r="A39" s="75">
        <v>27</v>
      </c>
      <c r="B39" s="69">
        <v>3</v>
      </c>
      <c r="C39" s="68">
        <v>1</v>
      </c>
      <c r="D39" s="70" t="s">
        <v>72</v>
      </c>
      <c r="E39" s="71"/>
      <c r="F39" s="72" t="s">
        <v>32</v>
      </c>
      <c r="G39" s="72">
        <v>5</v>
      </c>
      <c r="H39" s="30"/>
      <c r="I39" s="30"/>
      <c r="J39" s="22"/>
      <c r="K39" s="11"/>
    </row>
    <row r="40" spans="1:13" ht="24.95" customHeight="1">
      <c r="A40" s="75">
        <v>28</v>
      </c>
      <c r="B40" s="69">
        <v>3</v>
      </c>
      <c r="C40" s="68">
        <v>1</v>
      </c>
      <c r="D40" s="70" t="s">
        <v>71</v>
      </c>
      <c r="E40" s="71"/>
      <c r="F40" s="72" t="s">
        <v>32</v>
      </c>
      <c r="G40" s="72">
        <v>5</v>
      </c>
      <c r="H40" s="30"/>
      <c r="I40" s="30"/>
      <c r="J40" s="22"/>
      <c r="K40" s="11"/>
    </row>
    <row r="41" spans="1:13" ht="24.95" customHeight="1">
      <c r="A41" s="75"/>
      <c r="B41" s="69"/>
      <c r="C41" s="68"/>
      <c r="D41" s="92" t="s">
        <v>67</v>
      </c>
      <c r="E41" s="93" t="s">
        <v>68</v>
      </c>
      <c r="F41" s="94"/>
      <c r="G41" s="94"/>
      <c r="H41" s="30"/>
      <c r="I41" s="30"/>
      <c r="J41" s="22"/>
      <c r="K41" s="11"/>
    </row>
    <row r="42" spans="1:13" ht="24.95" customHeight="1">
      <c r="A42" s="75">
        <v>29</v>
      </c>
      <c r="B42" s="69">
        <v>3</v>
      </c>
      <c r="C42" s="68">
        <v>1</v>
      </c>
      <c r="D42" s="82" t="s">
        <v>69</v>
      </c>
      <c r="E42" s="71"/>
      <c r="F42" s="72" t="s">
        <v>75</v>
      </c>
      <c r="G42" s="72">
        <v>12</v>
      </c>
      <c r="H42" s="30"/>
      <c r="I42" s="30"/>
      <c r="J42" s="22"/>
      <c r="K42" s="11"/>
    </row>
    <row r="43" spans="1:13" ht="24.95" customHeight="1">
      <c r="A43" s="75">
        <v>30</v>
      </c>
      <c r="B43" s="69">
        <v>3</v>
      </c>
      <c r="C43" s="68">
        <v>1</v>
      </c>
      <c r="D43" s="82" t="s">
        <v>70</v>
      </c>
      <c r="E43" s="71"/>
      <c r="F43" s="72" t="s">
        <v>75</v>
      </c>
      <c r="G43" s="72">
        <v>12</v>
      </c>
      <c r="H43" s="30"/>
      <c r="I43" s="30"/>
      <c r="J43" s="22"/>
      <c r="K43" s="11"/>
    </row>
    <row r="44" spans="1:13" ht="24.95" customHeight="1">
      <c r="A44" s="75">
        <v>31</v>
      </c>
      <c r="B44" s="69">
        <v>3</v>
      </c>
      <c r="C44" s="68">
        <v>2</v>
      </c>
      <c r="D44" s="70" t="s">
        <v>86</v>
      </c>
      <c r="E44" s="70" t="s">
        <v>87</v>
      </c>
      <c r="F44" s="72" t="s">
        <v>32</v>
      </c>
      <c r="G44" s="72">
        <v>8</v>
      </c>
      <c r="H44" s="30"/>
      <c r="I44" s="30"/>
      <c r="J44" s="22"/>
      <c r="K44" s="11"/>
    </row>
    <row r="45" spans="1:13" s="13" customFormat="1" ht="24.95" customHeight="1">
      <c r="A45" s="68">
        <v>32</v>
      </c>
      <c r="B45" s="69">
        <v>3</v>
      </c>
      <c r="C45" s="68"/>
      <c r="D45" s="70" t="s">
        <v>24</v>
      </c>
      <c r="E45" s="71"/>
      <c r="F45" s="72" t="s">
        <v>28</v>
      </c>
      <c r="G45" s="117">
        <v>3</v>
      </c>
      <c r="H45" s="118"/>
      <c r="I45" s="122"/>
      <c r="J45" s="122"/>
      <c r="K45" s="122"/>
      <c r="L45" s="12"/>
      <c r="M45" s="12"/>
    </row>
    <row r="46" spans="1:13" ht="12.75" customHeight="1">
      <c r="A46" s="65"/>
      <c r="B46" s="31"/>
      <c r="C46" s="31"/>
      <c r="D46" s="60" t="s">
        <v>92</v>
      </c>
      <c r="E46" s="35"/>
      <c r="F46" s="33"/>
      <c r="G46" s="33">
        <f>SUM(G47:G52)</f>
        <v>45</v>
      </c>
      <c r="H46" s="148"/>
      <c r="I46" s="120"/>
      <c r="J46" s="121"/>
      <c r="K46" s="124"/>
    </row>
    <row r="47" spans="1:13" ht="24.95" customHeight="1">
      <c r="A47" s="75">
        <v>33</v>
      </c>
      <c r="B47" s="69">
        <v>4</v>
      </c>
      <c r="C47" s="68"/>
      <c r="D47" s="70" t="s">
        <v>21</v>
      </c>
      <c r="E47" s="71"/>
      <c r="F47" s="72" t="s">
        <v>32</v>
      </c>
      <c r="G47" s="117">
        <v>10</v>
      </c>
      <c r="H47" s="30"/>
      <c r="I47" s="123"/>
      <c r="J47" s="61"/>
      <c r="K47" s="62"/>
    </row>
    <row r="48" spans="1:13" s="12" customFormat="1" ht="24.95" customHeight="1">
      <c r="A48" s="75">
        <v>34</v>
      </c>
      <c r="B48" s="79">
        <v>4</v>
      </c>
      <c r="C48" s="111">
        <v>4</v>
      </c>
      <c r="D48" s="84" t="s">
        <v>78</v>
      </c>
      <c r="E48" s="84" t="s">
        <v>79</v>
      </c>
      <c r="F48" s="72" t="s">
        <v>32</v>
      </c>
      <c r="G48" s="109">
        <v>2</v>
      </c>
      <c r="H48" s="19"/>
      <c r="I48" s="19"/>
      <c r="J48" s="11"/>
      <c r="K48" s="11"/>
    </row>
    <row r="49" spans="1:13" ht="24.95" customHeight="1">
      <c r="A49" s="75">
        <v>35</v>
      </c>
      <c r="B49" s="69">
        <v>4</v>
      </c>
      <c r="C49" s="68">
        <v>5</v>
      </c>
      <c r="D49" s="70" t="s">
        <v>77</v>
      </c>
      <c r="E49" s="70" t="s">
        <v>74</v>
      </c>
      <c r="F49" s="72" t="s">
        <v>32</v>
      </c>
      <c r="G49" s="72">
        <v>8</v>
      </c>
      <c r="H49" s="23"/>
      <c r="I49" s="22"/>
      <c r="J49" s="22"/>
      <c r="K49" s="11"/>
    </row>
    <row r="50" spans="1:13" ht="24.95" customHeight="1">
      <c r="A50" s="68">
        <v>36</v>
      </c>
      <c r="B50" s="69">
        <v>4</v>
      </c>
      <c r="C50" s="68">
        <v>5</v>
      </c>
      <c r="D50" s="70" t="s">
        <v>80</v>
      </c>
      <c r="E50" s="70" t="s">
        <v>81</v>
      </c>
      <c r="F50" s="72" t="s">
        <v>32</v>
      </c>
      <c r="G50" s="72">
        <v>8</v>
      </c>
      <c r="H50" s="30"/>
      <c r="I50" s="30"/>
      <c r="J50" s="22"/>
      <c r="K50" s="11"/>
    </row>
    <row r="51" spans="1:13" ht="24.95" customHeight="1">
      <c r="A51" s="68">
        <v>37</v>
      </c>
      <c r="B51" s="69">
        <v>4</v>
      </c>
      <c r="C51" s="68">
        <v>5</v>
      </c>
      <c r="D51" s="70" t="s">
        <v>90</v>
      </c>
      <c r="E51" s="70"/>
      <c r="F51" s="72"/>
      <c r="G51" s="72">
        <v>14</v>
      </c>
      <c r="H51" s="30"/>
      <c r="I51" s="30"/>
      <c r="J51" s="22"/>
      <c r="K51" s="11"/>
    </row>
    <row r="52" spans="1:13" ht="24.95" customHeight="1">
      <c r="A52" s="68">
        <v>38</v>
      </c>
      <c r="B52" s="69">
        <v>4</v>
      </c>
      <c r="C52" s="68"/>
      <c r="D52" s="70" t="s">
        <v>25</v>
      </c>
      <c r="E52" s="71"/>
      <c r="F52" s="72" t="s">
        <v>28</v>
      </c>
      <c r="G52" s="110">
        <v>3</v>
      </c>
      <c r="H52" s="30"/>
      <c r="I52" s="30"/>
      <c r="J52" s="22"/>
      <c r="K52" s="11"/>
    </row>
    <row r="53" spans="1:13" s="13" customFormat="1">
      <c r="A53" s="65"/>
      <c r="B53" s="31"/>
      <c r="C53" s="31"/>
      <c r="D53" s="60" t="s">
        <v>91</v>
      </c>
      <c r="E53" s="35"/>
      <c r="F53" s="33"/>
      <c r="G53" s="33">
        <v>50</v>
      </c>
      <c r="H53" s="147"/>
      <c r="I53" s="32"/>
      <c r="J53" s="32"/>
      <c r="K53" s="32"/>
      <c r="L53" s="12"/>
      <c r="M53" s="12"/>
    </row>
    <row r="54" spans="1:13" ht="24.95" customHeight="1">
      <c r="A54" s="75">
        <v>39</v>
      </c>
      <c r="B54" s="86" t="s">
        <v>27</v>
      </c>
      <c r="C54" s="68"/>
      <c r="D54" s="70" t="s">
        <v>29</v>
      </c>
      <c r="E54" s="71"/>
      <c r="F54" s="72" t="s">
        <v>28</v>
      </c>
      <c r="G54" s="72"/>
      <c r="H54" s="30"/>
      <c r="I54" s="30"/>
      <c r="J54" s="22"/>
      <c r="K54" s="11"/>
    </row>
    <row r="55" spans="1:13" ht="24.95" customHeight="1">
      <c r="A55" s="75">
        <v>40</v>
      </c>
      <c r="B55" s="128" t="s">
        <v>27</v>
      </c>
      <c r="C55" s="129"/>
      <c r="D55" s="130" t="s">
        <v>82</v>
      </c>
      <c r="E55" s="131"/>
      <c r="F55" s="85" t="s">
        <v>32</v>
      </c>
      <c r="G55" s="85"/>
      <c r="H55" s="132"/>
      <c r="I55" s="132"/>
      <c r="J55" s="134"/>
      <c r="K55" s="29"/>
    </row>
    <row r="56" spans="1:13">
      <c r="B56" s="137"/>
      <c r="C56" s="137"/>
      <c r="D56" s="138"/>
      <c r="E56" s="139"/>
      <c r="F56" s="137"/>
      <c r="G56" s="137"/>
      <c r="H56" s="140"/>
      <c r="I56" s="140"/>
      <c r="J56" s="141"/>
      <c r="K56" s="139"/>
    </row>
    <row r="57" spans="1:13">
      <c r="A57" s="127"/>
      <c r="B57" s="136"/>
      <c r="C57" s="6"/>
      <c r="D57" s="105"/>
      <c r="F57" s="6"/>
      <c r="G57" s="6"/>
      <c r="H57" s="133"/>
      <c r="I57" s="133"/>
      <c r="J57" s="135"/>
      <c r="K57" s="7"/>
    </row>
    <row r="58" spans="1:13">
      <c r="A58" s="127"/>
      <c r="B58" s="136"/>
      <c r="C58" s="6"/>
      <c r="D58" s="105"/>
      <c r="F58" s="6"/>
      <c r="G58" s="6"/>
      <c r="H58" s="133"/>
      <c r="I58" s="133"/>
      <c r="J58" s="135"/>
      <c r="K58" s="7"/>
    </row>
    <row r="59" spans="1:13">
      <c r="A59" s="127"/>
      <c r="B59" s="136"/>
      <c r="C59" s="6"/>
      <c r="D59" s="105"/>
      <c r="F59" s="6"/>
      <c r="G59" s="6"/>
      <c r="H59" s="133"/>
      <c r="I59" s="133"/>
      <c r="J59" s="135"/>
      <c r="K59" s="7"/>
    </row>
    <row r="60" spans="1:13">
      <c r="A60" s="127"/>
      <c r="B60" s="136"/>
      <c r="C60" s="6"/>
      <c r="D60" s="105"/>
      <c r="F60" s="6"/>
      <c r="G60" s="6"/>
      <c r="H60" s="133"/>
      <c r="I60" s="133"/>
      <c r="J60" s="135"/>
      <c r="K60" s="7"/>
    </row>
    <row r="61" spans="1:13">
      <c r="A61" s="127"/>
      <c r="B61" s="136"/>
      <c r="C61" s="6"/>
      <c r="D61" s="105"/>
      <c r="F61" s="6"/>
      <c r="G61" s="6"/>
      <c r="H61" s="133"/>
      <c r="I61" s="133"/>
      <c r="J61" s="135"/>
      <c r="K61" s="7"/>
    </row>
    <row r="62" spans="1:13">
      <c r="I62" s="133"/>
    </row>
    <row r="84" ht="9.75" customHeight="1"/>
    <row r="303" spans="1:1" ht="15">
      <c r="A303" s="66" t="s">
        <v>12</v>
      </c>
    </row>
    <row r="304" spans="1:1" ht="15">
      <c r="A304" s="67"/>
    </row>
    <row r="305" spans="1:1" ht="15">
      <c r="A305" s="67" t="s">
        <v>7</v>
      </c>
    </row>
    <row r="306" spans="1:1" ht="15">
      <c r="A306" s="67" t="s">
        <v>10</v>
      </c>
    </row>
    <row r="307" spans="1:1" ht="15">
      <c r="A307" s="67" t="s">
        <v>11</v>
      </c>
    </row>
  </sheetData>
  <autoFilter ref="A5:M55">
    <filterColumn colId="5"/>
    <filterColumn colId="6"/>
  </autoFilter>
  <mergeCells count="4">
    <mergeCell ref="D3:E3"/>
    <mergeCell ref="A4:C4"/>
    <mergeCell ref="D1:E1"/>
    <mergeCell ref="D2:E2"/>
  </mergeCells>
  <phoneticPr fontId="2" type="noConversion"/>
  <conditionalFormatting sqref="D21:D22 A54:A55 B48:C48 D49:E51 H48:K48 A47:A49 D38:E38 D41 B28:C33 A37:A44 B33:E33 H28:K33 A27:A33 B12:E12 D13:E13 B13:C17 H12:K17 E13:E15 E17:E22 D15 D23:E23 A13:A24 D28 D30 E28:E33">
    <cfRule type="expression" dxfId="45" priority="49" stopIfTrue="1">
      <formula>#REF!="N"</formula>
    </cfRule>
    <cfRule type="expression" dxfId="44" priority="50" stopIfTrue="1">
      <formula>#REF!="O"</formula>
    </cfRule>
  </conditionalFormatting>
  <printOptions gridLines="1"/>
  <pageMargins left="0.19685039370078741" right="0.15748031496062992" top="0.27559055118110237" bottom="0.27559055118110237" header="0.15748031496062992" footer="0.15748031496062992"/>
  <pageSetup paperSize="9"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84"/>
  <sheetViews>
    <sheetView tabSelected="1" zoomScale="85" zoomScaleNormal="85" workbookViewId="0">
      <selection activeCell="Q12" sqref="Q1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33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41379</v>
      </c>
      <c r="D2" s="39">
        <v>41380</v>
      </c>
      <c r="E2" s="39">
        <v>41381</v>
      </c>
      <c r="F2" s="39">
        <v>41382</v>
      </c>
      <c r="G2" s="39">
        <v>41383</v>
      </c>
      <c r="H2" s="39">
        <v>41386</v>
      </c>
      <c r="I2" s="39">
        <v>41387</v>
      </c>
      <c r="J2" s="39">
        <v>41388</v>
      </c>
      <c r="K2" s="39">
        <v>41389</v>
      </c>
      <c r="L2" s="39">
        <v>41390</v>
      </c>
      <c r="M2" s="39">
        <v>41393</v>
      </c>
      <c r="N2" s="39">
        <v>41394</v>
      </c>
      <c r="O2" s="39">
        <v>41395</v>
      </c>
      <c r="P2" s="39">
        <v>41396</v>
      </c>
      <c r="Q2" s="39">
        <v>41397</v>
      </c>
      <c r="R2" s="39">
        <v>41400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55</v>
      </c>
      <c r="B3" s="75">
        <v>5</v>
      </c>
      <c r="C3" s="72">
        <v>2</v>
      </c>
      <c r="D3" s="159">
        <v>2</v>
      </c>
      <c r="E3" s="159">
        <v>1</v>
      </c>
      <c r="F3" s="159">
        <v>1</v>
      </c>
      <c r="G3" s="159">
        <v>1</v>
      </c>
      <c r="H3" s="162">
        <v>0</v>
      </c>
      <c r="I3" s="162">
        <v>0</v>
      </c>
      <c r="J3" s="162">
        <v>0</v>
      </c>
      <c r="K3" s="162">
        <v>0</v>
      </c>
      <c r="L3" s="162">
        <v>0</v>
      </c>
      <c r="M3" s="162">
        <v>0</v>
      </c>
      <c r="N3" s="162">
        <v>0</v>
      </c>
      <c r="O3" s="163">
        <v>0</v>
      </c>
      <c r="P3" s="162">
        <v>0</v>
      </c>
      <c r="Q3" s="162"/>
      <c r="R3" s="164"/>
    </row>
    <row r="4" spans="1:120" ht="24.95" customHeight="1">
      <c r="A4" s="70" t="s">
        <v>97</v>
      </c>
      <c r="B4" s="75">
        <v>6</v>
      </c>
      <c r="C4" s="159">
        <v>2</v>
      </c>
      <c r="D4" s="159">
        <v>1</v>
      </c>
      <c r="E4" s="159">
        <v>1</v>
      </c>
      <c r="F4" s="159">
        <v>1</v>
      </c>
      <c r="G4" s="159">
        <v>1</v>
      </c>
      <c r="H4" s="162">
        <v>0</v>
      </c>
      <c r="I4" s="162">
        <v>0</v>
      </c>
      <c r="J4" s="162">
        <v>0</v>
      </c>
      <c r="K4" s="162">
        <v>0</v>
      </c>
      <c r="L4" s="162">
        <v>0</v>
      </c>
      <c r="M4" s="162">
        <v>0</v>
      </c>
      <c r="N4" s="162">
        <v>0</v>
      </c>
      <c r="O4" s="163">
        <v>0</v>
      </c>
      <c r="P4" s="162">
        <v>0</v>
      </c>
      <c r="Q4" s="162"/>
      <c r="R4" s="164"/>
    </row>
    <row r="5" spans="1:120" ht="24.95" customHeight="1">
      <c r="A5" s="80" t="s">
        <v>43</v>
      </c>
      <c r="B5" s="75">
        <v>7</v>
      </c>
      <c r="C5" s="159">
        <v>2</v>
      </c>
      <c r="D5" s="159">
        <v>1</v>
      </c>
      <c r="E5" s="159">
        <v>1</v>
      </c>
      <c r="F5" s="159">
        <v>1</v>
      </c>
      <c r="G5" s="159">
        <v>1</v>
      </c>
      <c r="H5" s="162">
        <v>0</v>
      </c>
      <c r="I5" s="162">
        <v>0</v>
      </c>
      <c r="J5" s="162">
        <v>0</v>
      </c>
      <c r="K5" s="162">
        <v>0</v>
      </c>
      <c r="L5" s="162">
        <v>0</v>
      </c>
      <c r="M5" s="162">
        <v>0</v>
      </c>
      <c r="N5" s="162">
        <v>0</v>
      </c>
      <c r="O5" s="163">
        <v>0</v>
      </c>
      <c r="P5" s="162">
        <v>0</v>
      </c>
      <c r="Q5" s="162"/>
      <c r="R5" s="164"/>
    </row>
    <row r="6" spans="1:120" ht="24.95" customHeight="1">
      <c r="A6" s="70" t="s">
        <v>44</v>
      </c>
      <c r="B6" s="75">
        <v>8</v>
      </c>
      <c r="C6" s="161">
        <v>2</v>
      </c>
      <c r="D6" s="159">
        <v>2</v>
      </c>
      <c r="E6" s="159">
        <v>1</v>
      </c>
      <c r="F6" s="159">
        <v>1</v>
      </c>
      <c r="G6" s="159">
        <v>1</v>
      </c>
      <c r="H6" s="162">
        <v>0</v>
      </c>
      <c r="I6" s="162">
        <v>0</v>
      </c>
      <c r="J6" s="162">
        <v>0</v>
      </c>
      <c r="K6" s="162">
        <v>0</v>
      </c>
      <c r="L6" s="162">
        <v>0</v>
      </c>
      <c r="M6" s="162">
        <v>0</v>
      </c>
      <c r="N6" s="162">
        <v>0</v>
      </c>
      <c r="O6" s="163">
        <v>0</v>
      </c>
      <c r="P6" s="162">
        <v>0</v>
      </c>
      <c r="Q6" s="162"/>
      <c r="R6" s="164"/>
    </row>
    <row r="7" spans="1:120" ht="24.95" customHeight="1">
      <c r="A7" s="82" t="s">
        <v>100</v>
      </c>
      <c r="B7" s="75">
        <v>9</v>
      </c>
      <c r="C7" s="160">
        <v>5</v>
      </c>
      <c r="D7" s="159">
        <v>2</v>
      </c>
      <c r="E7" s="160">
        <v>1</v>
      </c>
      <c r="F7" s="161">
        <v>0</v>
      </c>
      <c r="G7" s="72">
        <v>0</v>
      </c>
      <c r="H7" s="111">
        <v>0</v>
      </c>
      <c r="I7" s="111">
        <v>0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43">
        <v>0</v>
      </c>
      <c r="P7" s="111">
        <v>0</v>
      </c>
      <c r="Q7" s="111"/>
      <c r="R7" s="91"/>
    </row>
    <row r="8" spans="1:120" ht="24.95" customHeight="1">
      <c r="A8" s="82" t="s">
        <v>102</v>
      </c>
      <c r="B8" s="75">
        <v>10</v>
      </c>
      <c r="C8" s="72">
        <v>8</v>
      </c>
      <c r="D8" s="72">
        <v>8</v>
      </c>
      <c r="E8" s="72">
        <v>8</v>
      </c>
      <c r="F8" s="72">
        <v>8</v>
      </c>
      <c r="G8" s="159">
        <v>8</v>
      </c>
      <c r="H8" s="159">
        <v>7</v>
      </c>
      <c r="I8" s="159">
        <v>6</v>
      </c>
      <c r="J8" s="159">
        <v>5</v>
      </c>
      <c r="K8" s="159">
        <v>4</v>
      </c>
      <c r="L8" s="159">
        <v>3</v>
      </c>
      <c r="M8" s="159">
        <v>2</v>
      </c>
      <c r="N8" s="159">
        <v>1</v>
      </c>
      <c r="O8" s="173">
        <v>1</v>
      </c>
      <c r="P8" s="159">
        <v>1</v>
      </c>
      <c r="Q8" s="111"/>
      <c r="R8" s="91"/>
    </row>
    <row r="9" spans="1:120" ht="24.95" customHeight="1">
      <c r="A9" s="82" t="s">
        <v>45</v>
      </c>
      <c r="B9" s="75">
        <v>11</v>
      </c>
      <c r="C9" s="72">
        <v>5</v>
      </c>
      <c r="D9" s="72">
        <v>5</v>
      </c>
      <c r="E9" s="72">
        <v>5</v>
      </c>
      <c r="F9" s="72">
        <v>5</v>
      </c>
      <c r="G9" s="159">
        <v>5</v>
      </c>
      <c r="H9" s="159">
        <v>4</v>
      </c>
      <c r="I9" s="159">
        <v>3</v>
      </c>
      <c r="J9" s="159">
        <v>2</v>
      </c>
      <c r="K9" s="159">
        <v>1</v>
      </c>
      <c r="L9" s="159">
        <v>1</v>
      </c>
      <c r="M9" s="159">
        <v>1</v>
      </c>
      <c r="N9" s="111">
        <v>0</v>
      </c>
      <c r="O9" s="143">
        <v>0</v>
      </c>
      <c r="P9" s="111">
        <v>0</v>
      </c>
      <c r="Q9" s="111"/>
      <c r="R9" s="91"/>
    </row>
    <row r="10" spans="1:120" ht="24.95" customHeight="1">
      <c r="A10" s="82" t="s">
        <v>46</v>
      </c>
      <c r="B10" s="75">
        <v>12</v>
      </c>
      <c r="C10" s="72">
        <v>5</v>
      </c>
      <c r="D10" s="72">
        <v>5</v>
      </c>
      <c r="E10" s="72">
        <v>5</v>
      </c>
      <c r="F10" s="72">
        <v>5</v>
      </c>
      <c r="G10" s="72">
        <v>5</v>
      </c>
      <c r="H10" s="111">
        <v>5</v>
      </c>
      <c r="I10" s="159">
        <v>5</v>
      </c>
      <c r="J10" s="159">
        <v>4</v>
      </c>
      <c r="K10" s="159">
        <v>3</v>
      </c>
      <c r="L10" s="159">
        <v>2</v>
      </c>
      <c r="M10" s="159">
        <v>1</v>
      </c>
      <c r="N10" s="111">
        <v>0</v>
      </c>
      <c r="O10" s="143">
        <v>0</v>
      </c>
      <c r="P10" s="111">
        <v>0</v>
      </c>
      <c r="Q10" s="111"/>
      <c r="R10" s="91"/>
    </row>
    <row r="11" spans="1:120" s="142" customFormat="1" ht="24.95" customHeight="1">
      <c r="A11" s="82" t="s">
        <v>47</v>
      </c>
      <c r="B11" s="75">
        <v>13</v>
      </c>
      <c r="C11" s="72">
        <v>3</v>
      </c>
      <c r="D11" s="72">
        <v>3</v>
      </c>
      <c r="E11" s="72">
        <v>3</v>
      </c>
      <c r="F11" s="72">
        <v>3</v>
      </c>
      <c r="G11" s="72">
        <v>3</v>
      </c>
      <c r="H11" s="111">
        <v>3</v>
      </c>
      <c r="I11" s="111">
        <v>3</v>
      </c>
      <c r="J11" s="111">
        <v>3</v>
      </c>
      <c r="K11" s="111">
        <v>3</v>
      </c>
      <c r="L11" s="111">
        <v>3</v>
      </c>
      <c r="M11" s="161">
        <v>3</v>
      </c>
      <c r="N11" s="161">
        <v>3</v>
      </c>
      <c r="O11" s="173">
        <v>3</v>
      </c>
      <c r="P11" s="161">
        <v>3</v>
      </c>
      <c r="Q11" s="111"/>
      <c r="R11" s="91"/>
    </row>
    <row r="12" spans="1:120" s="142" customFormat="1" ht="24.95" customHeight="1">
      <c r="A12" s="70" t="s">
        <v>98</v>
      </c>
      <c r="B12" s="75">
        <v>14</v>
      </c>
      <c r="C12" s="72">
        <v>3</v>
      </c>
      <c r="D12" s="72">
        <v>3</v>
      </c>
      <c r="E12" s="72">
        <v>3</v>
      </c>
      <c r="F12" s="72">
        <v>3</v>
      </c>
      <c r="G12" s="72">
        <v>3</v>
      </c>
      <c r="H12" s="111">
        <v>3</v>
      </c>
      <c r="I12" s="111">
        <v>3</v>
      </c>
      <c r="J12" s="111">
        <v>3</v>
      </c>
      <c r="K12" s="111">
        <v>3</v>
      </c>
      <c r="L12" s="111">
        <v>3</v>
      </c>
      <c r="M12" s="161">
        <v>3</v>
      </c>
      <c r="N12" s="161">
        <v>3</v>
      </c>
      <c r="O12" s="173">
        <v>3</v>
      </c>
      <c r="P12" s="161">
        <v>3</v>
      </c>
      <c r="Q12" s="111"/>
      <c r="R12" s="91"/>
    </row>
    <row r="13" spans="1:120" s="142" customFormat="1" ht="24.95" customHeight="1">
      <c r="A13" s="70" t="s">
        <v>99</v>
      </c>
      <c r="B13" s="68">
        <v>15</v>
      </c>
      <c r="C13" s="72">
        <v>13</v>
      </c>
      <c r="D13" s="72">
        <v>13</v>
      </c>
      <c r="E13" s="159">
        <v>13</v>
      </c>
      <c r="F13" s="159">
        <v>11</v>
      </c>
      <c r="G13" s="159">
        <v>8</v>
      </c>
      <c r="H13" s="159">
        <v>6</v>
      </c>
      <c r="I13" s="159">
        <v>4</v>
      </c>
      <c r="J13" s="159">
        <v>2</v>
      </c>
      <c r="K13" s="159">
        <v>1</v>
      </c>
      <c r="L13" s="159">
        <v>1</v>
      </c>
      <c r="M13" s="111">
        <v>0</v>
      </c>
      <c r="N13" s="111">
        <v>0</v>
      </c>
      <c r="O13" s="143">
        <v>0</v>
      </c>
      <c r="P13" s="111">
        <v>0</v>
      </c>
      <c r="Q13" s="111"/>
      <c r="R13" s="91"/>
    </row>
    <row r="14" spans="1:120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51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51"/>
    </row>
    <row r="16" spans="1:120">
      <c r="A16" s="54" t="s">
        <v>36</v>
      </c>
      <c r="B16" s="43" t="s">
        <v>37</v>
      </c>
      <c r="C16" s="38">
        <f t="array" ref="C16">IF(ISBLANK(C3:C13),NA(), SUM(C3:C13))</f>
        <v>50</v>
      </c>
      <c r="D16" s="38">
        <f t="array" ref="D16">IF(ISBLANK(D3:D13), NA(), SUM(D3:D13))</f>
        <v>45</v>
      </c>
      <c r="E16" s="38">
        <f t="array" ref="E16">IF(ISBLANK(E3:E13), NA(), SUM(E3:E13))</f>
        <v>42</v>
      </c>
      <c r="F16" s="38">
        <f t="array" ref="F16">IF(ISBLANK(F3:F13), NA(), SUM(F3:F13))</f>
        <v>39</v>
      </c>
      <c r="G16" s="38">
        <f t="array" ref="G16">IF(ISBLANK(G3:G13), NA(), SUM(G3:G13))</f>
        <v>36</v>
      </c>
      <c r="H16" s="38">
        <f t="array" ref="H16">IF(ISBLANK(H3:H13), NA(), SUM(H3:H13))</f>
        <v>28</v>
      </c>
      <c r="I16" s="38">
        <f t="array" ref="I16">IF(ISBLANK(I3:I13), NA(), SUM(I3:I13))</f>
        <v>24</v>
      </c>
      <c r="J16" s="38">
        <f t="array" ref="J16">IF(ISBLANK(J3:J13), NA(), SUM(J3:J13))</f>
        <v>19</v>
      </c>
      <c r="K16" s="38">
        <f t="array" ref="K16">IF(ISBLANK(K3:K13), NA(), SUM(K3:K13))</f>
        <v>15</v>
      </c>
      <c r="L16" s="38">
        <f t="array" ref="L16">IF(ISBLANK(L3:L13), NA(), SUM(L3:L13))</f>
        <v>13</v>
      </c>
      <c r="M16" s="38">
        <f t="array" ref="M16">IF(ISBLANK(M3:M13), NA(), SUM(M3:M13))</f>
        <v>10</v>
      </c>
      <c r="N16" s="38">
        <f t="array" ref="N16">IF(ISBLANK(N3:N13), NA(), SUM(N3:N13))</f>
        <v>7</v>
      </c>
      <c r="O16" s="38">
        <f t="array" ref="O16">IF(ISBLANK(O3:O13), NA(), SUM(O3:O13))</f>
        <v>7</v>
      </c>
      <c r="P16" s="38">
        <f t="array" ref="P16">IF(ISBLANK(P3:P13), NA(), SUM(P3:P13))</f>
        <v>7</v>
      </c>
      <c r="Q16" s="38" t="e">
        <f t="array" ref="Q16">IF(ISBLANK(Q3:Q13), NA(), SUM(Q3:Q13))</f>
        <v>#N/A</v>
      </c>
      <c r="R16" s="38" t="e">
        <f t="array" ref="R16">IF(ISBLANK(R3:R13), NA(), SUM(R3:R13))</f>
        <v>#N/A</v>
      </c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</row>
    <row r="17" spans="1:120" ht="25.5">
      <c r="A17" s="38"/>
      <c r="B17" s="43" t="s">
        <v>38</v>
      </c>
      <c r="C17" s="38"/>
      <c r="D17" s="38">
        <f>C16-D16</f>
        <v>5</v>
      </c>
      <c r="E17" s="38">
        <f t="shared" ref="E17:R17" si="0">D16-E16</f>
        <v>3</v>
      </c>
      <c r="F17" s="38">
        <f t="shared" si="0"/>
        <v>3</v>
      </c>
      <c r="G17" s="38">
        <f t="shared" si="0"/>
        <v>3</v>
      </c>
      <c r="H17" s="38">
        <f t="shared" si="0"/>
        <v>8</v>
      </c>
      <c r="I17" s="38">
        <f t="shared" si="0"/>
        <v>4</v>
      </c>
      <c r="J17" s="38">
        <f t="shared" si="0"/>
        <v>5</v>
      </c>
      <c r="K17" s="38">
        <f t="shared" si="0"/>
        <v>4</v>
      </c>
      <c r="L17" s="38">
        <f t="shared" si="0"/>
        <v>2</v>
      </c>
      <c r="M17" s="38">
        <f t="shared" si="0"/>
        <v>3</v>
      </c>
      <c r="N17" s="38">
        <f t="shared" si="0"/>
        <v>3</v>
      </c>
      <c r="O17" s="38">
        <f t="shared" si="0"/>
        <v>0</v>
      </c>
      <c r="P17" s="38">
        <f>O16-P16</f>
        <v>0</v>
      </c>
      <c r="Q17" s="38" t="e">
        <f t="shared" si="0"/>
        <v>#N/A</v>
      </c>
      <c r="R17" s="51" t="e">
        <f t="shared" si="0"/>
        <v>#N/A</v>
      </c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</row>
    <row r="18" spans="1:120">
      <c r="A18" s="38"/>
      <c r="B18" s="44" t="s">
        <v>39</v>
      </c>
      <c r="C18" s="45">
        <f>C16</f>
        <v>50</v>
      </c>
      <c r="D18" s="46">
        <f>C18-$C$16/COUNTA($C$2:$Q$2)</f>
        <v>46.666666666666664</v>
      </c>
      <c r="E18" s="46">
        <f>D18-$C$16/COUNTA($C$2:$Q$2)</f>
        <v>43.333333333333329</v>
      </c>
      <c r="F18" s="46">
        <f>E18-$C$16/COUNTA($C$2:$Q$2)</f>
        <v>39.999999999999993</v>
      </c>
      <c r="G18" s="46">
        <f>F18-$C$16/COUNTA($C$2:$Q$2)</f>
        <v>36.666666666666657</v>
      </c>
      <c r="H18" s="46">
        <f>G18-$C$16/COUNTA($C$2:$Q$2)</f>
        <v>33.333333333333321</v>
      </c>
      <c r="I18" s="46">
        <f>H18-$C$16/COUNTA($C$2:$Q$2)</f>
        <v>29.999999999999989</v>
      </c>
      <c r="J18" s="46">
        <f>I18-$C$16/COUNTA($C$2:$Q$2)</f>
        <v>26.666666666666657</v>
      </c>
      <c r="K18" s="46">
        <f>J18-$C$16/COUNTA($C$2:$Q$2)</f>
        <v>23.333333333333325</v>
      </c>
      <c r="L18" s="46">
        <f>K18-$C$16/COUNTA($C$2:$Q$2)</f>
        <v>19.999999999999993</v>
      </c>
      <c r="M18" s="46">
        <f>L18-$C$16/COUNTA($C$2:$Q$2)</f>
        <v>16.666666666666661</v>
      </c>
      <c r="N18" s="46">
        <f>M18-$C$16/COUNTA($C$2:$Q$2)</f>
        <v>13.333333333333327</v>
      </c>
      <c r="O18" s="46">
        <f>N18-$C$16/COUNTA($C$2:$Q$2)</f>
        <v>9.9999999999999929</v>
      </c>
      <c r="P18" s="46">
        <f>O18-$C$16/COUNTA($C$2:$Q$2)</f>
        <v>6.666666666666659</v>
      </c>
      <c r="Q18" s="46">
        <f>P18-$C$16/COUNTA($C$2:$Q$2)</f>
        <v>3.3333333333333255</v>
      </c>
      <c r="R18" s="52">
        <f>Q18-$C$16/COUNTA($C$2:$Q$2)</f>
        <v>-7.9936057773011271E-15</v>
      </c>
    </row>
    <row r="19" spans="1:120" s="56" customFormat="1">
      <c r="A19" s="55"/>
      <c r="B19" s="57" t="s">
        <v>40</v>
      </c>
      <c r="C19" s="58">
        <f>1-C16/$C$16</f>
        <v>0</v>
      </c>
      <c r="D19" s="58">
        <f t="shared" ref="D19:R19" si="1">1-D16/$C$16</f>
        <v>9.9999999999999978E-2</v>
      </c>
      <c r="E19" s="58">
        <f t="shared" si="1"/>
        <v>0.16000000000000003</v>
      </c>
      <c r="F19" s="58">
        <f t="shared" si="1"/>
        <v>0.21999999999999997</v>
      </c>
      <c r="G19" s="58">
        <f t="shared" si="1"/>
        <v>0.28000000000000003</v>
      </c>
      <c r="H19" s="58">
        <f t="shared" si="1"/>
        <v>0.43999999999999995</v>
      </c>
      <c r="I19" s="58">
        <f t="shared" si="1"/>
        <v>0.52</v>
      </c>
      <c r="J19" s="58">
        <f t="shared" si="1"/>
        <v>0.62</v>
      </c>
      <c r="K19" s="58">
        <f t="shared" si="1"/>
        <v>0.7</v>
      </c>
      <c r="L19" s="58">
        <f t="shared" si="1"/>
        <v>0.74</v>
      </c>
      <c r="M19" s="58">
        <f t="shared" si="1"/>
        <v>0.8</v>
      </c>
      <c r="N19" s="58">
        <f t="shared" si="1"/>
        <v>0.86</v>
      </c>
      <c r="O19" s="58">
        <f t="shared" si="1"/>
        <v>0.86</v>
      </c>
      <c r="P19" s="58">
        <f t="shared" si="1"/>
        <v>0.86</v>
      </c>
      <c r="Q19" s="58" t="e">
        <f t="shared" si="1"/>
        <v>#N/A</v>
      </c>
      <c r="R19" s="58" t="e">
        <f t="shared" si="1"/>
        <v>#N/A</v>
      </c>
    </row>
    <row r="20" spans="1:1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20">
      <c r="A21" s="38"/>
      <c r="B21" s="43"/>
      <c r="C21" s="38"/>
      <c r="D21" s="43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20">
      <c r="A22" s="38"/>
      <c r="B22" s="43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20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20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20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20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20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20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20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2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20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20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  <row r="82" spans="1:18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</row>
    <row r="83" spans="1:18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</row>
    <row r="84" spans="1:18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</row>
  </sheetData>
  <conditionalFormatting sqref="A3:B13 F3:G7 G13 H3:R13">
    <cfRule type="expression" dxfId="3" priority="53" stopIfTrue="1">
      <formula>#REF!="N"</formula>
    </cfRule>
    <cfRule type="expression" dxfId="2" priority="54" stopIfTrue="1">
      <formula>#REF!="O"</formula>
    </cfRule>
  </conditionalFormatting>
  <conditionalFormatting sqref="B4:B13 A3:A7 A11:A13">
    <cfRule type="expression" dxfId="1" priority="31" stopIfTrue="1">
      <formula>#REF!="N"</formula>
    </cfRule>
    <cfRule type="expression" dxfId="0" priority="3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P81"/>
  <sheetViews>
    <sheetView topLeftCell="A10" zoomScale="85" zoomScaleNormal="85" workbookViewId="0">
      <selection activeCell="H14" sqref="H14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83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41400</v>
      </c>
      <c r="D2" s="39">
        <v>41401</v>
      </c>
      <c r="E2" s="39">
        <v>41402</v>
      </c>
      <c r="F2" s="39">
        <v>41403</v>
      </c>
      <c r="G2" s="39">
        <v>41404</v>
      </c>
      <c r="H2" s="39">
        <v>41407</v>
      </c>
      <c r="I2" s="39">
        <v>41408</v>
      </c>
      <c r="J2" s="39">
        <v>41409</v>
      </c>
      <c r="K2" s="39">
        <v>41410</v>
      </c>
      <c r="L2" s="39">
        <v>41411</v>
      </c>
      <c r="M2" s="39">
        <v>41414</v>
      </c>
      <c r="N2" s="39">
        <v>41415</v>
      </c>
      <c r="O2" s="39">
        <v>41416</v>
      </c>
      <c r="P2" s="39">
        <v>41417</v>
      </c>
      <c r="Q2" s="39">
        <v>41418</v>
      </c>
      <c r="R2" s="39">
        <v>41421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s="157" customFormat="1" ht="24.95" customHeight="1">
      <c r="A3" s="70" t="s">
        <v>20</v>
      </c>
      <c r="B3" s="68">
        <v>18</v>
      </c>
      <c r="C3" s="102">
        <v>10</v>
      </c>
      <c r="D3" s="34"/>
      <c r="E3" s="87"/>
      <c r="F3" s="88"/>
      <c r="G3" s="88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57" customFormat="1" ht="24.95" customHeight="1">
      <c r="A4" s="70" t="s">
        <v>58</v>
      </c>
      <c r="B4" s="75">
        <v>19</v>
      </c>
      <c r="C4" s="102">
        <v>4</v>
      </c>
      <c r="D4" s="34"/>
      <c r="E4" s="87"/>
      <c r="F4" s="88"/>
      <c r="G4" s="88"/>
      <c r="H4" s="42"/>
      <c r="I4" s="42"/>
      <c r="J4" s="42"/>
      <c r="K4" s="42"/>
      <c r="L4" s="42"/>
      <c r="M4" s="42"/>
      <c r="N4" s="42"/>
      <c r="O4" s="42"/>
      <c r="P4" s="42"/>
      <c r="Q4" s="42"/>
      <c r="R4" s="48"/>
    </row>
    <row r="5" spans="1:120" s="157" customFormat="1" ht="24.95" customHeight="1">
      <c r="A5" s="92" t="s">
        <v>56</v>
      </c>
      <c r="B5" s="94"/>
      <c r="C5" s="103"/>
      <c r="D5" s="95"/>
      <c r="E5" s="96"/>
      <c r="F5" s="96"/>
      <c r="G5" s="97"/>
      <c r="H5" s="98"/>
      <c r="I5" s="98"/>
      <c r="J5" s="98"/>
      <c r="K5" s="98"/>
      <c r="L5" s="98"/>
      <c r="M5" s="98"/>
      <c r="N5" s="98"/>
      <c r="O5" s="98"/>
      <c r="P5" s="98"/>
      <c r="Q5" s="98"/>
      <c r="R5" s="48"/>
    </row>
    <row r="6" spans="1:120" s="157" customFormat="1" ht="24.95" customHeight="1">
      <c r="A6" s="82" t="s">
        <v>73</v>
      </c>
      <c r="B6" s="75">
        <v>20</v>
      </c>
      <c r="C6" s="102">
        <v>6</v>
      </c>
      <c r="D6" s="108"/>
      <c r="E6" s="87"/>
      <c r="F6" s="88"/>
      <c r="G6" s="8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</row>
    <row r="7" spans="1:120" s="157" customFormat="1" ht="24.95" customHeight="1">
      <c r="A7" s="70" t="s">
        <v>60</v>
      </c>
      <c r="B7" s="75">
        <v>21</v>
      </c>
      <c r="C7" s="102">
        <v>6</v>
      </c>
      <c r="D7" s="99"/>
      <c r="E7" s="106"/>
      <c r="F7" s="106"/>
      <c r="G7" s="106"/>
      <c r="H7" s="99"/>
      <c r="I7" s="99"/>
      <c r="J7" s="99"/>
      <c r="K7" s="99"/>
      <c r="L7" s="99"/>
      <c r="M7" s="99"/>
      <c r="N7" s="99"/>
      <c r="O7" s="99"/>
      <c r="P7" s="99"/>
      <c r="Q7" s="99"/>
      <c r="R7" s="49"/>
    </row>
    <row r="8" spans="1:120" s="157" customFormat="1" ht="24.95" customHeight="1">
      <c r="A8" s="82" t="s">
        <v>59</v>
      </c>
      <c r="B8" s="75">
        <v>22</v>
      </c>
      <c r="C8" s="102">
        <v>6</v>
      </c>
      <c r="D8" s="99"/>
      <c r="E8" s="106"/>
      <c r="F8" s="106"/>
      <c r="G8" s="106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s="157" customFormat="1" ht="24.95" customHeight="1">
      <c r="A9" s="92" t="s">
        <v>62</v>
      </c>
      <c r="B9" s="95"/>
      <c r="C9" s="103"/>
      <c r="D9" s="94"/>
      <c r="E9" s="96"/>
      <c r="F9" s="96"/>
      <c r="G9" s="96"/>
      <c r="H9" s="95"/>
      <c r="I9" s="95"/>
      <c r="J9" s="95"/>
      <c r="K9" s="95"/>
      <c r="L9" s="95"/>
      <c r="M9" s="95"/>
      <c r="N9" s="95"/>
      <c r="O9" s="95"/>
      <c r="P9" s="95"/>
      <c r="Q9" s="95"/>
      <c r="R9" s="49"/>
    </row>
    <row r="10" spans="1:120" s="157" customFormat="1" ht="24.95" customHeight="1">
      <c r="A10" s="70" t="s">
        <v>88</v>
      </c>
      <c r="B10" s="75">
        <v>23</v>
      </c>
      <c r="C10" s="102">
        <v>10</v>
      </c>
      <c r="D10" s="108"/>
      <c r="E10" s="87"/>
      <c r="F10" s="88"/>
      <c r="G10" s="8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</row>
    <row r="11" spans="1:120" s="157" customFormat="1" ht="24.95" customHeight="1">
      <c r="A11" s="70" t="s">
        <v>66</v>
      </c>
      <c r="B11" s="68">
        <v>24</v>
      </c>
      <c r="C11" s="102">
        <v>3</v>
      </c>
      <c r="D11" s="99"/>
      <c r="E11" s="106"/>
      <c r="F11" s="106"/>
      <c r="G11" s="106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49"/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51"/>
    </row>
    <row r="13" spans="1:120">
      <c r="A13" s="54" t="s">
        <v>36</v>
      </c>
      <c r="B13" s="43" t="s">
        <v>37</v>
      </c>
      <c r="C13" s="38">
        <f t="array" ref="C13">IF(ISBLANK(C3:C11), NA(), SUM(C3:C11))</f>
        <v>45</v>
      </c>
      <c r="D13" s="38" t="e">
        <f t="array" ref="D13">IF(ISBLANK(D3:D11), NA(), SUM(D3:D11))</f>
        <v>#N/A</v>
      </c>
      <c r="E13" s="38" t="e">
        <f t="array" ref="E13">IF(ISBLANK(E3:E11), NA(), SUM(E3:E11))</f>
        <v>#N/A</v>
      </c>
      <c r="F13" s="38" t="e">
        <f t="array" ref="F13">IF(ISBLANK(F3:F11), NA(), SUM(F3:F11))</f>
        <v>#N/A</v>
      </c>
      <c r="G13" s="38" t="e">
        <f t="array" ref="G13">IF(ISBLANK(G3:G11), NA(), SUM(G3:G11))</f>
        <v>#N/A</v>
      </c>
      <c r="H13" s="38" t="e">
        <f t="array" ref="H13">IF(ISBLANK(H3:H11), NA(), SUM(H3:H11))</f>
        <v>#N/A</v>
      </c>
      <c r="I13" s="38" t="e">
        <f t="array" ref="I13">IF(ISBLANK(I3:I11), NA(), SUM(I3:I11))</f>
        <v>#N/A</v>
      </c>
      <c r="J13" s="38" t="e">
        <f t="array" ref="J13">IF(ISBLANK(J3:J11), NA(), SUM(J3:J11))</f>
        <v>#N/A</v>
      </c>
      <c r="K13" s="38" t="e">
        <f t="array" ref="K13">IF(ISBLANK(K3:K11), NA(), SUM(K3:K11))</f>
        <v>#N/A</v>
      </c>
      <c r="L13" s="38" t="e">
        <f t="array" ref="L13">IF(ISBLANK(L3:L11), NA(), SUM(L3:L11))</f>
        <v>#N/A</v>
      </c>
      <c r="M13" s="38" t="e">
        <f t="array" ref="M13">IF(ISBLANK(M3:M11), NA(), SUM(M3:M11))</f>
        <v>#N/A</v>
      </c>
      <c r="N13" s="38" t="e">
        <f t="array" ref="N13">IF(ISBLANK(N3:N11), NA(), SUM(N3:N11))</f>
        <v>#N/A</v>
      </c>
      <c r="O13" s="38" t="e">
        <f t="array" ref="O13">IF(ISBLANK(O3:O11), NA(), SUM(O3:O11))</f>
        <v>#N/A</v>
      </c>
      <c r="P13" s="38" t="e">
        <f t="array" ref="P13">IF(ISBLANK(P3:P11), NA(), SUM(P3:P11))</f>
        <v>#N/A</v>
      </c>
      <c r="Q13" s="38" t="e">
        <f t="array" ref="Q13">IF(ISBLANK(Q3:Q11), NA(), SUM(Q3:Q11))</f>
        <v>#N/A</v>
      </c>
      <c r="R13" s="38" t="e">
        <f t="array" ref="R13">IF(ISBLANK(R3:R11), NA(), SUM(R3:R11))</f>
        <v>#N/A</v>
      </c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</row>
    <row r="14" spans="1:120" ht="25.5">
      <c r="A14" s="38"/>
      <c r="B14" s="43" t="s">
        <v>38</v>
      </c>
      <c r="C14" s="38"/>
      <c r="D14" s="38" t="e">
        <f>C13-D13</f>
        <v>#N/A</v>
      </c>
      <c r="E14" s="38" t="e">
        <f t="shared" ref="E14:R14" si="0">D13-E13</f>
        <v>#N/A</v>
      </c>
      <c r="F14" s="38" t="e">
        <f t="shared" si="0"/>
        <v>#N/A</v>
      </c>
      <c r="G14" s="38" t="e">
        <f t="shared" si="0"/>
        <v>#N/A</v>
      </c>
      <c r="H14" s="38" t="e">
        <f t="shared" si="0"/>
        <v>#N/A</v>
      </c>
      <c r="I14" s="38" t="e">
        <f t="shared" si="0"/>
        <v>#N/A</v>
      </c>
      <c r="J14" s="38" t="e">
        <f t="shared" si="0"/>
        <v>#N/A</v>
      </c>
      <c r="K14" s="38" t="e">
        <f t="shared" si="0"/>
        <v>#N/A</v>
      </c>
      <c r="L14" s="38" t="e">
        <f t="shared" si="0"/>
        <v>#N/A</v>
      </c>
      <c r="M14" s="38" t="e">
        <f t="shared" si="0"/>
        <v>#N/A</v>
      </c>
      <c r="N14" s="38" t="e">
        <f t="shared" si="0"/>
        <v>#N/A</v>
      </c>
      <c r="O14" s="38" t="e">
        <f t="shared" si="0"/>
        <v>#N/A</v>
      </c>
      <c r="P14" s="38" t="e">
        <f t="shared" si="0"/>
        <v>#N/A</v>
      </c>
      <c r="Q14" s="38" t="e">
        <f t="shared" si="0"/>
        <v>#N/A</v>
      </c>
      <c r="R14" s="51" t="e">
        <f t="shared" si="0"/>
        <v>#N/A</v>
      </c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</row>
    <row r="15" spans="1:120">
      <c r="A15" s="38"/>
      <c r="B15" s="44" t="s">
        <v>39</v>
      </c>
      <c r="C15" s="45">
        <f>C13</f>
        <v>45</v>
      </c>
      <c r="D15" s="46">
        <f t="shared" ref="D15:R15" si="1">C15-$C$13/COUNTA($C$2:$Q$2)</f>
        <v>42</v>
      </c>
      <c r="E15" s="46">
        <f t="shared" si="1"/>
        <v>39</v>
      </c>
      <c r="F15" s="46">
        <f t="shared" si="1"/>
        <v>36</v>
      </c>
      <c r="G15" s="46">
        <f t="shared" si="1"/>
        <v>33</v>
      </c>
      <c r="H15" s="46">
        <f t="shared" si="1"/>
        <v>30</v>
      </c>
      <c r="I15" s="46">
        <f t="shared" si="1"/>
        <v>27</v>
      </c>
      <c r="J15" s="46">
        <f t="shared" si="1"/>
        <v>24</v>
      </c>
      <c r="K15" s="46">
        <f t="shared" si="1"/>
        <v>21</v>
      </c>
      <c r="L15" s="46">
        <f t="shared" si="1"/>
        <v>18</v>
      </c>
      <c r="M15" s="46">
        <f t="shared" si="1"/>
        <v>15</v>
      </c>
      <c r="N15" s="46">
        <f t="shared" si="1"/>
        <v>12</v>
      </c>
      <c r="O15" s="46">
        <f t="shared" si="1"/>
        <v>9</v>
      </c>
      <c r="P15" s="46">
        <f t="shared" si="1"/>
        <v>6</v>
      </c>
      <c r="Q15" s="46">
        <f t="shared" si="1"/>
        <v>3</v>
      </c>
      <c r="R15" s="52">
        <f t="shared" si="1"/>
        <v>0</v>
      </c>
    </row>
    <row r="16" spans="1:120" s="56" customFormat="1">
      <c r="A16" s="55"/>
      <c r="B16" s="57" t="s">
        <v>40</v>
      </c>
      <c r="C16" s="58">
        <f>1-C13/$C$13</f>
        <v>0</v>
      </c>
      <c r="D16" s="58" t="e">
        <f t="shared" ref="D16:R16" si="2">1-D13/$C$13</f>
        <v>#N/A</v>
      </c>
      <c r="E16" s="58" t="e">
        <f t="shared" si="2"/>
        <v>#N/A</v>
      </c>
      <c r="F16" s="58" t="e">
        <f t="shared" si="2"/>
        <v>#N/A</v>
      </c>
      <c r="G16" s="58" t="e">
        <f t="shared" si="2"/>
        <v>#N/A</v>
      </c>
      <c r="H16" s="58" t="e">
        <f t="shared" si="2"/>
        <v>#N/A</v>
      </c>
      <c r="I16" s="58" t="e">
        <f t="shared" si="2"/>
        <v>#N/A</v>
      </c>
      <c r="J16" s="58" t="e">
        <f t="shared" si="2"/>
        <v>#N/A</v>
      </c>
      <c r="K16" s="58" t="e">
        <f t="shared" si="2"/>
        <v>#N/A</v>
      </c>
      <c r="L16" s="58" t="e">
        <f t="shared" si="2"/>
        <v>#N/A</v>
      </c>
      <c r="M16" s="58" t="e">
        <f t="shared" si="2"/>
        <v>#N/A</v>
      </c>
      <c r="N16" s="58" t="e">
        <f t="shared" si="2"/>
        <v>#N/A</v>
      </c>
      <c r="O16" s="58" t="e">
        <f t="shared" si="2"/>
        <v>#N/A</v>
      </c>
      <c r="P16" s="58" t="e">
        <f t="shared" si="2"/>
        <v>#N/A</v>
      </c>
      <c r="Q16" s="58" t="e">
        <f t="shared" si="2"/>
        <v>#N/A</v>
      </c>
      <c r="R16" s="58" t="e">
        <f t="shared" si="2"/>
        <v>#N/A</v>
      </c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43"/>
      <c r="C18" s="38"/>
      <c r="D18" s="43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43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  <row r="78" spans="1:1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</row>
    <row r="79" spans="1:18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</row>
    <row r="80" spans="1:18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</row>
    <row r="81" spans="1:18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</row>
  </sheetData>
  <conditionalFormatting sqref="E7:R9 D7:D8 D3:R5 D11:R11 A3:A11 B3:B4 B6:B11">
    <cfRule type="expression" dxfId="43" priority="33" stopIfTrue="1">
      <formula>#REF!="N"</formula>
    </cfRule>
    <cfRule type="expression" dxfId="42" priority="34" stopIfTrue="1">
      <formula>#REF!="O"</formula>
    </cfRule>
  </conditionalFormatting>
  <conditionalFormatting sqref="A4:A11 B10:B11 B4 B6:B8">
    <cfRule type="expression" dxfId="41" priority="31" stopIfTrue="1">
      <formula>#REF!="N"</formula>
    </cfRule>
    <cfRule type="expression" dxfId="40" priority="32" stopIfTrue="1">
      <formula>#REF!="O"</formula>
    </cfRule>
  </conditionalFormatting>
  <conditionalFormatting sqref="A5 A7 A10:B10 B4 B6:B8">
    <cfRule type="expression" dxfId="39" priority="9" stopIfTrue="1">
      <formula>#REF!="N"</formula>
    </cfRule>
    <cfRule type="expression" dxfId="38" priority="10" stopIfTrue="1">
      <formula>#REF!="O"</formula>
    </cfRule>
  </conditionalFormatting>
  <conditionalFormatting sqref="E6:G6">
    <cfRule type="expression" dxfId="37" priority="3" stopIfTrue="1">
      <formula>#REF!="N"</formula>
    </cfRule>
    <cfRule type="expression" dxfId="36" priority="4" stopIfTrue="1">
      <formula>#REF!="O"</formula>
    </cfRule>
  </conditionalFormatting>
  <conditionalFormatting sqref="E10:G10">
    <cfRule type="expression" dxfId="35" priority="1" stopIfTrue="1">
      <formula>#REF!="N"</formula>
    </cfRule>
    <cfRule type="expression" dxfId="34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P77"/>
  <sheetViews>
    <sheetView zoomScale="85" zoomScaleNormal="85" workbookViewId="0">
      <selection activeCell="A2" sqref="A2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84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41421</v>
      </c>
      <c r="D2" s="39">
        <v>41422</v>
      </c>
      <c r="E2" s="39">
        <v>41423</v>
      </c>
      <c r="F2" s="39">
        <v>41424</v>
      </c>
      <c r="G2" s="39">
        <v>41425</v>
      </c>
      <c r="H2" s="39">
        <v>41428</v>
      </c>
      <c r="I2" s="39">
        <v>41429</v>
      </c>
      <c r="J2" s="39">
        <v>41430</v>
      </c>
      <c r="K2" s="39">
        <v>41431</v>
      </c>
      <c r="L2" s="39">
        <v>41432</v>
      </c>
      <c r="M2" s="39">
        <v>41435</v>
      </c>
      <c r="N2" s="39">
        <v>41436</v>
      </c>
      <c r="O2" s="39">
        <v>41437</v>
      </c>
      <c r="P2" s="39">
        <v>41438</v>
      </c>
      <c r="Q2" s="39">
        <v>41439</v>
      </c>
      <c r="R2" s="39">
        <v>41442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19</v>
      </c>
      <c r="B3" s="75">
        <v>26</v>
      </c>
      <c r="C3" s="102">
        <v>10</v>
      </c>
      <c r="D3" s="99"/>
      <c r="E3" s="99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48"/>
    </row>
    <row r="4" spans="1:120" ht="24.95" customHeight="1">
      <c r="A4" s="92" t="s">
        <v>63</v>
      </c>
      <c r="B4" s="103"/>
      <c r="C4" s="103"/>
      <c r="D4" s="95"/>
      <c r="E4" s="95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48"/>
    </row>
    <row r="5" spans="1:120" ht="24.95" customHeight="1">
      <c r="A5" s="70" t="s">
        <v>72</v>
      </c>
      <c r="B5" s="75">
        <v>27</v>
      </c>
      <c r="C5" s="102">
        <v>5</v>
      </c>
      <c r="D5" s="99"/>
      <c r="E5" s="99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48"/>
    </row>
    <row r="6" spans="1:120" ht="24.95" customHeight="1">
      <c r="A6" s="70" t="s">
        <v>71</v>
      </c>
      <c r="B6" s="75">
        <v>28</v>
      </c>
      <c r="C6" s="102">
        <v>5</v>
      </c>
      <c r="D6" s="99"/>
      <c r="E6" s="99"/>
      <c r="F6" s="99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48"/>
    </row>
    <row r="7" spans="1:120" ht="24.95" customHeight="1">
      <c r="A7" s="92" t="s">
        <v>67</v>
      </c>
      <c r="B7" s="103"/>
      <c r="C7" s="103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49"/>
    </row>
    <row r="8" spans="1:120" ht="24.95" customHeight="1">
      <c r="A8" s="82" t="s">
        <v>69</v>
      </c>
      <c r="B8" s="75">
        <v>29</v>
      </c>
      <c r="C8" s="102">
        <v>12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49"/>
    </row>
    <row r="9" spans="1:120" ht="24.95" customHeight="1">
      <c r="A9" s="112" t="s">
        <v>70</v>
      </c>
      <c r="B9" s="156">
        <v>30</v>
      </c>
      <c r="C9" s="104">
        <v>12</v>
      </c>
      <c r="D9" s="113"/>
      <c r="E9" s="113"/>
      <c r="F9" s="113"/>
      <c r="G9" s="114"/>
      <c r="H9" s="114"/>
      <c r="I9" s="114"/>
      <c r="J9" s="114"/>
      <c r="K9" s="114"/>
      <c r="L9" s="114"/>
      <c r="M9" s="114"/>
      <c r="N9" s="114"/>
      <c r="O9" s="114"/>
      <c r="P9" s="114"/>
      <c r="Q9" s="114"/>
      <c r="R9" s="115"/>
    </row>
    <row r="10" spans="1:120" s="157" customFormat="1" ht="24.95" customHeight="1">
      <c r="A10" s="70" t="s">
        <v>86</v>
      </c>
      <c r="B10" s="75">
        <v>31</v>
      </c>
      <c r="C10" s="102">
        <v>8</v>
      </c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158"/>
      <c r="BT10" s="158"/>
      <c r="BU10" s="158"/>
      <c r="BV10" s="158"/>
      <c r="BW10" s="158"/>
      <c r="BX10" s="158"/>
      <c r="BY10" s="158"/>
      <c r="BZ10" s="158"/>
      <c r="CA10" s="158"/>
      <c r="CB10" s="158"/>
      <c r="CC10" s="158"/>
      <c r="CD10" s="158"/>
      <c r="CE10" s="158"/>
      <c r="CF10" s="158"/>
      <c r="CG10" s="158"/>
      <c r="CH10" s="158"/>
      <c r="CI10" s="158"/>
      <c r="CJ10" s="158"/>
      <c r="CK10" s="158"/>
      <c r="CL10" s="158"/>
      <c r="CM10" s="158"/>
      <c r="CN10" s="158"/>
      <c r="CO10" s="158"/>
      <c r="CP10" s="158"/>
      <c r="CQ10" s="158"/>
      <c r="CR10" s="158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158"/>
      <c r="DF10" s="158"/>
      <c r="DG10" s="158"/>
      <c r="DH10" s="158"/>
      <c r="DI10" s="158"/>
      <c r="DJ10" s="158"/>
      <c r="DK10" s="158"/>
      <c r="DL10" s="158"/>
      <c r="DM10" s="158"/>
      <c r="DN10" s="158"/>
      <c r="DO10" s="158"/>
      <c r="DP10" s="158"/>
    </row>
    <row r="11" spans="1:120">
      <c r="A11" s="38"/>
    </row>
    <row r="12" spans="1:120" s="56" customFormat="1">
      <c r="A12" s="55"/>
      <c r="B12" s="43" t="s">
        <v>37</v>
      </c>
      <c r="C12" s="38">
        <f t="array" ref="C12">IF(ISBLANK(C3:C10), NA(), SUM(C3:C10))</f>
        <v>52</v>
      </c>
      <c r="D12" s="38" t="e">
        <f t="array" ref="D12">IF(ISBLANK(D3:D10), NA(), SUM(D3:D10))</f>
        <v>#N/A</v>
      </c>
      <c r="E12" s="38" t="e">
        <f t="array" ref="E12">IF(ISBLANK(E3:E10), NA(), SUM(E3:E10))</f>
        <v>#N/A</v>
      </c>
      <c r="F12" s="38" t="e">
        <f t="array" ref="F12">IF(ISBLANK(F3:F10), NA(), SUM(F3:F10))</f>
        <v>#N/A</v>
      </c>
      <c r="G12" s="38" t="e">
        <f t="array" ref="G12">IF(ISBLANK(G3:G10), NA(), SUM(G3:G10))</f>
        <v>#N/A</v>
      </c>
      <c r="H12" s="38" t="e">
        <f t="array" ref="H12">IF(ISBLANK(H3:H10), NA(), SUM(H3:H10))</f>
        <v>#N/A</v>
      </c>
      <c r="I12" s="38" t="e">
        <f t="array" ref="I12">IF(ISBLANK(I3:I10), NA(), SUM(I3:I10))</f>
        <v>#N/A</v>
      </c>
      <c r="J12" s="38" t="e">
        <f t="array" ref="J12">IF(ISBLANK(J3:J10), NA(), SUM(J3:J10))</f>
        <v>#N/A</v>
      </c>
      <c r="K12" s="38" t="e">
        <f t="array" ref="K12">IF(ISBLANK(K3:K10), NA(), SUM(K3:K10))</f>
        <v>#N/A</v>
      </c>
      <c r="L12" s="38" t="e">
        <f t="array" ref="L12">IF(ISBLANK(L3:L10), NA(), SUM(L3:L10))</f>
        <v>#N/A</v>
      </c>
      <c r="M12" s="38" t="e">
        <f t="array" ref="M12">IF(ISBLANK(M3:M10), NA(), SUM(M3:M10))</f>
        <v>#N/A</v>
      </c>
      <c r="N12" s="38" t="e">
        <f t="array" ref="N12">IF(ISBLANK(N3:N10), NA(), SUM(N3:N10))</f>
        <v>#N/A</v>
      </c>
      <c r="O12" s="38" t="e">
        <f t="array" ref="O12">IF(ISBLANK(O3:O10), NA(), SUM(O3:O10))</f>
        <v>#N/A</v>
      </c>
      <c r="P12" s="38" t="e">
        <f t="array" ref="P12">IF(ISBLANK(P3:P10), NA(), SUM(P3:P10))</f>
        <v>#N/A</v>
      </c>
      <c r="Q12" s="38" t="e">
        <f t="array" ref="Q12">IF(ISBLANK(Q3:Q10), NA(), SUM(Q3:Q10))</f>
        <v>#N/A</v>
      </c>
      <c r="R12" s="38" t="e">
        <f t="array" ref="R12">IF(ISBLANK(R3:R10), NA(), SUM(R3:R10))</f>
        <v>#N/A</v>
      </c>
    </row>
    <row r="13" spans="1:120" ht="25.5">
      <c r="A13" s="38"/>
      <c r="B13" s="43" t="s">
        <v>38</v>
      </c>
      <c r="C13" s="38"/>
      <c r="D13" s="38" t="e">
        <f t="shared" ref="D13:R13" si="0">C12-D12</f>
        <v>#N/A</v>
      </c>
      <c r="E13" s="38" t="e">
        <f t="shared" si="0"/>
        <v>#N/A</v>
      </c>
      <c r="F13" s="38" t="e">
        <f t="shared" si="0"/>
        <v>#N/A</v>
      </c>
      <c r="G13" s="38" t="e">
        <f t="shared" si="0"/>
        <v>#N/A</v>
      </c>
      <c r="H13" s="38" t="e">
        <f t="shared" si="0"/>
        <v>#N/A</v>
      </c>
      <c r="I13" s="38" t="e">
        <f t="shared" si="0"/>
        <v>#N/A</v>
      </c>
      <c r="J13" s="38" t="e">
        <f t="shared" si="0"/>
        <v>#N/A</v>
      </c>
      <c r="K13" s="38" t="e">
        <f t="shared" si="0"/>
        <v>#N/A</v>
      </c>
      <c r="L13" s="38" t="e">
        <f t="shared" si="0"/>
        <v>#N/A</v>
      </c>
      <c r="M13" s="38" t="e">
        <f t="shared" si="0"/>
        <v>#N/A</v>
      </c>
      <c r="N13" s="38" t="e">
        <f t="shared" si="0"/>
        <v>#N/A</v>
      </c>
      <c r="O13" s="38" t="e">
        <f t="shared" si="0"/>
        <v>#N/A</v>
      </c>
      <c r="P13" s="38" t="e">
        <f t="shared" si="0"/>
        <v>#N/A</v>
      </c>
      <c r="Q13" s="38" t="e">
        <f t="shared" si="0"/>
        <v>#N/A</v>
      </c>
      <c r="R13" s="51" t="e">
        <f t="shared" si="0"/>
        <v>#N/A</v>
      </c>
    </row>
    <row r="14" spans="1:120">
      <c r="A14" s="38"/>
      <c r="B14" s="44" t="s">
        <v>39</v>
      </c>
      <c r="C14" s="45">
        <f>C12</f>
        <v>52</v>
      </c>
      <c r="D14" s="46">
        <f t="shared" ref="D14:R14" si="1">C14-$C$12/COUNTA($C$2:$Q$2)</f>
        <v>48.533333333333331</v>
      </c>
      <c r="E14" s="46">
        <f t="shared" si="1"/>
        <v>45.066666666666663</v>
      </c>
      <c r="F14" s="46">
        <f t="shared" si="1"/>
        <v>41.599999999999994</v>
      </c>
      <c r="G14" s="46">
        <f t="shared" si="1"/>
        <v>38.133333333333326</v>
      </c>
      <c r="H14" s="46">
        <f t="shared" si="1"/>
        <v>34.666666666666657</v>
      </c>
      <c r="I14" s="46">
        <f t="shared" si="1"/>
        <v>31.199999999999989</v>
      </c>
      <c r="J14" s="46">
        <f t="shared" si="1"/>
        <v>27.73333333333332</v>
      </c>
      <c r="K14" s="46">
        <f t="shared" si="1"/>
        <v>24.266666666666652</v>
      </c>
      <c r="L14" s="46">
        <f t="shared" si="1"/>
        <v>20.799999999999983</v>
      </c>
      <c r="M14" s="46">
        <f t="shared" si="1"/>
        <v>17.333333333333314</v>
      </c>
      <c r="N14" s="46">
        <f t="shared" si="1"/>
        <v>13.866666666666648</v>
      </c>
      <c r="O14" s="46">
        <f t="shared" si="1"/>
        <v>10.399999999999981</v>
      </c>
      <c r="P14" s="46">
        <f t="shared" si="1"/>
        <v>6.933333333333314</v>
      </c>
      <c r="Q14" s="46">
        <f t="shared" si="1"/>
        <v>3.4666666666666472</v>
      </c>
      <c r="R14" s="52">
        <f t="shared" si="1"/>
        <v>-1.9539925233402755E-14</v>
      </c>
    </row>
    <row r="15" spans="1:120">
      <c r="A15" s="38"/>
      <c r="B15" s="57" t="s">
        <v>40</v>
      </c>
      <c r="C15" s="58">
        <f t="shared" ref="C15:R15" si="2">1-C12/$C$12</f>
        <v>0</v>
      </c>
      <c r="D15" s="58" t="e">
        <f t="shared" si="2"/>
        <v>#N/A</v>
      </c>
      <c r="E15" s="58" t="e">
        <f t="shared" si="2"/>
        <v>#N/A</v>
      </c>
      <c r="F15" s="58" t="e">
        <f t="shared" si="2"/>
        <v>#N/A</v>
      </c>
      <c r="G15" s="58" t="e">
        <f t="shared" si="2"/>
        <v>#N/A</v>
      </c>
      <c r="H15" s="58" t="e">
        <f t="shared" si="2"/>
        <v>#N/A</v>
      </c>
      <c r="I15" s="58" t="e">
        <f t="shared" si="2"/>
        <v>#N/A</v>
      </c>
      <c r="J15" s="58" t="e">
        <f t="shared" si="2"/>
        <v>#N/A</v>
      </c>
      <c r="K15" s="58" t="e">
        <f t="shared" si="2"/>
        <v>#N/A</v>
      </c>
      <c r="L15" s="58" t="e">
        <f t="shared" si="2"/>
        <v>#N/A</v>
      </c>
      <c r="M15" s="58" t="e">
        <f t="shared" si="2"/>
        <v>#N/A</v>
      </c>
      <c r="N15" s="58" t="e">
        <f t="shared" si="2"/>
        <v>#N/A</v>
      </c>
      <c r="O15" s="58" t="e">
        <f t="shared" si="2"/>
        <v>#N/A</v>
      </c>
      <c r="P15" s="58" t="e">
        <f t="shared" si="2"/>
        <v>#N/A</v>
      </c>
      <c r="Q15" s="58" t="e">
        <f t="shared" si="2"/>
        <v>#N/A</v>
      </c>
      <c r="R15" s="58" t="e">
        <f t="shared" si="2"/>
        <v>#N/A</v>
      </c>
    </row>
    <row r="16" spans="1:120">
      <c r="A16" s="38"/>
    </row>
    <row r="17" spans="1:18">
      <c r="A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  <row r="77" spans="1:18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</row>
  </sheetData>
  <conditionalFormatting sqref="D3:R9 A3:A9 B3 B5:B6 B8:B9">
    <cfRule type="expression" dxfId="33" priority="27" stopIfTrue="1">
      <formula>#REF!="N"</formula>
    </cfRule>
    <cfRule type="expression" dxfId="32" priority="28" stopIfTrue="1">
      <formula>#REF!="O"</formula>
    </cfRule>
  </conditionalFormatting>
  <conditionalFormatting sqref="A9 A4:A7 B3 B5:B6 B8:B9">
    <cfRule type="expression" dxfId="31" priority="25" stopIfTrue="1">
      <formula>#REF!="N"</formula>
    </cfRule>
    <cfRule type="expression" dxfId="30" priority="26" stopIfTrue="1">
      <formula>#REF!="O"</formula>
    </cfRule>
  </conditionalFormatting>
  <conditionalFormatting sqref="A5 A7">
    <cfRule type="expression" dxfId="29" priority="23" stopIfTrue="1">
      <formula>#REF!="N"</formula>
    </cfRule>
    <cfRule type="expression" dxfId="28" priority="24" stopIfTrue="1">
      <formula>#REF!="O"</formula>
    </cfRule>
  </conditionalFormatting>
  <conditionalFormatting sqref="B3 B5:B6 B8:B10">
    <cfRule type="expression" dxfId="27" priority="5" stopIfTrue="1">
      <formula>#REF!="N"</formula>
    </cfRule>
    <cfRule type="expression" dxfId="26" priority="6" stopIfTrue="1">
      <formula>#REF!="O"</formula>
    </cfRule>
  </conditionalFormatting>
  <conditionalFormatting sqref="A4 A7">
    <cfRule type="expression" dxfId="25" priority="3" stopIfTrue="1">
      <formula>#REF!="N"</formula>
    </cfRule>
    <cfRule type="expression" dxfId="24" priority="4" stopIfTrue="1">
      <formula>#REF!="O"</formula>
    </cfRule>
  </conditionalFormatting>
  <conditionalFormatting sqref="B8:B10 B3 B5:B6">
    <cfRule type="expression" dxfId="23" priority="1" stopIfTrue="1">
      <formula>#REF!="N"</formula>
    </cfRule>
    <cfRule type="expression" dxfId="22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DP76"/>
  <sheetViews>
    <sheetView zoomScale="85" zoomScaleNormal="85" workbookViewId="0">
      <selection activeCell="E5" sqref="E5"/>
    </sheetView>
  </sheetViews>
  <sheetFormatPr baseColWidth="10" defaultRowHeight="12.75"/>
  <cols>
    <col min="1" max="1" width="35.42578125" style="36" customWidth="1"/>
    <col min="2" max="2" width="17.28515625" style="36" customWidth="1"/>
    <col min="3" max="18" width="10.7109375" style="36" customWidth="1"/>
    <col min="19" max="16384" width="11.42578125" style="36"/>
  </cols>
  <sheetData>
    <row r="1" spans="1:120">
      <c r="C1" s="37" t="s">
        <v>85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47"/>
    </row>
    <row r="2" spans="1:120">
      <c r="A2" s="38" t="s">
        <v>34</v>
      </c>
      <c r="B2" s="53" t="s">
        <v>35</v>
      </c>
      <c r="C2" s="39">
        <v>41442</v>
      </c>
      <c r="D2" s="39">
        <v>41443</v>
      </c>
      <c r="E2" s="39">
        <v>41444</v>
      </c>
      <c r="F2" s="39">
        <v>41445</v>
      </c>
      <c r="G2" s="39">
        <v>41446</v>
      </c>
      <c r="H2" s="39">
        <v>41449</v>
      </c>
      <c r="I2" s="39">
        <v>41450</v>
      </c>
      <c r="J2" s="39">
        <v>41451</v>
      </c>
      <c r="K2" s="39">
        <v>41452</v>
      </c>
      <c r="L2" s="39">
        <v>41453</v>
      </c>
      <c r="M2" s="39">
        <v>41456</v>
      </c>
      <c r="N2" s="39">
        <v>41457</v>
      </c>
      <c r="O2" s="39">
        <v>41458</v>
      </c>
      <c r="P2" s="39">
        <v>41459</v>
      </c>
      <c r="Q2" s="39">
        <v>41460</v>
      </c>
      <c r="R2" s="39">
        <v>41463</v>
      </c>
      <c r="S2" s="40"/>
      <c r="T2" s="40"/>
      <c r="U2" s="40"/>
      <c r="V2" s="40"/>
      <c r="W2" s="39"/>
      <c r="X2" s="39"/>
      <c r="Y2" s="39"/>
      <c r="Z2" s="39"/>
      <c r="AA2" s="39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</row>
    <row r="3" spans="1:120" ht="24.95" customHeight="1">
      <c r="A3" s="70" t="s">
        <v>21</v>
      </c>
      <c r="B3" s="75">
        <v>33</v>
      </c>
      <c r="C3" s="155">
        <v>10</v>
      </c>
      <c r="D3" s="34"/>
      <c r="E3" s="89"/>
      <c r="F3" s="90"/>
      <c r="G3" s="90"/>
      <c r="H3" s="42"/>
      <c r="I3" s="42"/>
      <c r="J3" s="42"/>
      <c r="K3" s="42"/>
      <c r="L3" s="42"/>
      <c r="M3" s="42"/>
      <c r="N3" s="42"/>
      <c r="O3" s="42"/>
      <c r="P3" s="42"/>
      <c r="Q3" s="42"/>
      <c r="R3" s="48"/>
    </row>
    <row r="4" spans="1:120" s="101" customFormat="1" ht="24.95" customHeight="1">
      <c r="A4" s="84" t="s">
        <v>78</v>
      </c>
      <c r="B4" s="75">
        <v>34</v>
      </c>
      <c r="C4" s="116">
        <v>2</v>
      </c>
      <c r="D4" s="99"/>
      <c r="E4" s="99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48"/>
    </row>
    <row r="5" spans="1:120" ht="24.95" customHeight="1">
      <c r="A5" s="70" t="s">
        <v>77</v>
      </c>
      <c r="B5" s="75">
        <v>35</v>
      </c>
      <c r="C5" s="102">
        <v>8</v>
      </c>
      <c r="D5" s="34"/>
      <c r="E5" s="89"/>
      <c r="F5" s="90"/>
      <c r="G5" s="90"/>
      <c r="H5" s="42"/>
      <c r="I5" s="42"/>
      <c r="J5" s="42"/>
      <c r="K5" s="42"/>
      <c r="L5" s="42"/>
      <c r="M5" s="42"/>
      <c r="N5" s="42"/>
      <c r="O5" s="42"/>
      <c r="P5" s="42"/>
      <c r="Q5" s="42"/>
      <c r="R5" s="48"/>
    </row>
    <row r="6" spans="1:120" ht="24.95" customHeight="1">
      <c r="A6" s="70" t="s">
        <v>80</v>
      </c>
      <c r="B6" s="68">
        <v>36</v>
      </c>
      <c r="C6" s="102">
        <v>8</v>
      </c>
      <c r="D6" s="34"/>
      <c r="E6" s="89"/>
      <c r="F6" s="89"/>
      <c r="G6" s="90"/>
      <c r="H6" s="42"/>
      <c r="I6" s="42"/>
      <c r="J6" s="42"/>
      <c r="K6" s="42"/>
      <c r="L6" s="42"/>
      <c r="M6" s="42"/>
      <c r="N6" s="42"/>
      <c r="O6" s="42"/>
      <c r="P6" s="42"/>
      <c r="Q6" s="42"/>
      <c r="R6" s="48"/>
    </row>
    <row r="7" spans="1:120" ht="24.95" customHeight="1">
      <c r="A7" s="70" t="s">
        <v>90</v>
      </c>
      <c r="B7" s="68">
        <v>37</v>
      </c>
      <c r="C7" s="102">
        <v>14</v>
      </c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50"/>
    </row>
    <row r="8" spans="1:120">
      <c r="A8" s="54" t="s">
        <v>36</v>
      </c>
      <c r="B8" s="43" t="s">
        <v>37</v>
      </c>
      <c r="C8" s="38">
        <f t="array" ref="C8">IF(ISBLANK(C3:C6), NA(), SUM(C3:C6))</f>
        <v>28</v>
      </c>
      <c r="D8" s="38" t="e">
        <f t="array" ref="D8">IF(ISBLANK(D3:D6), NA(), SUM(D3:D6))</f>
        <v>#N/A</v>
      </c>
      <c r="E8" s="38" t="e">
        <f t="array" ref="E8">IF(ISBLANK(E3:E6), NA(), SUM(E3:E6))</f>
        <v>#N/A</v>
      </c>
      <c r="F8" s="38" t="e">
        <f t="array" ref="F8">IF(ISBLANK(F3:F6), NA(), SUM(F3:F6))</f>
        <v>#N/A</v>
      </c>
      <c r="G8" s="38" t="e">
        <f t="array" ref="G8">IF(ISBLANK(G3:G6), NA(), SUM(G3:G6))</f>
        <v>#N/A</v>
      </c>
      <c r="H8" s="38" t="e">
        <f t="array" ref="H8">IF(ISBLANK(H3:H6), NA(), SUM(H3:H6))</f>
        <v>#N/A</v>
      </c>
      <c r="I8" s="38" t="e">
        <f t="array" ref="I8">IF(ISBLANK(I3:I6), NA(), SUM(I3:I6))</f>
        <v>#N/A</v>
      </c>
      <c r="J8" s="38" t="e">
        <f t="array" ref="J8">IF(ISBLANK(J3:J6), NA(), SUM(J3:J6))</f>
        <v>#N/A</v>
      </c>
      <c r="K8" s="38" t="e">
        <f t="array" ref="K8">IF(ISBLANK(K3:K6), NA(), SUM(K3:K6))</f>
        <v>#N/A</v>
      </c>
      <c r="L8" s="38" t="e">
        <f t="array" ref="L8">IF(ISBLANK(L3:L6), NA(), SUM(L3:L6))</f>
        <v>#N/A</v>
      </c>
      <c r="M8" s="38" t="e">
        <f t="array" ref="M8">IF(ISBLANK(M3:M6), NA(), SUM(M3:M6))</f>
        <v>#N/A</v>
      </c>
      <c r="N8" s="38" t="e">
        <f t="array" ref="N8">IF(ISBLANK(N3:N6), NA(), SUM(N3:N6))</f>
        <v>#N/A</v>
      </c>
      <c r="O8" s="38" t="e">
        <f t="array" ref="O8">IF(ISBLANK(O3:O6), NA(), SUM(O3:O6))</f>
        <v>#N/A</v>
      </c>
      <c r="P8" s="38" t="e">
        <f t="array" ref="P8">IF(ISBLANK(P3:P6), NA(), SUM(P3:P6))</f>
        <v>#N/A</v>
      </c>
      <c r="Q8" s="38" t="e">
        <f t="array" ref="Q8">IF(ISBLANK(Q3:Q6), NA(), SUM(Q3:Q6))</f>
        <v>#N/A</v>
      </c>
      <c r="R8" s="38" t="e">
        <f t="array" ref="R8">IF(ISBLANK(R3:R6), NA(), SUM(R3:R6))</f>
        <v>#N/A</v>
      </c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</row>
    <row r="9" spans="1:120" ht="25.5">
      <c r="A9" s="38"/>
      <c r="B9" s="43" t="s">
        <v>38</v>
      </c>
      <c r="C9" s="38"/>
      <c r="D9" s="38" t="e">
        <f t="shared" ref="D9:R9" si="0">C8-D8</f>
        <v>#N/A</v>
      </c>
      <c r="E9" s="38" t="e">
        <f t="shared" si="0"/>
        <v>#N/A</v>
      </c>
      <c r="F9" s="38" t="e">
        <f t="shared" si="0"/>
        <v>#N/A</v>
      </c>
      <c r="G9" s="38" t="e">
        <f t="shared" si="0"/>
        <v>#N/A</v>
      </c>
      <c r="H9" s="38" t="e">
        <f t="shared" si="0"/>
        <v>#N/A</v>
      </c>
      <c r="I9" s="38" t="e">
        <f t="shared" si="0"/>
        <v>#N/A</v>
      </c>
      <c r="J9" s="38" t="e">
        <f t="shared" si="0"/>
        <v>#N/A</v>
      </c>
      <c r="K9" s="38" t="e">
        <f t="shared" si="0"/>
        <v>#N/A</v>
      </c>
      <c r="L9" s="38" t="e">
        <f t="shared" si="0"/>
        <v>#N/A</v>
      </c>
      <c r="M9" s="38" t="e">
        <f t="shared" si="0"/>
        <v>#N/A</v>
      </c>
      <c r="N9" s="38" t="e">
        <f t="shared" si="0"/>
        <v>#N/A</v>
      </c>
      <c r="O9" s="38" t="e">
        <f t="shared" si="0"/>
        <v>#N/A</v>
      </c>
      <c r="P9" s="38" t="e">
        <f t="shared" si="0"/>
        <v>#N/A</v>
      </c>
      <c r="Q9" s="38" t="e">
        <f t="shared" si="0"/>
        <v>#N/A</v>
      </c>
      <c r="R9" s="51" t="e">
        <f t="shared" si="0"/>
        <v>#N/A</v>
      </c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</row>
    <row r="10" spans="1:120">
      <c r="A10" s="38"/>
      <c r="B10" s="44" t="s">
        <v>39</v>
      </c>
      <c r="C10" s="45">
        <f>C8</f>
        <v>28</v>
      </c>
      <c r="D10" s="46">
        <f t="shared" ref="D10:R10" si="1">C10-$C$8/COUNTA($C$2:$Q$2)</f>
        <v>26.133333333333333</v>
      </c>
      <c r="E10" s="46">
        <f t="shared" si="1"/>
        <v>24.266666666666666</v>
      </c>
      <c r="F10" s="46">
        <f t="shared" si="1"/>
        <v>22.4</v>
      </c>
      <c r="G10" s="46">
        <f t="shared" si="1"/>
        <v>20.533333333333331</v>
      </c>
      <c r="H10" s="46">
        <f t="shared" si="1"/>
        <v>18.666666666666664</v>
      </c>
      <c r="I10" s="46">
        <f t="shared" si="1"/>
        <v>16.799999999999997</v>
      </c>
      <c r="J10" s="46">
        <f t="shared" si="1"/>
        <v>14.93333333333333</v>
      </c>
      <c r="K10" s="46">
        <f t="shared" si="1"/>
        <v>13.066666666666663</v>
      </c>
      <c r="L10" s="46">
        <f t="shared" si="1"/>
        <v>11.199999999999996</v>
      </c>
      <c r="M10" s="46">
        <f t="shared" si="1"/>
        <v>9.3333333333333286</v>
      </c>
      <c r="N10" s="46">
        <f t="shared" si="1"/>
        <v>7.4666666666666615</v>
      </c>
      <c r="O10" s="46">
        <f t="shared" si="1"/>
        <v>5.5999999999999943</v>
      </c>
      <c r="P10" s="46">
        <f t="shared" si="1"/>
        <v>3.7333333333333276</v>
      </c>
      <c r="Q10" s="46">
        <f t="shared" si="1"/>
        <v>1.8666666666666609</v>
      </c>
      <c r="R10" s="52">
        <f t="shared" si="1"/>
        <v>-5.773159728050814E-15</v>
      </c>
    </row>
    <row r="11" spans="1:120" s="56" customFormat="1">
      <c r="A11" s="55"/>
      <c r="B11" s="57" t="s">
        <v>40</v>
      </c>
      <c r="C11" s="58">
        <f>1-C8/$C$8</f>
        <v>0</v>
      </c>
      <c r="D11" s="58" t="e">
        <f t="shared" ref="D11:R11" si="2">1-D8/$C$8</f>
        <v>#N/A</v>
      </c>
      <c r="E11" s="58" t="e">
        <f t="shared" si="2"/>
        <v>#N/A</v>
      </c>
      <c r="F11" s="58" t="e">
        <f t="shared" si="2"/>
        <v>#N/A</v>
      </c>
      <c r="G11" s="58" t="e">
        <f t="shared" si="2"/>
        <v>#N/A</v>
      </c>
      <c r="H11" s="58" t="e">
        <f t="shared" si="2"/>
        <v>#N/A</v>
      </c>
      <c r="I11" s="58" t="e">
        <f t="shared" si="2"/>
        <v>#N/A</v>
      </c>
      <c r="J11" s="58" t="e">
        <f t="shared" si="2"/>
        <v>#N/A</v>
      </c>
      <c r="K11" s="58" t="e">
        <f t="shared" si="2"/>
        <v>#N/A</v>
      </c>
      <c r="L11" s="58" t="e">
        <f t="shared" si="2"/>
        <v>#N/A</v>
      </c>
      <c r="M11" s="58" t="e">
        <f t="shared" si="2"/>
        <v>#N/A</v>
      </c>
      <c r="N11" s="58" t="e">
        <f t="shared" si="2"/>
        <v>#N/A</v>
      </c>
      <c r="O11" s="58" t="e">
        <f t="shared" si="2"/>
        <v>#N/A</v>
      </c>
      <c r="P11" s="58" t="e">
        <f t="shared" si="2"/>
        <v>#N/A</v>
      </c>
      <c r="Q11" s="58" t="e">
        <f t="shared" si="2"/>
        <v>#N/A</v>
      </c>
      <c r="R11" s="58" t="e">
        <f t="shared" si="2"/>
        <v>#N/A</v>
      </c>
    </row>
    <row r="12" spans="1:120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</row>
    <row r="13" spans="1:120">
      <c r="A13" s="38"/>
      <c r="B13" s="43"/>
      <c r="C13" s="38"/>
      <c r="D13" s="43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</row>
    <row r="14" spans="1:120">
      <c r="A14" s="38"/>
      <c r="B14" s="43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</row>
    <row r="15" spans="1:120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</row>
    <row r="16" spans="1:120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</row>
    <row r="17" spans="1:18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</row>
    <row r="18" spans="1: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</row>
    <row r="19" spans="1:18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</row>
    <row r="20" spans="1:18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</row>
    <row r="21" spans="1:18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</row>
    <row r="22" spans="1:18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</row>
    <row r="24" spans="1:18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</row>
    <row r="25" spans="1:18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</row>
    <row r="26" spans="1:18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</row>
    <row r="27" spans="1:18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  <row r="28" spans="1:1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  <row r="29" spans="1:18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</row>
    <row r="30" spans="1:18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</row>
    <row r="31" spans="1:18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</row>
    <row r="32" spans="1:18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</row>
    <row r="33" spans="1:18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</row>
    <row r="34" spans="1:18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</row>
    <row r="35" spans="1:18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</row>
    <row r="36" spans="1:18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</row>
    <row r="37" spans="1:18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</row>
    <row r="38" spans="1:1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</row>
    <row r="39" spans="1:18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</row>
    <row r="40" spans="1:18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</row>
    <row r="41" spans="1:18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</row>
    <row r="42" spans="1:18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</row>
    <row r="43" spans="1:18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</row>
    <row r="44" spans="1:18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</row>
    <row r="45" spans="1:18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</row>
    <row r="46" spans="1:18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</row>
    <row r="47" spans="1:18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</row>
    <row r="48" spans="1:1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</row>
    <row r="49" spans="1:18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</row>
    <row r="50" spans="1:18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</row>
    <row r="51" spans="1:18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</row>
    <row r="52" spans="1:18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</row>
    <row r="53" spans="1:18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</row>
    <row r="54" spans="1:18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</row>
    <row r="55" spans="1:18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</row>
    <row r="56" spans="1:18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</row>
    <row r="57" spans="1:18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</row>
    <row r="58" spans="1:1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</row>
    <row r="59" spans="1:18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</row>
    <row r="60" spans="1:18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</row>
    <row r="61" spans="1:18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</row>
    <row r="62" spans="1:18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</row>
    <row r="63" spans="1:18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</row>
    <row r="64" spans="1:18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</row>
    <row r="65" spans="1:18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</row>
    <row r="66" spans="1:18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</row>
    <row r="67" spans="1:18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</row>
    <row r="68" spans="1:1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</row>
    <row r="69" spans="1:18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</row>
    <row r="70" spans="1:18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</row>
    <row r="71" spans="1:18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</row>
    <row r="72" spans="1:18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</row>
    <row r="73" spans="1:18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</row>
    <row r="74" spans="1:18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</row>
    <row r="75" spans="1:18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</row>
    <row r="76" spans="1:18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</row>
  </sheetData>
  <conditionalFormatting sqref="A3:B6 D3:R6">
    <cfRule type="expression" dxfId="21" priority="25" stopIfTrue="1">
      <formula>#REF!="N"</formula>
    </cfRule>
    <cfRule type="expression" dxfId="20" priority="26" stopIfTrue="1">
      <formula>#REF!="O"</formula>
    </cfRule>
  </conditionalFormatting>
  <conditionalFormatting sqref="B3:B6 A4:B6">
    <cfRule type="expression" dxfId="19" priority="23" stopIfTrue="1">
      <formula>#REF!="N"</formula>
    </cfRule>
    <cfRule type="expression" dxfId="18" priority="24" stopIfTrue="1">
      <formula>#REF!="O"</formula>
    </cfRule>
  </conditionalFormatting>
  <conditionalFormatting sqref="A5">
    <cfRule type="expression" dxfId="17" priority="21" stopIfTrue="1">
      <formula>#REF!="N"</formula>
    </cfRule>
    <cfRule type="expression" dxfId="16" priority="22" stopIfTrue="1">
      <formula>#REF!="O"</formula>
    </cfRule>
  </conditionalFormatting>
  <conditionalFormatting sqref="B3:B5">
    <cfRule type="expression" dxfId="15" priority="5" stopIfTrue="1">
      <formula>#REF!="N"</formula>
    </cfRule>
    <cfRule type="expression" dxfId="14" priority="6" stopIfTrue="1">
      <formula>#REF!="O"</formula>
    </cfRule>
  </conditionalFormatting>
  <conditionalFormatting sqref="A5:A7">
    <cfRule type="expression" dxfId="13" priority="3" stopIfTrue="1">
      <formula>#REF!="N"</formula>
    </cfRule>
    <cfRule type="expression" dxfId="12" priority="4" stopIfTrue="1">
      <formula>#REF!="O"</formula>
    </cfRule>
  </conditionalFormatting>
  <conditionalFormatting sqref="B3:B5">
    <cfRule type="expression" dxfId="11" priority="1" stopIfTrue="1">
      <formula>#REF!="N"</formula>
    </cfRule>
    <cfRule type="expression" dxfId="10" priority="2" stopIfTrue="1">
      <formula>#REF!="O"</formula>
    </cfRule>
  </conditionalFormatting>
  <pageMargins left="0.78740157499999996" right="0.78740157499999996" top="0.984251969" bottom="0.984251969" header="0.4921259845" footer="0.4921259845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13</vt:i4>
      </vt:variant>
    </vt:vector>
  </HeadingPairs>
  <TitlesOfParts>
    <vt:vector size="18" baseType="lpstr">
      <vt:lpstr>Product backlog</vt:lpstr>
      <vt:lpstr>Iteration 1</vt:lpstr>
      <vt:lpstr>Iteration 2</vt:lpstr>
      <vt:lpstr>Iteration 3</vt:lpstr>
      <vt:lpstr>Iteration 4</vt:lpstr>
      <vt:lpstr>'Product backlog'!_Toc332097117</vt:lpstr>
      <vt:lpstr>'Product backlog'!_Toc332097119</vt:lpstr>
      <vt:lpstr>'Product backlog'!_Toc332097122</vt:lpstr>
      <vt:lpstr>'Product backlog'!_Toc347234355</vt:lpstr>
      <vt:lpstr>'Product backlog'!_Toc347234357</vt:lpstr>
      <vt:lpstr>'Product backlog'!_Toc347234358</vt:lpstr>
      <vt:lpstr>'Product backlog'!_Toc347234360</vt:lpstr>
      <vt:lpstr>'Product backlog'!_Toc347234361</vt:lpstr>
      <vt:lpstr>'Product backlog'!Impression_des_titres</vt:lpstr>
      <vt:lpstr>'Iteration 1'!Zone_d_impression</vt:lpstr>
      <vt:lpstr>'Iteration 2'!Zone_d_impression</vt:lpstr>
      <vt:lpstr>'Iteration 3'!Zone_d_impression</vt:lpstr>
      <vt:lpstr>'Iteration 4'!Zone_d_impression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SOGETI</dc:creator>
  <cp:lastModifiedBy>Grégoire Laillet de Montullé</cp:lastModifiedBy>
  <cp:lastPrinted>2013-03-26T12:27:09Z</cp:lastPrinted>
  <dcterms:created xsi:type="dcterms:W3CDTF">2008-07-09T09:04:44Z</dcterms:created>
  <dcterms:modified xsi:type="dcterms:W3CDTF">2013-05-02T09:35:20Z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