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C17" i="23"/>
  <c r="D17" a="1"/>
  <c r="D17" s="1"/>
  <c r="E17" a="1"/>
  <c r="E17" s="1"/>
  <c r="E20" s="1"/>
  <c r="F17" a="1"/>
  <c r="F17" s="1"/>
  <c r="F20" s="1"/>
  <c r="G17" a="1"/>
  <c r="G17" s="1"/>
  <c r="G20" s="1"/>
  <c r="H17" a="1"/>
  <c r="H17" s="1"/>
  <c r="H20" s="1"/>
  <c r="I17" a="1"/>
  <c r="I17" s="1"/>
  <c r="I20" s="1"/>
  <c r="J17" a="1"/>
  <c r="J17" s="1"/>
  <c r="K17" a="1"/>
  <c r="K17" s="1"/>
  <c r="K20" s="1"/>
  <c r="L17" a="1"/>
  <c r="L17" s="1"/>
  <c r="L20" s="1"/>
  <c r="M17" a="1"/>
  <c r="M17" s="1"/>
  <c r="M20" s="1"/>
  <c r="N17" a="1"/>
  <c r="N17" s="1"/>
  <c r="N20" s="1"/>
  <c r="O17" a="1"/>
  <c r="O17" s="1"/>
  <c r="O20" s="1"/>
  <c r="P17" a="1"/>
  <c r="P17" s="1"/>
  <c r="P20" s="1"/>
  <c r="Q17" a="1"/>
  <c r="Q17" s="1"/>
  <c r="R17" a="1"/>
  <c r="R17" s="1"/>
  <c r="R20" s="1"/>
  <c r="O14" i="21" a="1"/>
  <c r="O14" s="1"/>
  <c r="G14" a="1"/>
  <c r="G14" s="1"/>
  <c r="C14" a="1"/>
  <c r="C14" s="1"/>
  <c r="D14" a="1"/>
  <c r="D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Q20" i="23" l="1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<sst xmlns="http://schemas.openxmlformats.org/spreadsheetml/2006/main" count="202" uniqueCount="109">
  <si>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</si>
  <si>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</si>
  <si>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</si>
  <si>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</si>
  <si>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</si>
  <si>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</si>
  <si>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</si>
  <si>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</si>
  <si>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</si>
  <si>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</si>
  <si>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</si>
  <si>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</si>
  <si>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</si>
  <si>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</si>
  <si>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</si>
  <si>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</si>
  <si>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</si>
  <si>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</si>
  <si>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</si>
  <si>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</si>
  <si>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</si>
  <si>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</si>
  <si>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</si>
  <si>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</si>
  <si>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</si>
  <si>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</si>
  <si>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</si>
  <si>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</si>
  <si>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</si>
  <si>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</si>
  <si>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</si>
  <si>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</si>
  <si>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</si>
  <si>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</si>
  <si>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</si>
  <si>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</si>
  <si>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</si>
  <si>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</si>
  <si>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</si>
  <si>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</si>
  <si>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</si>
  <si>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</si>
  <si>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</si>
  <si>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</si>
  <si>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</si>
  <si>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</si>
  <si>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</si>
  <si>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</si>
  <si>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</si>
  <si>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</si>
  <si>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</si>
  <si>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</si>
  <si>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</si>
  <si>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</si>
  <si>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</si>
  <si>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</si>
  <si>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</si>
  <si>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</si>
  <si>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</si>
  <si>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</si>
  <si>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</si>
  <si>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</si>
  <si>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</si>
  <si>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</si>
  <si>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</si>
  <si>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</si>
  <si>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</si>
  <si>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</si>
  <si>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</si>
  <si>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</si>
  <si>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</si>
  <si>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</si>
  <si>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</si>
  <si>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</si>
  <si>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</si>
  <si>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</si>
  <si>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</si>
  <si>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</si>
  <si>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</si>
  <si>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</si>
  <si>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</si>
  <si>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</si>
  <si>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</si>
  <si>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</si>
  <si>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</si>
  <si>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</si>
  <si>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</si>
  <si>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</si>
  <si>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</si>
  <si>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</si>
  <si>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</si>
  <si>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</si>
  <si>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</si>
  <si>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</si>
  <si>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</si>
  <si>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</si>
  <si>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</si>
  <si>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</si>
  <si>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</si>
  <si>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</si>
  <si>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</si>
  <si>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</si>
  <si>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</si>
  <si>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</si>
  <si>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Validation (publication) des artefacts et médias</t>
  </si>
  <si>
    <t>Modification d'un fichier uploadé</t>
  </si>
  <si>
    <t>Revoir demande de droits</t>
  </si>
  <si>
    <t>Suppression du ficer à la suppression du champ de type fichier ou d'un type d'élément</t>
  </si>
  <si>
    <t>Modification du modèle de données (Data)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</si>
</sst>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6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vertical="center" wrapText="1"/>
    </xf>
    <xf numFmtId="0" fontId="6" fillId="21" borderId="13" xfId="0" applyFont="1" applyFill="1" applyBorder="1" applyAlignment="1">
      <alignment horizontal="center" vertical="center" wrapText="1"/>
    </xf>
    <xf numFmtId="0" fontId="8" fillId="21" borderId="13" xfId="0" applyFont="1" applyFill="1" applyBorder="1" applyAlignment="1">
      <alignment horizontal="center" vertical="center" wrapText="1"/>
    </xf>
    <xf numFmtId="0" fontId="1" fillId="21" borderId="13" xfId="43" applyFill="1" applyBorder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15"/>
          <c:w val="0.92946294640153049"/>
          <c:h val="0.70464767616192292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857728"/>
        <c:axId val="101138432"/>
      </c:lineChart>
      <c:catAx>
        <c:axId val="1008577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138432"/>
        <c:crosses val="autoZero"/>
        <c:lblAlgn val="ctr"/>
        <c:lblOffset val="100"/>
        <c:tickLblSkip val="1"/>
        <c:tickMarkSkip val="1"/>
      </c:catAx>
      <c:valAx>
        <c:axId val="1011384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8577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" footer="0.492125984500001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9"/>
          <c:w val="0.92946294640153049"/>
          <c:h val="0.70464767616192314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54</c:v>
                </c:pt>
                <c:pt idx="1">
                  <c:v>50.4</c:v>
                </c:pt>
                <c:pt idx="2">
                  <c:v>46.8</c:v>
                </c:pt>
                <c:pt idx="3">
                  <c:v>43.199999999999996</c:v>
                </c:pt>
                <c:pt idx="4">
                  <c:v>39.599999999999994</c:v>
                </c:pt>
                <c:pt idx="5">
                  <c:v>35.999999999999993</c:v>
                </c:pt>
                <c:pt idx="6">
                  <c:v>32.399999999999991</c:v>
                </c:pt>
                <c:pt idx="7">
                  <c:v>28.79999999999999</c:v>
                </c:pt>
                <c:pt idx="8">
                  <c:v>25.199999999999989</c:v>
                </c:pt>
                <c:pt idx="9">
                  <c:v>21.599999999999987</c:v>
                </c:pt>
                <c:pt idx="10">
                  <c:v>17.999999999999986</c:v>
                </c:pt>
                <c:pt idx="11">
                  <c:v>14.399999999999986</c:v>
                </c:pt>
                <c:pt idx="12">
                  <c:v>10.799999999999986</c:v>
                </c:pt>
                <c:pt idx="13">
                  <c:v>7.1999999999999869</c:v>
                </c:pt>
                <c:pt idx="14">
                  <c:v>3.5999999999999868</c:v>
                </c:pt>
                <c:pt idx="15">
                  <c:v>-1.3322676295501878E-14</c:v>
                </c:pt>
              </c:numCache>
            </c:numRef>
          </c:val>
        </c:ser>
        <c:marker val="1"/>
        <c:axId val="101556992"/>
        <c:axId val="101558912"/>
      </c:lineChart>
      <c:catAx>
        <c:axId val="10155699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558912"/>
        <c:crosses val="autoZero"/>
        <c:lblAlgn val="ctr"/>
        <c:lblOffset val="100"/>
        <c:tickLblSkip val="1"/>
        <c:tickMarkSkip val="1"/>
      </c:catAx>
      <c:valAx>
        <c:axId val="1015589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5569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1" footer="0.4921259845000016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3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3"/>
          <c:w val="0.92946294640153049"/>
          <c:h val="0.70464767616192336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1370880"/>
        <c:axId val="101377152"/>
      </c:lineChart>
      <c:catAx>
        <c:axId val="101370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7152"/>
        <c:crosses val="autoZero"/>
        <c:lblAlgn val="ctr"/>
        <c:lblOffset val="100"/>
        <c:tickLblSkip val="1"/>
        <c:tickMarkSkip val="1"/>
      </c:catAx>
      <c:valAx>
        <c:axId val="1013771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0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2" footer="0.4921259845000017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54"/>
          <c:w val="0.92946294640153049"/>
          <c:h val="0.704647676161923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623296"/>
        <c:axId val="101625216"/>
      </c:lineChart>
      <c:catAx>
        <c:axId val="10162329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625216"/>
        <c:crosses val="autoZero"/>
        <c:lblAlgn val="ctr"/>
        <c:lblOffset val="100"/>
        <c:tickLblSkip val="1"/>
        <c:tickMarkSkip val="1"/>
      </c:catAx>
      <c:valAx>
        <c:axId val="101625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62329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3" footer="0.4921259845000018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15</xdr:col>
      <xdr:colOff>156884</xdr:colOff>
      <xdr:row>50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4" activePane="bottomRight" state="frozen"/>
      <selection pane="topRight" activeCell="E1" sqref="E1"/>
      <selection pane="bottomLeft" activeCell="A7" sqref="A7"/>
      <selection pane="bottomRight" activeCell="D42" sqref="D4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9" t="s">
        <v>3</v>
      </c>
      <c r="E1" s="16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0" t="s">
        <v>17</v>
      </c>
      <c r="E2" s="17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4"/>
      <c r="E3" s="165"/>
      <c r="F3" s="26"/>
      <c r="G3" s="59"/>
      <c r="H3" s="3"/>
      <c r="I3" s="3"/>
      <c r="J3" s="3"/>
    </row>
    <row r="4" spans="1:13" hidden="1">
      <c r="A4" s="166"/>
      <c r="B4" s="167"/>
      <c r="C4" s="16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4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4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5" priority="49" stopIfTrue="1">
      <formula>#REF!="N"</formula>
    </cfRule>
    <cfRule type="expression" dxfId="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Normal="100" workbookViewId="0">
      <selection activeCell="E4" sqref="E4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1" customFormat="1" ht="24.95" customHeight="1">
      <c r="A3" s="160" t="s">
        <v>20</v>
      </c>
      <c r="B3" s="161">
        <v>16</v>
      </c>
      <c r="C3" s="162"/>
      <c r="D3" s="49"/>
      <c r="E3" s="49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20" s="175" customFormat="1" ht="24.95" customHeight="1">
      <c r="A4" s="172" t="s">
        <v>108</v>
      </c>
      <c r="B4" s="173"/>
      <c r="C4" s="174">
        <v>10</v>
      </c>
      <c r="D4" s="174">
        <v>10</v>
      </c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</row>
    <row r="5" spans="1:120" s="151" customFormat="1" ht="24.95" customHeight="1">
      <c r="A5" s="70" t="s">
        <v>104</v>
      </c>
      <c r="B5" s="68"/>
      <c r="C5" s="97">
        <v>4</v>
      </c>
      <c r="D5" s="97">
        <v>4</v>
      </c>
      <c r="E5" s="159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s="151" customFormat="1" ht="24.95" customHeight="1">
      <c r="A6" s="70" t="s">
        <v>105</v>
      </c>
      <c r="B6" s="68"/>
      <c r="C6" s="97">
        <v>1</v>
      </c>
      <c r="D6" s="97">
        <v>1</v>
      </c>
      <c r="E6" s="159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s="151" customFormat="1" ht="24.95" customHeight="1">
      <c r="A7" s="70" t="s">
        <v>107</v>
      </c>
      <c r="B7" s="68"/>
      <c r="C7" s="97">
        <v>1</v>
      </c>
      <c r="D7" s="97">
        <v>1</v>
      </c>
      <c r="E7" s="159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8"/>
    </row>
    <row r="8" spans="1:120" s="151" customFormat="1" ht="24.95" customHeight="1">
      <c r="A8" s="70" t="s">
        <v>106</v>
      </c>
      <c r="B8" s="68"/>
      <c r="C8" s="97">
        <v>4</v>
      </c>
      <c r="D8" s="97">
        <v>4</v>
      </c>
      <c r="E8" s="159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8"/>
    </row>
    <row r="9" spans="1:120" s="151" customFormat="1" ht="24.95" customHeight="1">
      <c r="A9" s="82" t="s">
        <v>47</v>
      </c>
      <c r="B9" s="75">
        <v>17</v>
      </c>
      <c r="C9" s="97">
        <v>4</v>
      </c>
      <c r="D9" s="97">
        <v>4</v>
      </c>
      <c r="E9" s="1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8"/>
    </row>
    <row r="10" spans="1:120" s="151" customFormat="1" ht="24.95" customHeight="1">
      <c r="A10" s="70" t="s">
        <v>96</v>
      </c>
      <c r="B10" s="75">
        <v>18</v>
      </c>
      <c r="C10" s="97">
        <v>4</v>
      </c>
      <c r="D10" s="97">
        <v>4</v>
      </c>
      <c r="E10" s="159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97">
        <v>6</v>
      </c>
      <c r="E11" s="159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8"/>
    </row>
    <row r="12" spans="1:120" s="151" customFormat="1" ht="24.95" customHeight="1">
      <c r="A12" s="89" t="s">
        <v>56</v>
      </c>
      <c r="B12" s="91"/>
      <c r="C12" s="98"/>
      <c r="D12" s="98"/>
      <c r="E12" s="92"/>
      <c r="F12" s="92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4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97">
        <v>6</v>
      </c>
      <c r="E13" s="159"/>
      <c r="F13" s="42"/>
      <c r="G13" s="4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63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97">
        <v>6</v>
      </c>
      <c r="E14" s="159"/>
      <c r="F14" s="159"/>
      <c r="G14" s="159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9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97">
        <v>6</v>
      </c>
      <c r="E15" s="159"/>
      <c r="F15" s="159"/>
      <c r="G15" s="159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49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IF(ISBLANK(C5:C15), NA(), SUM(C5:C15))</f>
        <v>42</v>
      </c>
      <c r="D17" s="38" t="e">
        <f t="array" ref="D17">IF(ISBLANK(D3:D15), NA(), SUM(D3:D15))</f>
        <v>#N/A</v>
      </c>
      <c r="E17" s="38" t="e">
        <f t="array" ref="E17">IF(ISBLANK(E3:E15), NA(), SUM(E3:E15))</f>
        <v>#N/A</v>
      </c>
      <c r="F17" s="38" t="e">
        <f t="array" ref="F17">IF(ISBLANK(F3:F15), NA(), SUM(F3:F15))</f>
        <v>#N/A</v>
      </c>
      <c r="G17" s="38" t="e">
        <f t="array" ref="G17">IF(ISBLANK(G3:G15), NA(), SUM(G3:G15))</f>
        <v>#N/A</v>
      </c>
      <c r="H17" s="38" t="e">
        <f t="array" ref="H17">IF(ISBLANK(H3:H15), NA(), SUM(H3:H15))</f>
        <v>#N/A</v>
      </c>
      <c r="I17" s="38" t="e">
        <f t="array" ref="I17">IF(ISBLANK(I3:I15), NA(), SUM(I3:I15))</f>
        <v>#N/A</v>
      </c>
      <c r="J17" s="38" t="e">
        <f t="array" ref="J17">IF(ISBLANK(J3:J15), NA(), SUM(J3:J15))</f>
        <v>#N/A</v>
      </c>
      <c r="K17" s="38" t="e">
        <f t="array" ref="K17">IF(ISBLANK(K3:K15), NA(), SUM(K3:K15))</f>
        <v>#N/A</v>
      </c>
      <c r="L17" s="38" t="e">
        <f t="array" ref="L17">IF(ISBLANK(L3:L15), NA(), SUM(L3:L15))</f>
        <v>#N/A</v>
      </c>
      <c r="M17" s="38" t="e">
        <f t="array" ref="M17">IF(ISBLANK(M3:M15), NA(), SUM(M3:M15))</f>
        <v>#N/A</v>
      </c>
      <c r="N17" s="38" t="e">
        <f t="array" ref="N17">IF(ISBLANK(N3:N15), NA(), SUM(N3:N15))</f>
        <v>#N/A</v>
      </c>
      <c r="O17" s="38" t="e">
        <f t="array" ref="O17">IF(ISBLANK(O3:O15), NA(), SUM(O3:O15))</f>
        <v>#N/A</v>
      </c>
      <c r="P17" s="38" t="e">
        <f t="array" ref="P17">IF(ISBLANK(P3:P15), NA(), SUM(P3:P15))</f>
        <v>#N/A</v>
      </c>
      <c r="Q17" s="38" t="e">
        <f t="array" ref="Q17">IF(ISBLANK(Q3:Q15), NA(), SUM(Q3:Q15))</f>
        <v>#N/A</v>
      </c>
      <c r="R17" s="38" t="e">
        <f t="array" ref="R17">IF(ISBLANK(R3:R15), NA(), SUM(R3:R15))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 t="e">
        <f>C17-D17</f>
        <v>#N/A</v>
      </c>
      <c r="E18" s="38" t="e">
        <f t="shared" ref="E18:R18" si="0">D17-E17</f>
        <v>#N/A</v>
      </c>
      <c r="F18" s="38" t="e">
        <f t="shared" si="0"/>
        <v>#N/A</v>
      </c>
      <c r="G18" s="38" t="e">
        <f t="shared" si="0"/>
        <v>#N/A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42</v>
      </c>
      <c r="D19" s="46">
        <f>C19-$C$17/COUNTA($C$2:$Q$2)</f>
        <v>39.200000000000003</v>
      </c>
      <c r="E19" s="46">
        <f>D19-$C$17/COUNTA($C$2:$Q$2)</f>
        <v>36.400000000000006</v>
      </c>
      <c r="F19" s="46">
        <f>E19-$C$17/COUNTA($C$2:$Q$2)</f>
        <v>33.600000000000009</v>
      </c>
      <c r="G19" s="46">
        <f>F19-$C$17/COUNTA($C$2:$Q$2)</f>
        <v>30.800000000000008</v>
      </c>
      <c r="H19" s="46">
        <f>G19-$C$17/COUNTA($C$2:$Q$2)</f>
        <v>28.000000000000007</v>
      </c>
      <c r="I19" s="46">
        <f>H19-$C$17/COUNTA($C$2:$Q$2)</f>
        <v>25.200000000000006</v>
      </c>
      <c r="J19" s="46">
        <f>I19-$C$17/COUNTA($C$2:$Q$2)</f>
        <v>22.400000000000006</v>
      </c>
      <c r="K19" s="46">
        <f>J19-$C$17/COUNTA($C$2:$Q$2)</f>
        <v>19.600000000000005</v>
      </c>
      <c r="L19" s="46">
        <f>K19-$C$17/COUNTA($C$2:$Q$2)</f>
        <v>16.800000000000004</v>
      </c>
      <c r="M19" s="46">
        <f>L19-$C$17/COUNTA($C$2:$Q$2)</f>
        <v>14.000000000000004</v>
      </c>
      <c r="N19" s="46">
        <f>M19-$C$17/COUNTA($C$2:$Q$2)</f>
        <v>11.200000000000003</v>
      </c>
      <c r="O19" s="46">
        <f>N19-$C$17/COUNTA($C$2:$Q$2)</f>
        <v>8.4000000000000021</v>
      </c>
      <c r="P19" s="46">
        <f>O19-$C$17/COUNTA($C$2:$Q$2)</f>
        <v>5.6000000000000023</v>
      </c>
      <c r="Q19" s="46">
        <f>P19-$C$17/COUNTA($C$2:$Q$2)</f>
        <v>2.8000000000000025</v>
      </c>
      <c r="R19" s="46">
        <f>Q19-$C$17/COUNTA($C$2:$Q$2)</f>
        <v>0</v>
      </c>
    </row>
    <row r="20" spans="1:120" s="56" customFormat="1">
      <c r="A20" s="55"/>
      <c r="B20" s="57" t="s">
        <v>40</v>
      </c>
      <c r="C20" s="58">
        <f>1-C17/$C$17</f>
        <v>0</v>
      </c>
      <c r="D20" s="58" t="e">
        <f t="shared" ref="D20:R20" si="1">1-D17/$C$17</f>
        <v>#N/A</v>
      </c>
      <c r="E20" s="58" t="e">
        <f t="shared" si="1"/>
        <v>#N/A</v>
      </c>
      <c r="F20" s="58" t="e">
        <f t="shared" si="1"/>
        <v>#N/A</v>
      </c>
      <c r="G20" s="58" t="e">
        <f t="shared" si="1"/>
        <v>#N/A</v>
      </c>
      <c r="H20" s="58" t="e">
        <f t="shared" si="1"/>
        <v>#N/A</v>
      </c>
      <c r="I20" s="58" t="e">
        <f t="shared" si="1"/>
        <v>#N/A</v>
      </c>
      <c r="J20" s="58" t="e">
        <f t="shared" si="1"/>
        <v>#N/A</v>
      </c>
      <c r="K20" s="58" t="e">
        <f t="shared" si="1"/>
        <v>#N/A</v>
      </c>
      <c r="L20" s="58" t="e">
        <f t="shared" si="1"/>
        <v>#N/A</v>
      </c>
      <c r="M20" s="58" t="e">
        <f t="shared" si="1"/>
        <v>#N/A</v>
      </c>
      <c r="N20" s="58" t="e">
        <f t="shared" si="1"/>
        <v>#N/A</v>
      </c>
      <c r="O20" s="58" t="e">
        <f t="shared" si="1"/>
        <v>#N/A</v>
      </c>
      <c r="P20" s="58" t="e">
        <f t="shared" si="1"/>
        <v>#N/A</v>
      </c>
      <c r="Q20" s="58" t="e">
        <f t="shared" si="1"/>
        <v>#N/A</v>
      </c>
      <c r="R20" s="58" t="e">
        <f t="shared" si="1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D14:R15 D3:R12 B13:B15 E13:G13 B3:B11 A3:A15 C5:D8">
    <cfRule type="expression" dxfId="3" priority="37" stopIfTrue="1">
      <formula>#REF!="N"</formula>
    </cfRule>
    <cfRule type="expression" dxfId="2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2013-05-14T07:54:39Z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