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3'!$R$14:$Z$20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5" i="24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O15" a="1"/>
  <c r="O15" s="1"/>
  <c r="P15" a="1"/>
  <c r="P15" s="1"/>
  <c r="Q15" a="1"/>
  <c r="Q15" s="1"/>
  <c r="R15" a="1"/>
  <c r="R15" s="1"/>
  <c r="F15" a="1"/>
  <c r="F15" s="1"/>
  <c r="E17" i="23"/>
  <c r="D15" i="24"/>
  <c r="E15"/>
  <c r="C15"/>
  <c r="F17" i="23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8" i="24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6" i="24" l="1"/>
  <c r="O16"/>
  <c r="K16"/>
  <c r="I16"/>
  <c r="G16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6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6" i="24"/>
  <c r="R18"/>
  <c r="E18"/>
  <c r="G18"/>
  <c r="I18"/>
  <c r="K18"/>
  <c r="M18"/>
  <c r="O18"/>
  <c r="Q18"/>
  <c r="D16"/>
  <c r="F16"/>
  <c r="H16"/>
  <c r="J16"/>
  <c r="L16"/>
  <c r="N16"/>
  <c r="P16"/>
  <c r="R16"/>
  <c r="D18"/>
  <c r="F18"/>
  <c r="H18"/>
  <c r="J18"/>
  <c r="L18"/>
  <c r="N18"/>
  <c r="P18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<sst xmlns="http://schemas.openxmlformats.org/spreadsheetml/2006/main" count="200" uniqueCount="114">
  <si>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</si>
  <si>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</si>
  <si>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</si>
  <si>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</si>
  <si>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</si>
  <si>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</si>
  <si>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</si>
  <si>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</si>
  <si>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</si>
  <si>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</si>
  <si>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</si>
  <si>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</si>
  <si>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</si>
  <si>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</si>
  <si>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</si>
  <si>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</si>
  <si>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</si>
  <si>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</si>
  <si>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</si>
  <si>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</si>
  <si>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</si>
  <si>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</si>
  <si>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</si>
  <si>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</si>
  <si>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</si>
  <si>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</si>
  <si>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</si>
  <si>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</si>
  <si>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</si>
  <si>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</si>
  <si>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</si>
  <si>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</si>
  <si>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</si>
  <si>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</si>
  <si>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</si>
  <si>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</si>
  <si>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</si>
  <si>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</si>
  <si>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</si>
  <si>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</si>
  <si>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</si>
  <si>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</si>
  <si>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</si>
  <si>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</si>
  <si>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</si>
  <si>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</si>
  <si>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</si>
  <si>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</si>
  <si>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</si>
  <si>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</si>
  <si>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</si>
  <si>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</si>
  <si>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</si>
  <si>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</si>
  <si>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</si>
  <si>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</si>
  <si>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</si>
  <si>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</si>
  <si>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</si>
  <si>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</si>
  <si>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</si>
  <si>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</si>
  <si>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</si>
  <si>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</si>
  <si>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</si>
  <si>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</si>
  <si>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</si>
  <si>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</si>
  <si>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</si>
  <si>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</si>
  <si>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</si>
  <si>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</si>
  <si>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</si>
  <si>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</si>
  <si>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</si>
  <si>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</si>
  <si>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</si>
  <si>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</si>
  <si>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</si>
  <si>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</si>
  <si>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</si>
  <si>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</si>
  <si>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</si>
  <si>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</si>
  <si>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</si>
  <si>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</si>
  <si>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</si>
  <si>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</si>
  <si>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</si>
  <si>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</si>
  <si>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</si>
  <si>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</si>
  <si>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</si>
  <si>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</si>
  <si>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</si>
  <si>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</si>
  <si>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</si>
  <si>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</si>
  <si>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</si>
  <si>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</si>
  <si>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</si>
  <si>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</si>
  <si>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</si>
  <si>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</si>
  <si>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</si>
  <si>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</si>
  <si>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</si>
  <si>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</si>
  <si>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</si>
  <si>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</si>
  <si>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</si>
  <si>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>Champ coordonnées géographiques</t>
  </si>
  <si>
    <t xml:space="preserve">        - Gestion de plusieurs sous-parcours </t>
  </si>
  <si>
    <t xml:space="preserve">        - Gestion de plusieurs sous-parcours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</si>
</sst>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9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15"/>
          <c:w val="0.92946294640153049"/>
          <c:h val="0.70464767616192503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215424"/>
        <c:axId val="100238080"/>
      </c:lineChart>
      <c:catAx>
        <c:axId val="1002154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238080"/>
        <c:crosses val="autoZero"/>
        <c:lblAlgn val="ctr"/>
        <c:lblOffset val="100"/>
        <c:tickLblSkip val="1"/>
        <c:tickMarkSkip val="1"/>
      </c:catAx>
      <c:valAx>
        <c:axId val="1002380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2154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3" footer="0.4921259845000023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9"/>
          <c:w val="0.92946294640153049"/>
          <c:h val="0.70464767616192525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0140544"/>
        <c:axId val="100142464"/>
      </c:lineChart>
      <c:catAx>
        <c:axId val="10014054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142464"/>
        <c:crosses val="autoZero"/>
        <c:lblAlgn val="ctr"/>
        <c:lblOffset val="100"/>
        <c:tickLblSkip val="1"/>
        <c:tickMarkSkip val="1"/>
      </c:catAx>
      <c:valAx>
        <c:axId val="10014246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1405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44" footer="0.49212598450000244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"/>
          <c:w val="0.92946294640153049"/>
          <c:h val="0.70464767616192558"/>
        </c:manualLayout>
      </c:layout>
      <c:lineChart>
        <c:grouping val="standard"/>
        <c:ser>
          <c:idx val="0"/>
          <c:order val="0"/>
          <c:tx>
            <c:strRef>
              <c:f>'Iteration 3'!$B$15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General</c:formatCode>
                <c:ptCount val="16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3'!$B$17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3'!$C$17:$R$17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0601856"/>
        <c:axId val="100603776"/>
      </c:lineChart>
      <c:catAx>
        <c:axId val="1006018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603776"/>
        <c:crosses val="autoZero"/>
        <c:lblAlgn val="ctr"/>
        <c:lblOffset val="100"/>
        <c:tickLblSkip val="1"/>
        <c:tickMarkSkip val="1"/>
      </c:catAx>
      <c:valAx>
        <c:axId val="1006037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6018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6" footer="0.4921259845000025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1"/>
          <c:w val="0.92946294640153049"/>
          <c:h val="0.70464767616192592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0763904"/>
        <c:axId val="100786560"/>
      </c:lineChart>
      <c:catAx>
        <c:axId val="100763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786560"/>
        <c:crosses val="autoZero"/>
        <c:lblAlgn val="ctr"/>
        <c:lblOffset val="100"/>
        <c:tickLblSkip val="1"/>
        <c:tickMarkSkip val="1"/>
      </c:catAx>
      <c:valAx>
        <c:axId val="1007865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763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7" footer="0.4921259845000026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18</xdr:row>
      <xdr:rowOff>65444</xdr:rowOff>
    </xdr:from>
    <xdr:to>
      <xdr:col>18</xdr:col>
      <xdr:colOff>11204</xdr:colOff>
      <xdr:row>50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D39" sqref="D3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113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0"/>
  <sheetViews>
    <sheetView tabSelected="1"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72">
        <v>1</v>
      </c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72">
        <v>1</v>
      </c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111</v>
      </c>
      <c r="B7" s="75"/>
      <c r="C7" s="72">
        <v>5</v>
      </c>
      <c r="D7" s="72">
        <v>5</v>
      </c>
      <c r="E7" s="72">
        <v>5</v>
      </c>
      <c r="F7" s="72">
        <v>5</v>
      </c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89" t="s">
        <v>60</v>
      </c>
      <c r="B8" s="75"/>
      <c r="C8" s="91"/>
      <c r="D8" s="91"/>
      <c r="E8" s="91"/>
      <c r="F8" s="91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48"/>
    </row>
    <row r="9" spans="1:120" ht="24.95" customHeight="1">
      <c r="A9" s="70" t="s">
        <v>112</v>
      </c>
      <c r="B9" s="75">
        <v>23</v>
      </c>
      <c r="C9" s="145">
        <v>12</v>
      </c>
      <c r="D9" s="145">
        <v>7</v>
      </c>
      <c r="E9" s="147">
        <v>5</v>
      </c>
      <c r="F9" s="147">
        <v>5</v>
      </c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48"/>
    </row>
    <row r="10" spans="1:120" ht="24.95" customHeight="1">
      <c r="A10" s="89" t="s">
        <v>61</v>
      </c>
      <c r="B10" s="75"/>
      <c r="C10" s="91"/>
      <c r="D10" s="91"/>
      <c r="E10" s="91"/>
      <c r="F10" s="91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48"/>
    </row>
    <row r="11" spans="1:120" ht="24.95" customHeight="1">
      <c r="A11" s="70" t="s">
        <v>103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49"/>
    </row>
    <row r="12" spans="1:120" ht="24.95" customHeight="1">
      <c r="A12" s="89" t="s">
        <v>65</v>
      </c>
      <c r="B12" s="75"/>
      <c r="C12" s="91"/>
      <c r="D12" s="91"/>
      <c r="E12" s="91"/>
      <c r="F12" s="91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49"/>
    </row>
    <row r="13" spans="1:120" ht="24.95" customHeight="1">
      <c r="A13" s="82" t="s">
        <v>104</v>
      </c>
      <c r="B13" s="75">
        <v>30</v>
      </c>
      <c r="C13" s="72">
        <v>10</v>
      </c>
      <c r="D13" s="72">
        <v>10</v>
      </c>
      <c r="E13" s="72">
        <v>10</v>
      </c>
      <c r="F13" s="72">
        <v>10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>
      <c r="A14" s="38"/>
    </row>
    <row r="15" spans="1:120" s="56" customFormat="1">
      <c r="A15" s="55"/>
      <c r="B15" s="43" t="s">
        <v>37</v>
      </c>
      <c r="C15" s="38">
        <f>IF(ISBLANK(C4:C13), NA(), SUM(C3:C13))</f>
        <v>52</v>
      </c>
      <c r="D15" s="38">
        <f t="shared" ref="D15:R15" si="0">IF(ISBLANK(D4:D13), NA(), SUM(D3:D13))</f>
        <v>47</v>
      </c>
      <c r="E15" s="38">
        <f t="shared" si="0"/>
        <v>45</v>
      </c>
      <c r="F15" s="38">
        <f t="array" ref="F15">IF(ISBLANK(F4:F13), NA(), SUM(F3:F13))</f>
        <v>45</v>
      </c>
      <c r="G15" s="38" t="e">
        <f t="array" ref="G15">IF(ISBLANK(G4:G13), NA(), SUM(G3:G13))</f>
        <v>#N/A</v>
      </c>
      <c r="H15" s="38" t="e">
        <f t="array" ref="H15">IF(ISBLANK(H4:H13), NA(), SUM(H3:H13))</f>
        <v>#N/A</v>
      </c>
      <c r="I15" s="38" t="e">
        <f t="array" ref="I15">IF(ISBLANK(I4:I13), NA(), SUM(I3:I13))</f>
        <v>#N/A</v>
      </c>
      <c r="J15" s="38" t="e">
        <f t="array" ref="J15">IF(ISBLANK(J4:J13), NA(), SUM(J3:J13))</f>
        <v>#N/A</v>
      </c>
      <c r="K15" s="38" t="e">
        <f t="array" ref="K15">IF(ISBLANK(K4:K13), NA(), SUM(K3:K13))</f>
        <v>#N/A</v>
      </c>
      <c r="L15" s="38" t="e">
        <f t="array" ref="L15">IF(ISBLANK(L4:L13), NA(), SUM(L3:L13))</f>
        <v>#N/A</v>
      </c>
      <c r="M15" s="38" t="e">
        <f t="array" ref="M15">IF(ISBLANK(M4:M13), NA(), SUM(M3:M13))</f>
        <v>#N/A</v>
      </c>
      <c r="N15" s="38" t="e">
        <f t="array" ref="N15">IF(ISBLANK(N4:N13), NA(), SUM(N3:N13))</f>
        <v>#N/A</v>
      </c>
      <c r="O15" s="38" t="e">
        <f t="array" ref="O15">IF(ISBLANK(O4:O13), NA(), SUM(O3:O13))</f>
        <v>#N/A</v>
      </c>
      <c r="P15" s="38" t="e">
        <f t="array" ref="P15">IF(ISBLANK(P4:P13), NA(), SUM(P3:P13))</f>
        <v>#N/A</v>
      </c>
      <c r="Q15" s="38" t="e">
        <f t="array" ref="Q15">IF(ISBLANK(Q4:Q13), NA(), SUM(Q3:Q13))</f>
        <v>#N/A</v>
      </c>
      <c r="R15" s="38" t="e">
        <f t="array" ref="R15">IF(ISBLANK(R4:R13), NA(), SUM(R3:R13))</f>
        <v>#N/A</v>
      </c>
    </row>
    <row r="16" spans="1:120" ht="25.5">
      <c r="A16" s="38"/>
      <c r="B16" s="43" t="s">
        <v>38</v>
      </c>
      <c r="C16" s="38"/>
      <c r="D16" s="38">
        <f t="shared" ref="D16:R16" si="1">C15-D15</f>
        <v>5</v>
      </c>
      <c r="E16" s="38">
        <f t="shared" si="1"/>
        <v>2</v>
      </c>
      <c r="F16" s="38">
        <f t="shared" si="1"/>
        <v>0</v>
      </c>
      <c r="G16" s="38" t="e">
        <f t="shared" si="1"/>
        <v>#N/A</v>
      </c>
      <c r="H16" s="38" t="e">
        <f t="shared" si="1"/>
        <v>#N/A</v>
      </c>
      <c r="I16" s="38" t="e">
        <f t="shared" si="1"/>
        <v>#N/A</v>
      </c>
      <c r="J16" s="38" t="e">
        <f t="shared" si="1"/>
        <v>#N/A</v>
      </c>
      <c r="K16" s="38" t="e">
        <f t="shared" si="1"/>
        <v>#N/A</v>
      </c>
      <c r="L16" s="38" t="e">
        <f t="shared" si="1"/>
        <v>#N/A</v>
      </c>
      <c r="M16" s="38" t="e">
        <f t="shared" si="1"/>
        <v>#N/A</v>
      </c>
      <c r="N16" s="38" t="e">
        <f t="shared" si="1"/>
        <v>#N/A</v>
      </c>
      <c r="O16" s="38" t="e">
        <f t="shared" si="1"/>
        <v>#N/A</v>
      </c>
      <c r="P16" s="38" t="e">
        <f t="shared" si="1"/>
        <v>#N/A</v>
      </c>
      <c r="Q16" s="38" t="e">
        <f t="shared" si="1"/>
        <v>#N/A</v>
      </c>
      <c r="R16" s="51" t="e">
        <f t="shared" si="1"/>
        <v>#N/A</v>
      </c>
    </row>
    <row r="17" spans="1:18">
      <c r="A17" s="38"/>
      <c r="B17" s="44" t="s">
        <v>39</v>
      </c>
      <c r="C17" s="45">
        <f>C15</f>
        <v>52</v>
      </c>
      <c r="D17" s="46">
        <f>C17-$C$15/COUNTA($C$2:$Q$2)</f>
        <v>48.533333333333331</v>
      </c>
      <c r="E17" s="46">
        <f>D17-$C$15/COUNTA($C$2:$Q$2)</f>
        <v>45.066666666666663</v>
      </c>
      <c r="F17" s="46">
        <f>E17-$C$15/COUNTA($C$2:$Q$2)</f>
        <v>41.599999999999994</v>
      </c>
      <c r="G17" s="46">
        <f>F17-$C$15/COUNTA($C$2:$Q$2)</f>
        <v>38.133333333333326</v>
      </c>
      <c r="H17" s="46">
        <f>G17-$C$15/COUNTA($C$2:$Q$2)</f>
        <v>34.666666666666657</v>
      </c>
      <c r="I17" s="46">
        <f>H17-$C$15/COUNTA($C$2:$Q$2)</f>
        <v>31.199999999999989</v>
      </c>
      <c r="J17" s="46">
        <f>I17-$C$15/COUNTA($C$2:$Q$2)</f>
        <v>27.73333333333332</v>
      </c>
      <c r="K17" s="46">
        <f>J17-$C$15/COUNTA($C$2:$Q$2)</f>
        <v>24.266666666666652</v>
      </c>
      <c r="L17" s="46">
        <f>K17-$C$15/COUNTA($C$2:$Q$2)</f>
        <v>20.799999999999983</v>
      </c>
      <c r="M17" s="46">
        <f>L17-$C$15/COUNTA($C$2:$Q$2)</f>
        <v>17.333333333333314</v>
      </c>
      <c r="N17" s="46">
        <f>M17-$C$15/COUNTA($C$2:$Q$2)</f>
        <v>13.866666666666648</v>
      </c>
      <c r="O17" s="46">
        <f>N17-$C$15/COUNTA($C$2:$Q$2)</f>
        <v>10.399999999999981</v>
      </c>
      <c r="P17" s="46">
        <f>O17-$C$15/COUNTA($C$2:$Q$2)</f>
        <v>6.933333333333314</v>
      </c>
      <c r="Q17" s="46">
        <f>P17-$C$15/COUNTA($C$2:$Q$2)</f>
        <v>3.4666666666666472</v>
      </c>
      <c r="R17" s="52">
        <f>Q17-$C$15/COUNTA($C$2:$Q$2)</f>
        <v>-1.9539925233402755E-14</v>
      </c>
    </row>
    <row r="18" spans="1:18">
      <c r="A18" s="38"/>
      <c r="B18" s="57" t="s">
        <v>40</v>
      </c>
      <c r="C18" s="58">
        <f t="shared" ref="C18:R18" si="2">1-C15/$C$15</f>
        <v>0</v>
      </c>
      <c r="D18" s="58">
        <f t="shared" si="2"/>
        <v>9.6153846153846145E-2</v>
      </c>
      <c r="E18" s="58">
        <f t="shared" si="2"/>
        <v>0.13461538461538458</v>
      </c>
      <c r="F18" s="58">
        <f t="shared" si="2"/>
        <v>0.13461538461538458</v>
      </c>
      <c r="G18" s="58" t="e">
        <f t="shared" si="2"/>
        <v>#N/A</v>
      </c>
      <c r="H18" s="58" t="e">
        <f t="shared" si="2"/>
        <v>#N/A</v>
      </c>
      <c r="I18" s="58" t="e">
        <f t="shared" si="2"/>
        <v>#N/A</v>
      </c>
      <c r="J18" s="58" t="e">
        <f t="shared" si="2"/>
        <v>#N/A</v>
      </c>
      <c r="K18" s="58" t="e">
        <f t="shared" si="2"/>
        <v>#N/A</v>
      </c>
      <c r="L18" s="58" t="e">
        <f t="shared" si="2"/>
        <v>#N/A</v>
      </c>
      <c r="M18" s="58" t="e">
        <f t="shared" si="2"/>
        <v>#N/A</v>
      </c>
      <c r="N18" s="58" t="e">
        <f t="shared" si="2"/>
        <v>#N/A</v>
      </c>
      <c r="O18" s="58" t="e">
        <f t="shared" si="2"/>
        <v>#N/A</v>
      </c>
      <c r="P18" s="58" t="e">
        <f t="shared" si="2"/>
        <v>#N/A</v>
      </c>
      <c r="Q18" s="58" t="e">
        <f t="shared" si="2"/>
        <v>#N/A</v>
      </c>
      <c r="R18" s="58" t="e">
        <f t="shared" si="2"/>
        <v>#N/A</v>
      </c>
    </row>
    <row r="19" spans="1:18">
      <c r="A19" s="38"/>
    </row>
    <row r="20" spans="1:18">
      <c r="A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</sheetData>
  <conditionalFormatting sqref="B9:B10 A3:A13 B12:B13 B3:B7 G3:R13">
    <cfRule type="expression" dxfId="3" priority="31" stopIfTrue="1">
      <formula>#REF!="N"</formula>
    </cfRule>
    <cfRule type="expression" dxfId="2" priority="32" stopIfTrue="1">
      <formula>#REF!="O"</formula>
    </cfRule>
  </conditionalFormatting>
  <conditionalFormatting sqref="B3:B13 A12 A9:A10">
    <cfRule type="expression" dxfId="1" priority="3" stopIfTrue="1">
      <formula>#REF!="N"</formula>
    </cfRule>
    <cfRule type="expression" dxfId="0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2013-06-06T08:18:10Z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