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filterPrivacy="1" defaultThemeVersion="124226"/>
  <xr:revisionPtr revIDLastSave="0" documentId="13_ncr:1_{F636ED1A-FF1D-4AF1-9267-62C2E8F25538}" xr6:coauthVersionLast="36" xr6:coauthVersionMax="36" xr10:uidLastSave="{00000000-0000-0000-0000-000000000000}"/>
  <bookViews>
    <workbookView xWindow="240" yWindow="108" windowWidth="14808" windowHeight="8016" activeTab="3" xr2:uid="{00000000-000D-0000-FFFF-FFFF00000000}"/>
  </bookViews>
  <sheets>
    <sheet name="0,5___KKM_CT_Model_1_Stage_4" sheetId="4" r:id="rId1"/>
    <sheet name="0,4___KKM_CT_Model_1_Stage_4" sheetId="8" r:id="rId2"/>
    <sheet name="0,3___KKM_CT_Model_1_Stage_4" sheetId="9" r:id="rId3"/>
    <sheet name="Zusammenfassung Thresholds" sheetId="10" r:id="rId4"/>
  </sheets>
  <calcPr calcId="191029"/>
</workbook>
</file>

<file path=xl/calcChain.xml><?xml version="1.0" encoding="utf-8"?>
<calcChain xmlns="http://schemas.openxmlformats.org/spreadsheetml/2006/main">
  <c r="G56" i="4" l="1"/>
  <c r="D56" i="9" l="1"/>
  <c r="F138" i="9"/>
  <c r="E138" i="9"/>
  <c r="D138" i="9"/>
  <c r="C138" i="9"/>
  <c r="L56" i="9"/>
  <c r="I56" i="9"/>
  <c r="H56" i="9"/>
  <c r="G56" i="9"/>
  <c r="F60" i="9" s="1"/>
  <c r="F56" i="9"/>
  <c r="E56" i="9"/>
  <c r="F58" i="9"/>
  <c r="C56" i="9"/>
  <c r="M54" i="9"/>
  <c r="K54" i="9"/>
  <c r="J54" i="9"/>
  <c r="M53" i="9"/>
  <c r="K53" i="9"/>
  <c r="J53" i="9"/>
  <c r="M52" i="9"/>
  <c r="K52" i="9"/>
  <c r="J52" i="9"/>
  <c r="M51" i="9"/>
  <c r="K51" i="9"/>
  <c r="J51" i="9"/>
  <c r="M50" i="9"/>
  <c r="K50" i="9"/>
  <c r="J50" i="9"/>
  <c r="M49" i="9"/>
  <c r="K49" i="9"/>
  <c r="J49" i="9"/>
  <c r="M48" i="9"/>
  <c r="K48" i="9"/>
  <c r="J48" i="9"/>
  <c r="M47" i="9"/>
  <c r="K47" i="9"/>
  <c r="J47" i="9"/>
  <c r="M46" i="9"/>
  <c r="K46" i="9"/>
  <c r="J46" i="9"/>
  <c r="M45" i="9"/>
  <c r="K45" i="9"/>
  <c r="J45" i="9"/>
  <c r="M44" i="9"/>
  <c r="K44" i="9"/>
  <c r="J44" i="9"/>
  <c r="M43" i="9"/>
  <c r="K43" i="9"/>
  <c r="J43" i="9"/>
  <c r="M42" i="9"/>
  <c r="K42" i="9"/>
  <c r="J42" i="9"/>
  <c r="M41" i="9"/>
  <c r="K41" i="9"/>
  <c r="J41" i="9"/>
  <c r="M40" i="9"/>
  <c r="K40" i="9"/>
  <c r="J40" i="9"/>
  <c r="M39" i="9"/>
  <c r="K39" i="9"/>
  <c r="J39" i="9"/>
  <c r="M38" i="9"/>
  <c r="K38" i="9"/>
  <c r="J38" i="9"/>
  <c r="M37" i="9"/>
  <c r="K37" i="9"/>
  <c r="J37" i="9"/>
  <c r="M36" i="9"/>
  <c r="K36" i="9"/>
  <c r="J36" i="9"/>
  <c r="M35" i="9"/>
  <c r="K35" i="9"/>
  <c r="J35" i="9"/>
  <c r="M34" i="9"/>
  <c r="K34" i="9"/>
  <c r="J34" i="9"/>
  <c r="M33" i="9"/>
  <c r="K33" i="9"/>
  <c r="J33" i="9"/>
  <c r="M32" i="9"/>
  <c r="K32" i="9"/>
  <c r="J32" i="9"/>
  <c r="M31" i="9"/>
  <c r="K31" i="9"/>
  <c r="J31" i="9"/>
  <c r="M30" i="9"/>
  <c r="K30" i="9"/>
  <c r="J30" i="9"/>
  <c r="M29" i="9"/>
  <c r="K29" i="9"/>
  <c r="J29" i="9"/>
  <c r="M28" i="9"/>
  <c r="K28" i="9"/>
  <c r="J28" i="9"/>
  <c r="M27" i="9"/>
  <c r="K27" i="9"/>
  <c r="J27" i="9"/>
  <c r="M26" i="9"/>
  <c r="K26" i="9"/>
  <c r="J26" i="9"/>
  <c r="M25" i="9"/>
  <c r="K25" i="9"/>
  <c r="J25" i="9"/>
  <c r="M24" i="9"/>
  <c r="K24" i="9"/>
  <c r="J24" i="9"/>
  <c r="M23" i="9"/>
  <c r="K23" i="9"/>
  <c r="J23" i="9"/>
  <c r="M22" i="9"/>
  <c r="K22" i="9"/>
  <c r="J22" i="9"/>
  <c r="M21" i="9"/>
  <c r="K21" i="9"/>
  <c r="J21" i="9"/>
  <c r="M20" i="9"/>
  <c r="K20" i="9"/>
  <c r="J20" i="9"/>
  <c r="M19" i="9"/>
  <c r="K19" i="9"/>
  <c r="J19" i="9"/>
  <c r="M18" i="9"/>
  <c r="K18" i="9"/>
  <c r="J18" i="9"/>
  <c r="M17" i="9"/>
  <c r="K17" i="9"/>
  <c r="J17" i="9"/>
  <c r="M16" i="9"/>
  <c r="K16" i="9"/>
  <c r="J16" i="9"/>
  <c r="M15" i="9"/>
  <c r="K15" i="9"/>
  <c r="J15" i="9"/>
  <c r="M14" i="9"/>
  <c r="K14" i="9"/>
  <c r="J14" i="9"/>
  <c r="M13" i="9"/>
  <c r="K13" i="9"/>
  <c r="J13" i="9"/>
  <c r="M12" i="9"/>
  <c r="K12" i="9"/>
  <c r="J12" i="9"/>
  <c r="M11" i="9"/>
  <c r="K11" i="9"/>
  <c r="J11" i="9"/>
  <c r="M10" i="9"/>
  <c r="K10" i="9"/>
  <c r="J10" i="9"/>
  <c r="M9" i="9"/>
  <c r="K9" i="9"/>
  <c r="J9" i="9"/>
  <c r="M8" i="9"/>
  <c r="K8" i="9"/>
  <c r="J8" i="9"/>
  <c r="M7" i="9"/>
  <c r="K7" i="9"/>
  <c r="J7" i="9"/>
  <c r="M6" i="9"/>
  <c r="K6" i="9"/>
  <c r="J6" i="9"/>
  <c r="M5" i="9"/>
  <c r="K5" i="9"/>
  <c r="J5" i="9"/>
  <c r="M4" i="9"/>
  <c r="K4" i="9"/>
  <c r="J4" i="9"/>
  <c r="M3" i="9"/>
  <c r="M56" i="9" s="1"/>
  <c r="K3" i="9"/>
  <c r="J3" i="9"/>
  <c r="F138" i="8"/>
  <c r="E138" i="8"/>
  <c r="D138" i="8"/>
  <c r="C138" i="8"/>
  <c r="L56" i="8"/>
  <c r="I56" i="8"/>
  <c r="H56" i="8"/>
  <c r="G56" i="8"/>
  <c r="F56" i="8"/>
  <c r="F68" i="8" s="1"/>
  <c r="E56" i="8"/>
  <c r="D56" i="8"/>
  <c r="C56" i="8"/>
  <c r="M54" i="8"/>
  <c r="K54" i="8"/>
  <c r="J54" i="8"/>
  <c r="M53" i="8"/>
  <c r="K53" i="8"/>
  <c r="J53" i="8"/>
  <c r="M52" i="8"/>
  <c r="K52" i="8"/>
  <c r="J52" i="8"/>
  <c r="M51" i="8"/>
  <c r="K51" i="8"/>
  <c r="J51" i="8"/>
  <c r="M50" i="8"/>
  <c r="K50" i="8"/>
  <c r="J50" i="8"/>
  <c r="M49" i="8"/>
  <c r="K49" i="8"/>
  <c r="J49" i="8"/>
  <c r="M48" i="8"/>
  <c r="K48" i="8"/>
  <c r="J48" i="8"/>
  <c r="M47" i="8"/>
  <c r="K47" i="8"/>
  <c r="J47" i="8"/>
  <c r="M46" i="8"/>
  <c r="K46" i="8"/>
  <c r="J46" i="8"/>
  <c r="M45" i="8"/>
  <c r="K45" i="8"/>
  <c r="J45" i="8"/>
  <c r="M44" i="8"/>
  <c r="K44" i="8"/>
  <c r="J44" i="8"/>
  <c r="M43" i="8"/>
  <c r="K43" i="8"/>
  <c r="J43" i="8"/>
  <c r="M42" i="8"/>
  <c r="K42" i="8"/>
  <c r="J42" i="8"/>
  <c r="M41" i="8"/>
  <c r="K41" i="8"/>
  <c r="J41" i="8"/>
  <c r="M40" i="8"/>
  <c r="K40" i="8"/>
  <c r="J40" i="8"/>
  <c r="M39" i="8"/>
  <c r="K39" i="8"/>
  <c r="J39" i="8"/>
  <c r="M38" i="8"/>
  <c r="K38" i="8"/>
  <c r="J38" i="8"/>
  <c r="M37" i="8"/>
  <c r="K37" i="8"/>
  <c r="J37" i="8"/>
  <c r="M36" i="8"/>
  <c r="K36" i="8"/>
  <c r="J36" i="8"/>
  <c r="M35" i="8"/>
  <c r="K35" i="8"/>
  <c r="J35" i="8"/>
  <c r="M34" i="8"/>
  <c r="K34" i="8"/>
  <c r="J34" i="8"/>
  <c r="M33" i="8"/>
  <c r="K33" i="8"/>
  <c r="J33" i="8"/>
  <c r="M32" i="8"/>
  <c r="K32" i="8"/>
  <c r="J32" i="8"/>
  <c r="M31" i="8"/>
  <c r="K31" i="8"/>
  <c r="J31" i="8"/>
  <c r="M30" i="8"/>
  <c r="K30" i="8"/>
  <c r="J30" i="8"/>
  <c r="M29" i="8"/>
  <c r="K29" i="8"/>
  <c r="J29" i="8"/>
  <c r="M28" i="8"/>
  <c r="K28" i="8"/>
  <c r="J28" i="8"/>
  <c r="M27" i="8"/>
  <c r="K27" i="8"/>
  <c r="J27" i="8"/>
  <c r="M26" i="8"/>
  <c r="K26" i="8"/>
  <c r="J26" i="8"/>
  <c r="M25" i="8"/>
  <c r="K25" i="8"/>
  <c r="J25" i="8"/>
  <c r="M24" i="8"/>
  <c r="K24" i="8"/>
  <c r="J24" i="8"/>
  <c r="M23" i="8"/>
  <c r="K23" i="8"/>
  <c r="J23" i="8"/>
  <c r="M22" i="8"/>
  <c r="K22" i="8"/>
  <c r="J22" i="8"/>
  <c r="M21" i="8"/>
  <c r="K21" i="8"/>
  <c r="J21" i="8"/>
  <c r="M20" i="8"/>
  <c r="K20" i="8"/>
  <c r="J20" i="8"/>
  <c r="M19" i="8"/>
  <c r="K19" i="8"/>
  <c r="J19" i="8"/>
  <c r="M18" i="8"/>
  <c r="K18" i="8"/>
  <c r="J18" i="8"/>
  <c r="M17" i="8"/>
  <c r="K17" i="8"/>
  <c r="J17" i="8"/>
  <c r="M16" i="8"/>
  <c r="K16" i="8"/>
  <c r="J16" i="8"/>
  <c r="M15" i="8"/>
  <c r="K15" i="8"/>
  <c r="J15" i="8"/>
  <c r="M14" i="8"/>
  <c r="K14" i="8"/>
  <c r="J14" i="8"/>
  <c r="M13" i="8"/>
  <c r="K13" i="8"/>
  <c r="J13" i="8"/>
  <c r="M12" i="8"/>
  <c r="K12" i="8"/>
  <c r="J12" i="8"/>
  <c r="M11" i="8"/>
  <c r="K11" i="8"/>
  <c r="J11" i="8"/>
  <c r="M10" i="8"/>
  <c r="K10" i="8"/>
  <c r="J10" i="8"/>
  <c r="M9" i="8"/>
  <c r="K9" i="8"/>
  <c r="J9" i="8"/>
  <c r="M8" i="8"/>
  <c r="K8" i="8"/>
  <c r="J8" i="8"/>
  <c r="M7" i="8"/>
  <c r="K7" i="8"/>
  <c r="J7" i="8"/>
  <c r="M6" i="8"/>
  <c r="K6" i="8"/>
  <c r="J6" i="8"/>
  <c r="M5" i="8"/>
  <c r="K5" i="8"/>
  <c r="J5" i="8"/>
  <c r="M4" i="8"/>
  <c r="K4" i="8"/>
  <c r="K56" i="8" s="1"/>
  <c r="J4" i="8"/>
  <c r="M3" i="8"/>
  <c r="M56" i="8" s="1"/>
  <c r="K3" i="8"/>
  <c r="J3" i="8"/>
  <c r="J54" i="4"/>
  <c r="K54" i="4"/>
  <c r="M54" i="4"/>
  <c r="C56" i="4"/>
  <c r="F138" i="4"/>
  <c r="E138" i="4"/>
  <c r="D138" i="4"/>
  <c r="C138" i="4"/>
  <c r="D140" i="4" s="1"/>
  <c r="L56" i="4"/>
  <c r="I56" i="4"/>
  <c r="H56" i="4"/>
  <c r="F56" i="4"/>
  <c r="E56" i="4"/>
  <c r="D56" i="4"/>
  <c r="M53" i="4"/>
  <c r="K53" i="4"/>
  <c r="J53" i="4"/>
  <c r="M52" i="4"/>
  <c r="K52" i="4"/>
  <c r="J52" i="4"/>
  <c r="M51" i="4"/>
  <c r="K51" i="4"/>
  <c r="J51" i="4"/>
  <c r="M50" i="4"/>
  <c r="K50" i="4"/>
  <c r="J50" i="4"/>
  <c r="M49" i="4"/>
  <c r="K49" i="4"/>
  <c r="J49" i="4"/>
  <c r="M48" i="4"/>
  <c r="K48" i="4"/>
  <c r="J48" i="4"/>
  <c r="M47" i="4"/>
  <c r="K47" i="4"/>
  <c r="J47" i="4"/>
  <c r="M46" i="4"/>
  <c r="K46" i="4"/>
  <c r="J46" i="4"/>
  <c r="M45" i="4"/>
  <c r="K45" i="4"/>
  <c r="J45" i="4"/>
  <c r="M44" i="4"/>
  <c r="K44" i="4"/>
  <c r="J44" i="4"/>
  <c r="M43" i="4"/>
  <c r="K43" i="4"/>
  <c r="J43" i="4"/>
  <c r="M42" i="4"/>
  <c r="K42" i="4"/>
  <c r="J42" i="4"/>
  <c r="M41" i="4"/>
  <c r="K41" i="4"/>
  <c r="J41" i="4"/>
  <c r="M40" i="4"/>
  <c r="K40" i="4"/>
  <c r="J40" i="4"/>
  <c r="M39" i="4"/>
  <c r="K39" i="4"/>
  <c r="J39" i="4"/>
  <c r="M38" i="4"/>
  <c r="K38" i="4"/>
  <c r="J38" i="4"/>
  <c r="M37" i="4"/>
  <c r="K37" i="4"/>
  <c r="J37" i="4"/>
  <c r="M36" i="4"/>
  <c r="K36" i="4"/>
  <c r="J36" i="4"/>
  <c r="M35" i="4"/>
  <c r="K35" i="4"/>
  <c r="J35" i="4"/>
  <c r="M34" i="4"/>
  <c r="K34" i="4"/>
  <c r="J34" i="4"/>
  <c r="M33" i="4"/>
  <c r="K33" i="4"/>
  <c r="J33" i="4"/>
  <c r="M32" i="4"/>
  <c r="K32" i="4"/>
  <c r="J32" i="4"/>
  <c r="M31" i="4"/>
  <c r="K31" i="4"/>
  <c r="J31" i="4"/>
  <c r="M30" i="4"/>
  <c r="K30" i="4"/>
  <c r="J30" i="4"/>
  <c r="M29" i="4"/>
  <c r="K29" i="4"/>
  <c r="J29" i="4"/>
  <c r="M28" i="4"/>
  <c r="K28" i="4"/>
  <c r="J28" i="4"/>
  <c r="M27" i="4"/>
  <c r="K27" i="4"/>
  <c r="J27" i="4"/>
  <c r="M26" i="4"/>
  <c r="K26" i="4"/>
  <c r="J26" i="4"/>
  <c r="M25" i="4"/>
  <c r="K25" i="4"/>
  <c r="J25" i="4"/>
  <c r="M24" i="4"/>
  <c r="K24" i="4"/>
  <c r="J24" i="4"/>
  <c r="M23" i="4"/>
  <c r="K23" i="4"/>
  <c r="J23" i="4"/>
  <c r="M22" i="4"/>
  <c r="K22" i="4"/>
  <c r="J22" i="4"/>
  <c r="M21" i="4"/>
  <c r="K21" i="4"/>
  <c r="J21" i="4"/>
  <c r="M20" i="4"/>
  <c r="K20" i="4"/>
  <c r="J20" i="4"/>
  <c r="M19" i="4"/>
  <c r="K19" i="4"/>
  <c r="J19" i="4"/>
  <c r="M18" i="4"/>
  <c r="K18" i="4"/>
  <c r="J18" i="4"/>
  <c r="M17" i="4"/>
  <c r="K17" i="4"/>
  <c r="J17" i="4"/>
  <c r="M16" i="4"/>
  <c r="K16" i="4"/>
  <c r="J16" i="4"/>
  <c r="M15" i="4"/>
  <c r="K15" i="4"/>
  <c r="J15" i="4"/>
  <c r="M14" i="4"/>
  <c r="K14" i="4"/>
  <c r="J14" i="4"/>
  <c r="M13" i="4"/>
  <c r="K13" i="4"/>
  <c r="J13" i="4"/>
  <c r="M12" i="4"/>
  <c r="K12" i="4"/>
  <c r="J12" i="4"/>
  <c r="M11" i="4"/>
  <c r="K11" i="4"/>
  <c r="J11" i="4"/>
  <c r="M10" i="4"/>
  <c r="K10" i="4"/>
  <c r="J10" i="4"/>
  <c r="M9" i="4"/>
  <c r="K9" i="4"/>
  <c r="J9" i="4"/>
  <c r="M8" i="4"/>
  <c r="K8" i="4"/>
  <c r="J8" i="4"/>
  <c r="M7" i="4"/>
  <c r="K7" i="4"/>
  <c r="J7" i="4"/>
  <c r="M6" i="4"/>
  <c r="K6" i="4"/>
  <c r="J6" i="4"/>
  <c r="M5" i="4"/>
  <c r="K5" i="4"/>
  <c r="J5" i="4"/>
  <c r="M4" i="4"/>
  <c r="K4" i="4"/>
  <c r="J4" i="4"/>
  <c r="M3" i="4"/>
  <c r="K3" i="4"/>
  <c r="J3" i="4"/>
  <c r="D142" i="4" l="1"/>
  <c r="D141" i="4"/>
  <c r="F61" i="9"/>
  <c r="M56" i="4"/>
  <c r="F64" i="4"/>
  <c r="F75" i="4"/>
  <c r="F68" i="4"/>
  <c r="F67" i="4"/>
  <c r="D142" i="9"/>
  <c r="D140" i="9"/>
  <c r="K56" i="9"/>
  <c r="F74" i="9" s="1"/>
  <c r="J56" i="9"/>
  <c r="G145" i="9" s="1"/>
  <c r="F61" i="8"/>
  <c r="F60" i="8"/>
  <c r="J56" i="8"/>
  <c r="F63" i="8" s="1"/>
  <c r="F59" i="8"/>
  <c r="F75" i="8"/>
  <c r="F64" i="8"/>
  <c r="G150" i="8"/>
  <c r="D139" i="8"/>
  <c r="D140" i="8"/>
  <c r="G156" i="9"/>
  <c r="D143" i="9"/>
  <c r="F59" i="9"/>
  <c r="F68" i="9"/>
  <c r="G144" i="9"/>
  <c r="D139" i="9"/>
  <c r="F64" i="9"/>
  <c r="F75" i="9"/>
  <c r="G150" i="9"/>
  <c r="D141" i="9"/>
  <c r="F69" i="8"/>
  <c r="F70" i="8" s="1"/>
  <c r="F76" i="8"/>
  <c r="F74" i="8"/>
  <c r="F65" i="8"/>
  <c r="D141" i="8"/>
  <c r="G145" i="8"/>
  <c r="D142" i="8"/>
  <c r="G156" i="8"/>
  <c r="F58" i="8"/>
  <c r="F67" i="8"/>
  <c r="D143" i="8"/>
  <c r="G151" i="8"/>
  <c r="G152" i="8" s="1"/>
  <c r="G157" i="8"/>
  <c r="G144" i="8"/>
  <c r="J56" i="4"/>
  <c r="F63" i="4" s="1"/>
  <c r="F58" i="4"/>
  <c r="F61" i="4"/>
  <c r="K56" i="4"/>
  <c r="F76" i="4" s="1"/>
  <c r="F60" i="4"/>
  <c r="G145" i="4"/>
  <c r="G156" i="4"/>
  <c r="D143" i="4"/>
  <c r="D144" i="4" s="1"/>
  <c r="G151" i="4"/>
  <c r="F59" i="4"/>
  <c r="G157" i="4"/>
  <c r="G144" i="4"/>
  <c r="D139" i="4"/>
  <c r="G150" i="4"/>
  <c r="F65" i="4"/>
  <c r="F74" i="4" l="1"/>
  <c r="F63" i="9"/>
  <c r="D144" i="9"/>
  <c r="H155" i="9"/>
  <c r="F67" i="9"/>
  <c r="H149" i="9" s="1"/>
  <c r="F69" i="9"/>
  <c r="H151" i="9" s="1"/>
  <c r="I151" i="9" s="1"/>
  <c r="F76" i="9"/>
  <c r="H157" i="9" s="1"/>
  <c r="I157" i="9" s="1"/>
  <c r="F65" i="9"/>
  <c r="F66" i="9" s="1"/>
  <c r="G151" i="9"/>
  <c r="G152" i="9" s="1"/>
  <c r="H143" i="9"/>
  <c r="G157" i="9"/>
  <c r="G158" i="9" s="1"/>
  <c r="G146" i="9"/>
  <c r="H144" i="8"/>
  <c r="I144" i="8" s="1"/>
  <c r="G158" i="8"/>
  <c r="G146" i="8"/>
  <c r="H149" i="8"/>
  <c r="H155" i="8"/>
  <c r="H143" i="8"/>
  <c r="H156" i="8"/>
  <c r="I156" i="8" s="1"/>
  <c r="H144" i="9"/>
  <c r="I144" i="9" s="1"/>
  <c r="H156" i="9"/>
  <c r="I156" i="9" s="1"/>
  <c r="H150" i="9"/>
  <c r="I150" i="9" s="1"/>
  <c r="H145" i="8"/>
  <c r="I145" i="8" s="1"/>
  <c r="F66" i="8"/>
  <c r="D144" i="8"/>
  <c r="H152" i="8" s="1"/>
  <c r="I152" i="8" s="1"/>
  <c r="H150" i="8"/>
  <c r="I150" i="8" s="1"/>
  <c r="H157" i="8"/>
  <c r="I157" i="8" s="1"/>
  <c r="H151" i="8"/>
  <c r="I151" i="8" s="1"/>
  <c r="F77" i="8"/>
  <c r="H145" i="4"/>
  <c r="I145" i="4" s="1"/>
  <c r="G152" i="4"/>
  <c r="F69" i="4"/>
  <c r="H151" i="4" s="1"/>
  <c r="I151" i="4" s="1"/>
  <c r="H155" i="4"/>
  <c r="H149" i="4"/>
  <c r="H150" i="4"/>
  <c r="I150" i="4" s="1"/>
  <c r="F66" i="4"/>
  <c r="H146" i="4" s="1"/>
  <c r="I146" i="4" s="1"/>
  <c r="H144" i="4"/>
  <c r="I144" i="4" s="1"/>
  <c r="F77" i="4"/>
  <c r="H158" i="4" s="1"/>
  <c r="I158" i="4" s="1"/>
  <c r="H156" i="4"/>
  <c r="I156" i="4" s="1"/>
  <c r="H143" i="4"/>
  <c r="H157" i="4"/>
  <c r="I157" i="4" s="1"/>
  <c r="G146" i="4"/>
  <c r="G158" i="4"/>
  <c r="H146" i="9" l="1"/>
  <c r="I146" i="9" s="1"/>
  <c r="H145" i="9"/>
  <c r="I145" i="9" s="1"/>
  <c r="F77" i="9"/>
  <c r="H158" i="9" s="1"/>
  <c r="I158" i="9" s="1"/>
  <c r="F70" i="9"/>
  <c r="H152" i="9" s="1"/>
  <c r="I152" i="9" s="1"/>
  <c r="H146" i="8"/>
  <c r="I146" i="8" s="1"/>
  <c r="H158" i="8"/>
  <c r="I158" i="8" s="1"/>
  <c r="F70" i="4"/>
  <c r="H152" i="4" s="1"/>
  <c r="I152" i="4" s="1"/>
</calcChain>
</file>

<file path=xl/sharedStrings.xml><?xml version="1.0" encoding="utf-8"?>
<sst xmlns="http://schemas.openxmlformats.org/spreadsheetml/2006/main" count="781" uniqueCount="235">
  <si>
    <t>KKMs</t>
  </si>
  <si>
    <t>KKM_CT_Model_1_Stage_4</t>
  </si>
  <si>
    <t>False Positives</t>
  </si>
  <si>
    <t>Positives in Picture</t>
  </si>
  <si>
    <t>Not Deteted Number of Vents</t>
  </si>
  <si>
    <t>Number of Detected Vents</t>
  </si>
  <si>
    <t>Doubled Vents</t>
  </si>
  <si>
    <t>CTs</t>
  </si>
  <si>
    <t>Detected Positives</t>
  </si>
  <si>
    <t>Not Detected</t>
  </si>
  <si>
    <t>Blanks</t>
  </si>
  <si>
    <t>Number of Images</t>
  </si>
  <si>
    <t>False Positives KKMs</t>
  </si>
  <si>
    <t>False Positives CTs</t>
  </si>
  <si>
    <t>Not Detected KKMs</t>
  </si>
  <si>
    <t>KKMs in Picture</t>
  </si>
  <si>
    <t>Number of Vents in Image</t>
  </si>
  <si>
    <t>Detected KKMs</t>
  </si>
  <si>
    <t>Image</t>
  </si>
  <si>
    <t>Comments</t>
  </si>
  <si>
    <t>SUMME:</t>
  </si>
  <si>
    <t>1 (6)_detections.png</t>
  </si>
  <si>
    <t>10 (7)_detections.png</t>
  </si>
  <si>
    <t>11 (15)_detections.png</t>
  </si>
  <si>
    <t>11 (2)_detections.png</t>
  </si>
  <si>
    <t>12 (1)_detections.png</t>
  </si>
  <si>
    <t>12 (10)_detections.png</t>
  </si>
  <si>
    <t>12 (2)_detections.png</t>
  </si>
  <si>
    <t>12 (3)_detections.png</t>
  </si>
  <si>
    <t>12 (4)_detections.png</t>
  </si>
  <si>
    <t>12 (5)_detections.png</t>
  </si>
  <si>
    <t>12 (7)_detections.png</t>
  </si>
  <si>
    <t>12 (8)_detections.png</t>
  </si>
  <si>
    <t>12 (9)_detections.png</t>
  </si>
  <si>
    <t>13 (2)_detections.png</t>
  </si>
  <si>
    <t>13 (3)_detections.png</t>
  </si>
  <si>
    <t>13 (4)_detections.png</t>
  </si>
  <si>
    <t>13 (5)_detections.png</t>
  </si>
  <si>
    <t>14 (1)_detections.png</t>
  </si>
  <si>
    <t>14 (3)_detections.png</t>
  </si>
  <si>
    <t>14 (4)_detections.png</t>
  </si>
  <si>
    <t>15 (1)_detections.png</t>
  </si>
  <si>
    <t>15 (2)_detections.png</t>
  </si>
  <si>
    <t>15 (4)_detections.png</t>
  </si>
  <si>
    <t>16 (1)_detections.png</t>
  </si>
  <si>
    <t>16 (2)_detections.png</t>
  </si>
  <si>
    <t>16 (4)_detections.png</t>
  </si>
  <si>
    <t>17 (4)_detections.png</t>
  </si>
  <si>
    <t>18 (3)_detections.png</t>
  </si>
  <si>
    <t>19 (2)_detections.png</t>
  </si>
  <si>
    <t>2 (1)_detections.png</t>
  </si>
  <si>
    <t>23 (4)_detections.png</t>
  </si>
  <si>
    <t>23 (5)_detections.png</t>
  </si>
  <si>
    <t>24 (1)_detections.png</t>
  </si>
  <si>
    <t>26 (3)_detections.png</t>
  </si>
  <si>
    <t>5 (3)_detections.png</t>
  </si>
  <si>
    <t>5 (4)_detections.png</t>
  </si>
  <si>
    <t>6 (3)_detections.png</t>
  </si>
  <si>
    <t>7 (10)_detections.png</t>
  </si>
  <si>
    <t>7 (11)_detections.png</t>
  </si>
  <si>
    <t>7 (12)_detections.png</t>
  </si>
  <si>
    <t>7 (5)_detections.png</t>
  </si>
  <si>
    <t>7 (6)_detections.png</t>
  </si>
  <si>
    <t>8 (1)_detections.png</t>
  </si>
  <si>
    <t>8 (12)_detections.png</t>
  </si>
  <si>
    <t>8 (18)_detections.png</t>
  </si>
  <si>
    <t>8 (8)_detections.png</t>
  </si>
  <si>
    <t>10 (1)_detections.png</t>
  </si>
  <si>
    <t>10 (10)_detections.png</t>
  </si>
  <si>
    <t>10 (11)_detections.png</t>
  </si>
  <si>
    <t>10 (12)_detections.png</t>
  </si>
  <si>
    <t>10 (14)_detections.png</t>
  </si>
  <si>
    <t>10 (16)_detections.png</t>
  </si>
  <si>
    <t>10 (4)_detections.png</t>
  </si>
  <si>
    <t>10 (6)_detections.png</t>
  </si>
  <si>
    <t>10 (8)_detections.png</t>
  </si>
  <si>
    <t>10 (9)_detections.png</t>
  </si>
  <si>
    <t>25 (1)_detections.png</t>
  </si>
  <si>
    <t>25 (6)_detections.png</t>
  </si>
  <si>
    <t>5 (6)_detections.png</t>
  </si>
  <si>
    <t>5 (7)_detections.png</t>
  </si>
  <si>
    <t>6 (5)_detections.png</t>
  </si>
  <si>
    <t>6 (6)_detections.png</t>
  </si>
  <si>
    <t>6 (8)_detections.png</t>
  </si>
  <si>
    <t>7 (13)_detections.png</t>
  </si>
  <si>
    <t>7 (14)_detections.png</t>
  </si>
  <si>
    <t>7 (15)_detections.png</t>
  </si>
  <si>
    <t>7 (16)_detections.png</t>
  </si>
  <si>
    <t>7 (17)_detections.png</t>
  </si>
  <si>
    <t>7 (18)_detections.png</t>
  </si>
  <si>
    <t>7 (19)_detections.png</t>
  </si>
  <si>
    <t>7 (2)_detections.png</t>
  </si>
  <si>
    <t>7 (20)_detections.png</t>
  </si>
  <si>
    <t>7 (3)_detections.png</t>
  </si>
  <si>
    <t>7 (4)_detections.png</t>
  </si>
  <si>
    <t>7 (9)_detections.png</t>
  </si>
  <si>
    <t>8 (10)_detections.png</t>
  </si>
  <si>
    <t>8 (11)_detections.png</t>
  </si>
  <si>
    <t>8 (14)_detections.png</t>
  </si>
  <si>
    <t>8 (15)_detections.png</t>
  </si>
  <si>
    <t>8 (16)_detections.png</t>
  </si>
  <si>
    <t>8 (2)_detections.png</t>
  </si>
  <si>
    <t>8 (4)_detections.png</t>
  </si>
  <si>
    <t>8 (5)_detections.png</t>
  </si>
  <si>
    <t>8 (6)_detections.png</t>
  </si>
  <si>
    <t>8 (7)_detections.png</t>
  </si>
  <si>
    <t>8 (9)_detections.png</t>
  </si>
  <si>
    <t>9 (1)_detections.png</t>
  </si>
  <si>
    <t>9 (11)_detections.png</t>
  </si>
  <si>
    <t>9 (12)_detections.png</t>
  </si>
  <si>
    <t>9 (2)_detections.png</t>
  </si>
  <si>
    <t>9 (3)_detections.png</t>
  </si>
  <si>
    <t>9 (4)_detections.png</t>
  </si>
  <si>
    <t>9 (5)_detections.png</t>
  </si>
  <si>
    <t>9 (6)_detections.png</t>
  </si>
  <si>
    <t>9 (7)_detections.png</t>
  </si>
  <si>
    <t>9 (9)_detections.png</t>
  </si>
  <si>
    <t>Doubled KKMs</t>
  </si>
  <si>
    <t>Not detected KKM has difficult vents (edgy)</t>
  </si>
  <si>
    <t>Percent of CTs found:</t>
  </si>
  <si>
    <t>Percent of KKMs found:</t>
  </si>
  <si>
    <t>Percent of Vents included:</t>
  </si>
  <si>
    <t>Percent of False Positives (KKMs in Picture = 100%):</t>
  </si>
  <si>
    <t>Not detected 2er KKM small, blurry and low contrast</t>
  </si>
  <si>
    <t>Parts of the KKMs are counted twice</t>
  </si>
  <si>
    <t>Parts of a KKM are counted twice</t>
  </si>
  <si>
    <t>Parts of the KKMs are in vhadow and 9 vents are cut off by a roof</t>
  </si>
  <si>
    <t>Not detected KKMs: 1, 2, and 3 vents</t>
  </si>
  <si>
    <t>Low contrast</t>
  </si>
  <si>
    <t>Low contrast (KKM in shadow)</t>
  </si>
  <si>
    <t>2er KKMs not detected. False positive looks similar to KKM</t>
  </si>
  <si>
    <t>1er KKMs not detected</t>
  </si>
  <si>
    <t>False positive looks similar to KKM (probably is one)</t>
  </si>
  <si>
    <t>Mostly 1er and 2er KKMs not detected</t>
  </si>
  <si>
    <t>Not detected KKM has very low contrast. Number od Vents difficult to tell</t>
  </si>
  <si>
    <t>Vents very close together. Only parts of the KKMs get recognized</t>
  </si>
  <si>
    <t>Percent of Doubled Vents (Number of Vents in Image = 100%)</t>
  </si>
  <si>
    <t>Precision = True Positives / (True Positives + False Positives):</t>
  </si>
  <si>
    <t>Recall = True Positives / (True Positives + False Negatives):</t>
  </si>
  <si>
    <t>KKMs:</t>
  </si>
  <si>
    <t>Vents:</t>
  </si>
  <si>
    <t>Recall = True Positive Vents / (True Positive Vents + False Negative KKMs):</t>
  </si>
  <si>
    <t>Precision = True Positive Vents / (True Positive Vents + False Positive Vents):</t>
  </si>
  <si>
    <t xml:space="preserve">True Positives: </t>
  </si>
  <si>
    <t>Detected KKMs and Detected Vents</t>
  </si>
  <si>
    <t xml:space="preserve">False Positives: </t>
  </si>
  <si>
    <t>Detect not existent object</t>
  </si>
  <si>
    <t xml:space="preserve">False Negative: </t>
  </si>
  <si>
    <t>Object was not detected</t>
  </si>
  <si>
    <t xml:space="preserve">True Negatives: </t>
  </si>
  <si>
    <t>Not analyzable</t>
  </si>
  <si>
    <t>F1 = 2 * (Precision * Recall) / (Precision + Recall)</t>
  </si>
  <si>
    <t>Precision: How many of the detections are true</t>
  </si>
  <si>
    <t>Recall: How many of the objects did the model find?</t>
  </si>
  <si>
    <t>Revall for the KKMs is not very useful for the overall accuracy, because the model just performs bad for very small KKms</t>
  </si>
  <si>
    <t>SUMM:</t>
  </si>
  <si>
    <t>Not Detected (False Negative)</t>
  </si>
  <si>
    <t>Vents get detected more precisely than small KKMs with few (especially 2) Vents</t>
  </si>
  <si>
    <t>Difference of performance on KKMs and Vents means that large KKMs with many</t>
  </si>
  <si>
    <t>KKMs and CTs combined</t>
  </si>
  <si>
    <t>Vents and CTs combined</t>
  </si>
  <si>
    <t>False Positive Vents (if recognizable)</t>
  </si>
  <si>
    <t>False Positive Vents + Doubled Vents</t>
  </si>
  <si>
    <t>Vents incl. Doubled Vents:</t>
  </si>
  <si>
    <t>Precis</t>
  </si>
  <si>
    <t>False Negative Vents are Objects in the Detections that look like Vents</t>
  </si>
  <si>
    <t>Furthermore Vents that are counted twice (overlapping Bounding Boxes) are added to the False Negatives</t>
  </si>
  <si>
    <t>Vents and CTs combined incl. Doubled Vents</t>
  </si>
  <si>
    <t>kkms (4)_detections.png</t>
  </si>
  <si>
    <t>kkms (6)_detections.png</t>
  </si>
  <si>
    <t>kkms (9)_detections.png</t>
  </si>
  <si>
    <t>kkms (10)_detections.png</t>
  </si>
  <si>
    <t>Mean KKMs and Cts</t>
  </si>
  <si>
    <t>[%]</t>
  </si>
  <si>
    <t>15 (3)_detections.png</t>
  </si>
  <si>
    <t>Many 2er KKMs not detected</t>
  </si>
  <si>
    <t>Dataset: 332 KKMs (2001 Vents) and 146 CTs</t>
  </si>
  <si>
    <t>Accuracy = (TP + TN) / (TP + TN + FP + FN). TNs are not used here.</t>
  </si>
  <si>
    <t>How well does the model perform in general?</t>
  </si>
  <si>
    <t>ADDITIONAL KKMs from CT-Set</t>
  </si>
  <si>
    <t>ADDITIONAL CTs from KKM-Set</t>
  </si>
  <si>
    <t>Threshold: 0,5</t>
  </si>
  <si>
    <t>Comparison Various Thresholds</t>
  </si>
  <si>
    <t>Accuracy</t>
  </si>
  <si>
    <t>Precision</t>
  </si>
  <si>
    <t>Threshold 0,4</t>
  </si>
  <si>
    <t>Threshold 0,5</t>
  </si>
  <si>
    <t>Threshold 0,3</t>
  </si>
  <si>
    <t>KKM-Vents:</t>
  </si>
  <si>
    <t>KKM-Vents incl. Doubled Vents:</t>
  </si>
  <si>
    <t>KKMs and CTs:</t>
  </si>
  <si>
    <t>CTs:</t>
  </si>
  <si>
    <t>Recall</t>
  </si>
  <si>
    <t>F1</t>
  </si>
  <si>
    <t>KKM-Vents and Cts:</t>
  </si>
  <si>
    <t>KKM-Vents incl Doubled Vents and CTs</t>
  </si>
  <si>
    <t>Masterarbeit:</t>
  </si>
  <si>
    <t>Threshold 0.5</t>
  </si>
  <si>
    <t>60.1%</t>
  </si>
  <si>
    <t>95.4%</t>
  </si>
  <si>
    <t>61.8%</t>
  </si>
  <si>
    <t>98.4%</t>
  </si>
  <si>
    <t>84.1%</t>
  </si>
  <si>
    <t>90.7%</t>
  </si>
  <si>
    <t>66.5%</t>
  </si>
  <si>
    <t>95.5%</t>
  </si>
  <si>
    <t>68.6%</t>
  </si>
  <si>
    <t>79.9%</t>
  </si>
  <si>
    <t>81.3%</t>
  </si>
  <si>
    <t>96.1%</t>
  </si>
  <si>
    <t>89.7%</t>
  </si>
  <si>
    <t>Threshold 0.4</t>
  </si>
  <si>
    <t>Threshold 0.3</t>
  </si>
  <si>
    <t>83.0%</t>
  </si>
  <si>
    <t>75.0%</t>
  </si>
  <si>
    <t>95.8%</t>
  </si>
  <si>
    <t>74.5%</t>
  </si>
  <si>
    <t>94.6%</t>
  </si>
  <si>
    <t>78.8%</t>
  </si>
  <si>
    <t>85.4%</t>
  </si>
  <si>
    <t>77.4%</t>
  </si>
  <si>
    <t>85.0%</t>
  </si>
  <si>
    <t>87.2%</t>
  </si>
  <si>
    <t>81.4%</t>
  </si>
  <si>
    <t>Included Vents</t>
  </si>
  <si>
    <t>Cooling Towers</t>
  </si>
  <si>
    <t>Compression Chillers</t>
  </si>
  <si>
    <t>82.0%</t>
  </si>
  <si>
    <t>79.2%</t>
  </si>
  <si>
    <t>95.9%</t>
  </si>
  <si>
    <t>84.4%</t>
  </si>
  <si>
    <t>85.6%</t>
  </si>
  <si>
    <t>95.0%</t>
  </si>
  <si>
    <t>92.2%</t>
  </si>
  <si>
    <t>88.4%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</si>
</sst>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11" xfId="0" applyBorder="1"/>
    <xf numFmtId="0" fontId="0" fillId="2" borderId="10" xfId="0" applyFill="1" applyBorder="1"/>
    <xf numFmtId="0" fontId="0" fillId="2" borderId="14" xfId="0" applyFill="1" applyBorder="1"/>
    <xf numFmtId="0" fontId="0" fillId="2" borderId="5" xfId="0" applyFill="1" applyBorder="1"/>
    <xf numFmtId="0" fontId="0" fillId="0" borderId="13" xfId="0" applyBorder="1"/>
    <xf numFmtId="0" fontId="0" fillId="0" borderId="5" xfId="0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2" borderId="8" xfId="0" applyFont="1" applyFill="1" applyBorder="1"/>
    <xf numFmtId="0" fontId="1" fillId="2" borderId="1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5" xfId="0" applyFont="1" applyFill="1" applyBorder="1"/>
    <xf numFmtId="0" fontId="0" fillId="0" borderId="16" xfId="0" applyBorder="1"/>
    <xf numFmtId="0" fontId="0" fillId="0" borderId="14" xfId="0" applyBorder="1"/>
    <xf numFmtId="0" fontId="0" fillId="0" borderId="17" xfId="0" applyBorder="1"/>
    <xf numFmtId="0" fontId="1" fillId="2" borderId="8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1" fillId="2" borderId="14" xfId="0" applyFont="1" applyFill="1" applyBorder="1"/>
    <xf numFmtId="0" fontId="1" fillId="2" borderId="5" xfId="0" applyFont="1" applyFill="1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0" xfId="0" applyFill="1" applyBorder="1"/>
    <xf numFmtId="164" fontId="0" fillId="2" borderId="3" xfId="0" applyNumberFormat="1" applyFill="1" applyBorder="1"/>
    <xf numFmtId="0" fontId="0" fillId="2" borderId="11" xfId="0" applyFill="1" applyBorder="1"/>
    <xf numFmtId="165" fontId="0" fillId="2" borderId="5" xfId="0" applyNumberFormat="1" applyFill="1" applyBorder="1"/>
    <xf numFmtId="0" fontId="0" fillId="2" borderId="15" xfId="0" applyFill="1" applyBorder="1"/>
    <xf numFmtId="165" fontId="0" fillId="2" borderId="13" xfId="0" applyNumberFormat="1" applyFill="1" applyBorder="1"/>
    <xf numFmtId="165" fontId="0" fillId="2" borderId="3" xfId="0" applyNumberFormat="1" applyFill="1" applyBorder="1"/>
    <xf numFmtId="0" fontId="1" fillId="3" borderId="12" xfId="0" applyFont="1" applyFill="1" applyBorder="1"/>
    <xf numFmtId="165" fontId="0" fillId="3" borderId="13" xfId="0" applyNumberFormat="1" applyFill="1" applyBorder="1"/>
    <xf numFmtId="164" fontId="0" fillId="2" borderId="11" xfId="0" applyNumberFormat="1" applyFill="1" applyBorder="1"/>
    <xf numFmtId="164" fontId="0" fillId="2" borderId="0" xfId="0" applyNumberFormat="1" applyFill="1" applyBorder="1"/>
    <xf numFmtId="164" fontId="0" fillId="2" borderId="14" xfId="0" applyNumberFormat="1" applyFill="1" applyBorder="1"/>
    <xf numFmtId="165" fontId="0" fillId="3" borderId="0" xfId="0" applyNumberFormat="1" applyFill="1" applyBorder="1"/>
    <xf numFmtId="165" fontId="0" fillId="2" borderId="0" xfId="0" applyNumberFormat="1" applyFill="1" applyBorder="1"/>
    <xf numFmtId="165" fontId="0" fillId="2" borderId="14" xfId="0" applyNumberForma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0" fillId="4" borderId="0" xfId="0" applyFill="1"/>
    <xf numFmtId="0" fontId="2" fillId="2" borderId="13" xfId="0" applyFont="1" applyFill="1" applyBorder="1"/>
    <xf numFmtId="165" fontId="2" fillId="2" borderId="5" xfId="0" applyNumberFormat="1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1" fillId="2" borderId="0" xfId="0" applyFont="1" applyFill="1" applyBorder="1"/>
    <xf numFmtId="0" fontId="4" fillId="2" borderId="1" xfId="0" applyFont="1" applyFill="1" applyBorder="1"/>
    <xf numFmtId="0" fontId="5" fillId="0" borderId="0" xfId="0" applyFont="1"/>
    <xf numFmtId="0" fontId="1" fillId="2" borderId="11" xfId="0" applyFont="1" applyFill="1" applyBorder="1"/>
    <xf numFmtId="0" fontId="1" fillId="2" borderId="3" xfId="0" applyFont="1" applyFill="1" applyBorder="1"/>
    <xf numFmtId="0" fontId="0" fillId="0" borderId="2" xfId="0" applyBorder="1"/>
    <xf numFmtId="0" fontId="0" fillId="0" borderId="11" xfId="0" applyFill="1" applyBorder="1"/>
    <xf numFmtId="0" fontId="0" fillId="0" borderId="3" xfId="0" applyFill="1" applyBorder="1"/>
    <xf numFmtId="0" fontId="6" fillId="2" borderId="3" xfId="0" applyFont="1" applyFill="1" applyBorder="1"/>
    <xf numFmtId="165" fontId="6" fillId="2" borderId="13" xfId="0" applyNumberFormat="1" applyFont="1" applyFill="1" applyBorder="1"/>
    <xf numFmtId="165" fontId="6" fillId="2" borderId="5" xfId="0" applyNumberFormat="1" applyFont="1" applyFill="1" applyBorder="1"/>
    <xf numFmtId="0" fontId="7" fillId="3" borderId="1" xfId="0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8" fillId="3" borderId="20" xfId="0" applyNumberFormat="1" applyFont="1" applyFill="1" applyBorder="1" applyAlignment="1">
      <alignment horizontal="center"/>
    </xf>
    <xf numFmtId="165" fontId="8" fillId="3" borderId="2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5" fontId="2" fillId="2" borderId="13" xfId="0" applyNumberFormat="1" applyFont="1" applyFill="1" applyBorder="1"/>
    <xf numFmtId="165" fontId="2" fillId="0" borderId="0" xfId="0" applyNumberFormat="1" applyFont="1" applyFill="1" applyBorder="1"/>
    <xf numFmtId="165" fontId="0" fillId="2" borderId="11" xfId="0" applyNumberFormat="1" applyFill="1" applyBorder="1"/>
    <xf numFmtId="0" fontId="10" fillId="0" borderId="8" xfId="0" applyFont="1" applyBorder="1"/>
    <xf numFmtId="0" fontId="0" fillId="0" borderId="9" xfId="0" applyBorder="1"/>
    <xf numFmtId="0" fontId="0" fillId="0" borderId="10" xfId="0" applyBorder="1"/>
    <xf numFmtId="0" fontId="11" fillId="0" borderId="1" xfId="0" applyFont="1" applyBorder="1"/>
    <xf numFmtId="165" fontId="0" fillId="4" borderId="22" xfId="0" applyNumberFormat="1" applyFill="1" applyBorder="1"/>
    <xf numFmtId="165" fontId="0" fillId="4" borderId="20" xfId="0" applyNumberFormat="1" applyFill="1" applyBorder="1"/>
    <xf numFmtId="165" fontId="0" fillId="4" borderId="15" xfId="0" applyNumberFormat="1" applyFill="1" applyBorder="1"/>
    <xf numFmtId="165" fontId="0" fillId="5" borderId="22" xfId="0" applyNumberFormat="1" applyFill="1" applyBorder="1"/>
    <xf numFmtId="165" fontId="0" fillId="5" borderId="20" xfId="0" applyNumberFormat="1" applyFill="1" applyBorder="1"/>
    <xf numFmtId="165" fontId="0" fillId="5" borderId="15" xfId="0" applyNumberFormat="1" applyFill="1" applyBorder="1"/>
    <xf numFmtId="0" fontId="2" fillId="0" borderId="1" xfId="0" applyFont="1" applyBorder="1"/>
    <xf numFmtId="165" fontId="0" fillId="6" borderId="22" xfId="0" applyNumberFormat="1" applyFill="1" applyBorder="1"/>
    <xf numFmtId="165" fontId="0" fillId="6" borderId="20" xfId="0" applyNumberFormat="1" applyFill="1" applyBorder="1"/>
    <xf numFmtId="165" fontId="0" fillId="6" borderId="15" xfId="0" applyNumberFormat="1" applyFill="1" applyBorder="1"/>
    <xf numFmtId="165" fontId="0" fillId="2" borderId="22" xfId="0" applyNumberFormat="1" applyFill="1" applyBorder="1"/>
    <xf numFmtId="165" fontId="0" fillId="2" borderId="20" xfId="0" applyNumberFormat="1" applyFill="1" applyBorder="1"/>
    <xf numFmtId="165" fontId="0" fillId="2" borderId="15" xfId="0" applyNumberFormat="1" applyFill="1" applyBorder="1"/>
    <xf numFmtId="165" fontId="0" fillId="7" borderId="22" xfId="0" applyNumberFormat="1" applyFill="1" applyBorder="1"/>
    <xf numFmtId="165" fontId="0" fillId="7" borderId="20" xfId="0" applyNumberFormat="1" applyFill="1" applyBorder="1"/>
    <xf numFmtId="165" fontId="0" fillId="7" borderId="15" xfId="0" applyNumberFormat="1" applyFill="1" applyBorder="1"/>
    <xf numFmtId="0" fontId="2" fillId="0" borderId="1" xfId="0" applyFont="1" applyFill="1" applyBorder="1"/>
    <xf numFmtId="0" fontId="0" fillId="0" borderId="20" xfId="0" applyFill="1" applyBorder="1"/>
    <xf numFmtId="165" fontId="0" fillId="0" borderId="20" xfId="0" applyNumberFormat="1" applyFill="1" applyBorder="1"/>
    <xf numFmtId="165" fontId="0" fillId="8" borderId="22" xfId="0" applyNumberFormat="1" applyFill="1" applyBorder="1"/>
    <xf numFmtId="165" fontId="0" fillId="8" borderId="15" xfId="0" applyNumberFormat="1" applyFill="1" applyBorder="1"/>
    <xf numFmtId="165" fontId="0" fillId="8" borderId="20" xfId="0" applyNumberFormat="1" applyFill="1" applyBorder="1"/>
    <xf numFmtId="165" fontId="2" fillId="7" borderId="20" xfId="0" applyNumberFormat="1" applyFont="1" applyFill="1" applyBorder="1"/>
    <xf numFmtId="165" fontId="2" fillId="7" borderId="15" xfId="0" applyNumberFormat="1" applyFont="1" applyFill="1" applyBorder="1"/>
    <xf numFmtId="165" fontId="2" fillId="7" borderId="22" xfId="0" applyNumberFormat="1" applyFont="1" applyFill="1" applyBorder="1"/>
    <xf numFmtId="165" fontId="12" fillId="4" borderId="20" xfId="0" applyNumberFormat="1" applyFont="1" applyFill="1" applyBorder="1"/>
    <xf numFmtId="165" fontId="0" fillId="0" borderId="1" xfId="0" applyNumberFormat="1" applyFill="1" applyBorder="1"/>
    <xf numFmtId="165" fontId="0" fillId="6" borderId="1" xfId="0" applyNumberFormat="1" applyFill="1" applyBorder="1"/>
    <xf numFmtId="165" fontId="0" fillId="4" borderId="1" xfId="0" applyNumberFormat="1" applyFill="1" applyBorder="1"/>
    <xf numFmtId="165" fontId="0" fillId="5" borderId="1" xfId="0" applyNumberFormat="1" applyFill="1" applyBorder="1"/>
    <xf numFmtId="165" fontId="13" fillId="0" borderId="1" xfId="0" applyNumberFormat="1" applyFont="1" applyFill="1" applyBorder="1"/>
    <xf numFmtId="0" fontId="2" fillId="0" borderId="0" xfId="0" applyFont="1"/>
    <xf numFmtId="9" fontId="0" fillId="0" borderId="0" xfId="0" applyNumberFormat="1"/>
    <xf numFmtId="165" fontId="0" fillId="0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8"/>
  <sheetViews>
    <sheetView topLeftCell="C61" zoomScale="70" zoomScaleNormal="70" workbookViewId="0">
      <selection activeCell="C153" sqref="C153"/>
    </sheetView>
  </sheetViews>
  <sheetFormatPr baseColWidth="10" defaultColWidth="9.109375" defaultRowHeight="14.4" x14ac:dyDescent="0.3"/>
  <cols>
    <col min="1" max="1" width="47.109375" bestFit="1" customWidth="1"/>
    <col min="2" max="2" width="37.33203125" bestFit="1" customWidth="1"/>
    <col min="3" max="3" width="66" bestFit="1" customWidth="1"/>
    <col min="4" max="4" width="31.5546875" bestFit="1" customWidth="1"/>
    <col min="5" max="5" width="80" bestFit="1" customWidth="1"/>
    <col min="6" max="6" width="66" bestFit="1" customWidth="1"/>
    <col min="7" max="7" width="113.88671875" bestFit="1" customWidth="1"/>
    <col min="8" max="8" width="24.33203125" bestFit="1" customWidth="1"/>
    <col min="9" max="9" width="35.88671875" bestFit="1" customWidth="1"/>
    <col min="10" max="10" width="20.33203125" bestFit="1" customWidth="1"/>
    <col min="11" max="11" width="30.6640625" bestFit="1" customWidth="1"/>
    <col min="12" max="12" width="36.88671875" bestFit="1" customWidth="1"/>
    <col min="13" max="13" width="37.33203125" bestFit="1" customWidth="1"/>
    <col min="14" max="14" width="69.5546875" bestFit="1" customWidth="1"/>
  </cols>
  <sheetData>
    <row r="1" spans="1:14" ht="26.4" thickBot="1" x14ac:dyDescent="0.55000000000000004">
      <c r="A1" s="79" t="s">
        <v>1</v>
      </c>
      <c r="B1" s="79" t="s">
        <v>181</v>
      </c>
    </row>
    <row r="2" spans="1:14" ht="16.2" thickBot="1" x14ac:dyDescent="0.35">
      <c r="B2" s="12" t="s">
        <v>18</v>
      </c>
      <c r="C2" s="55" t="s">
        <v>15</v>
      </c>
      <c r="D2" s="55" t="s">
        <v>17</v>
      </c>
      <c r="E2" s="55" t="s">
        <v>16</v>
      </c>
      <c r="F2" s="55" t="s">
        <v>5</v>
      </c>
      <c r="G2" s="55" t="s">
        <v>2</v>
      </c>
      <c r="H2" s="55" t="s">
        <v>117</v>
      </c>
      <c r="I2" s="55" t="s">
        <v>6</v>
      </c>
      <c r="J2" s="55" t="s">
        <v>14</v>
      </c>
      <c r="K2" s="55" t="s">
        <v>4</v>
      </c>
      <c r="L2" s="56" t="s">
        <v>161</v>
      </c>
      <c r="M2" s="56" t="s">
        <v>162</v>
      </c>
      <c r="N2" s="17" t="s">
        <v>19</v>
      </c>
    </row>
    <row r="3" spans="1:14" ht="16.2" thickBot="1" x14ac:dyDescent="0.35">
      <c r="A3" s="22" t="s">
        <v>0</v>
      </c>
      <c r="B3" s="57" t="s">
        <v>21</v>
      </c>
      <c r="C3" s="4">
        <v>3</v>
      </c>
      <c r="D3" s="4">
        <v>1</v>
      </c>
      <c r="E3" s="4">
        <v>18</v>
      </c>
      <c r="F3" s="4">
        <v>6</v>
      </c>
      <c r="G3" s="4">
        <v>0</v>
      </c>
      <c r="H3" s="4">
        <v>0</v>
      </c>
      <c r="I3" s="4">
        <v>0</v>
      </c>
      <c r="J3" s="4">
        <f t="shared" ref="J3:J52" si="0">C3-D3</f>
        <v>2</v>
      </c>
      <c r="K3" s="4">
        <f t="shared" ref="K3:K52" si="1">E3-F3</f>
        <v>12</v>
      </c>
      <c r="L3" s="58">
        <v>0</v>
      </c>
      <c r="M3" s="59">
        <f t="shared" ref="M3:M52" si="2">I3+L3</f>
        <v>0</v>
      </c>
      <c r="N3" t="s">
        <v>128</v>
      </c>
    </row>
    <row r="4" spans="1:14" x14ac:dyDescent="0.3">
      <c r="B4" s="27" t="s">
        <v>50</v>
      </c>
      <c r="C4" s="2">
        <v>4</v>
      </c>
      <c r="D4" s="2">
        <v>4</v>
      </c>
      <c r="E4" s="2">
        <v>54</v>
      </c>
      <c r="F4" s="2">
        <v>54</v>
      </c>
      <c r="G4" s="2">
        <v>0</v>
      </c>
      <c r="H4" s="2">
        <v>1</v>
      </c>
      <c r="I4" s="2">
        <v>5</v>
      </c>
      <c r="J4" s="2">
        <f t="shared" si="0"/>
        <v>0</v>
      </c>
      <c r="K4" s="2">
        <f t="shared" si="1"/>
        <v>0</v>
      </c>
      <c r="L4" s="30">
        <v>0</v>
      </c>
      <c r="M4" s="29">
        <f t="shared" si="2"/>
        <v>5</v>
      </c>
      <c r="N4" t="s">
        <v>129</v>
      </c>
    </row>
    <row r="5" spans="1:14" x14ac:dyDescent="0.3">
      <c r="B5" s="27" t="s">
        <v>55</v>
      </c>
      <c r="C5" s="2">
        <v>2</v>
      </c>
      <c r="D5" s="2">
        <v>2</v>
      </c>
      <c r="E5" s="2">
        <v>12</v>
      </c>
      <c r="F5" s="2">
        <v>12</v>
      </c>
      <c r="G5" s="2">
        <v>0</v>
      </c>
      <c r="H5" s="2">
        <v>0</v>
      </c>
      <c r="I5" s="2">
        <v>0</v>
      </c>
      <c r="J5" s="2">
        <f t="shared" si="0"/>
        <v>0</v>
      </c>
      <c r="K5" s="2">
        <f t="shared" si="1"/>
        <v>0</v>
      </c>
      <c r="L5" s="30">
        <v>0</v>
      </c>
      <c r="M5" s="29">
        <f t="shared" si="2"/>
        <v>0</v>
      </c>
    </row>
    <row r="6" spans="1:14" x14ac:dyDescent="0.3">
      <c r="B6" s="27" t="s">
        <v>56</v>
      </c>
      <c r="C6" s="2">
        <v>6</v>
      </c>
      <c r="D6" s="2">
        <v>3</v>
      </c>
      <c r="E6" s="2">
        <v>18</v>
      </c>
      <c r="F6" s="2">
        <v>11</v>
      </c>
      <c r="G6" s="2">
        <v>0</v>
      </c>
      <c r="H6" s="2">
        <v>0</v>
      </c>
      <c r="I6" s="2">
        <v>0</v>
      </c>
      <c r="J6" s="2">
        <f t="shared" si="0"/>
        <v>3</v>
      </c>
      <c r="K6" s="2">
        <f t="shared" si="1"/>
        <v>7</v>
      </c>
      <c r="L6" s="30">
        <v>0</v>
      </c>
      <c r="M6" s="29">
        <f t="shared" si="2"/>
        <v>0</v>
      </c>
    </row>
    <row r="7" spans="1:14" x14ac:dyDescent="0.3">
      <c r="B7" s="27" t="s">
        <v>57</v>
      </c>
      <c r="C7" s="2">
        <v>2</v>
      </c>
      <c r="D7" s="2">
        <v>2</v>
      </c>
      <c r="E7" s="2">
        <v>22</v>
      </c>
      <c r="F7" s="2">
        <v>22</v>
      </c>
      <c r="G7" s="2">
        <v>0</v>
      </c>
      <c r="H7" s="2">
        <v>0</v>
      </c>
      <c r="I7" s="2">
        <v>0</v>
      </c>
      <c r="J7" s="2">
        <f t="shared" si="0"/>
        <v>0</v>
      </c>
      <c r="K7" s="2">
        <f t="shared" si="1"/>
        <v>0</v>
      </c>
      <c r="L7" s="30">
        <v>0</v>
      </c>
      <c r="M7" s="29">
        <f t="shared" si="2"/>
        <v>0</v>
      </c>
    </row>
    <row r="8" spans="1:14" x14ac:dyDescent="0.3">
      <c r="B8" s="27" t="s">
        <v>61</v>
      </c>
      <c r="C8" s="2">
        <v>2</v>
      </c>
      <c r="D8" s="2">
        <v>1</v>
      </c>
      <c r="E8" s="2">
        <v>14</v>
      </c>
      <c r="F8" s="2">
        <v>12</v>
      </c>
      <c r="G8" s="2">
        <v>0</v>
      </c>
      <c r="H8" s="2">
        <v>0</v>
      </c>
      <c r="I8" s="2">
        <v>0</v>
      </c>
      <c r="J8" s="2">
        <f t="shared" si="0"/>
        <v>1</v>
      </c>
      <c r="K8" s="2">
        <f t="shared" si="1"/>
        <v>2</v>
      </c>
      <c r="L8" s="30">
        <v>0</v>
      </c>
      <c r="M8" s="29">
        <f t="shared" si="2"/>
        <v>0</v>
      </c>
    </row>
    <row r="9" spans="1:14" x14ac:dyDescent="0.3">
      <c r="B9" s="27" t="s">
        <v>62</v>
      </c>
      <c r="C9" s="2">
        <v>3</v>
      </c>
      <c r="D9" s="2">
        <v>3</v>
      </c>
      <c r="E9" s="2">
        <v>26</v>
      </c>
      <c r="F9" s="2">
        <v>26</v>
      </c>
      <c r="G9" s="2">
        <v>1</v>
      </c>
      <c r="H9" s="2">
        <v>1</v>
      </c>
      <c r="I9" s="2">
        <v>2</v>
      </c>
      <c r="J9" s="2">
        <f t="shared" si="0"/>
        <v>0</v>
      </c>
      <c r="K9" s="2">
        <f t="shared" si="1"/>
        <v>0</v>
      </c>
      <c r="L9" s="30">
        <v>2</v>
      </c>
      <c r="M9" s="29">
        <f t="shared" si="2"/>
        <v>4</v>
      </c>
      <c r="N9" t="s">
        <v>125</v>
      </c>
    </row>
    <row r="10" spans="1:14" x14ac:dyDescent="0.3">
      <c r="B10" s="27" t="s">
        <v>58</v>
      </c>
      <c r="C10" s="2">
        <v>3</v>
      </c>
      <c r="D10" s="2">
        <v>3</v>
      </c>
      <c r="E10" s="2">
        <v>12</v>
      </c>
      <c r="F10" s="2">
        <v>12</v>
      </c>
      <c r="G10" s="2">
        <v>0</v>
      </c>
      <c r="H10" s="2">
        <v>0</v>
      </c>
      <c r="I10" s="2">
        <v>0</v>
      </c>
      <c r="J10" s="2">
        <f t="shared" si="0"/>
        <v>0</v>
      </c>
      <c r="K10" s="2">
        <f t="shared" si="1"/>
        <v>0</v>
      </c>
      <c r="L10" s="30">
        <v>0</v>
      </c>
      <c r="M10" s="29">
        <f t="shared" si="2"/>
        <v>0</v>
      </c>
    </row>
    <row r="11" spans="1:14" x14ac:dyDescent="0.3">
      <c r="B11" s="27" t="s">
        <v>59</v>
      </c>
      <c r="C11" s="2">
        <v>4</v>
      </c>
      <c r="D11" s="2">
        <v>3</v>
      </c>
      <c r="E11" s="2">
        <v>14</v>
      </c>
      <c r="F11" s="2">
        <v>11</v>
      </c>
      <c r="G11" s="2">
        <v>0</v>
      </c>
      <c r="H11" s="2">
        <v>0</v>
      </c>
      <c r="I11" s="2">
        <v>0</v>
      </c>
      <c r="J11" s="2">
        <f t="shared" si="0"/>
        <v>1</v>
      </c>
      <c r="K11" s="2">
        <f t="shared" si="1"/>
        <v>3</v>
      </c>
      <c r="L11" s="30">
        <v>0</v>
      </c>
      <c r="M11" s="29">
        <f t="shared" si="2"/>
        <v>0</v>
      </c>
    </row>
    <row r="12" spans="1:14" x14ac:dyDescent="0.3">
      <c r="B12" s="27" t="s">
        <v>60</v>
      </c>
      <c r="C12" s="2">
        <v>2</v>
      </c>
      <c r="D12" s="2">
        <v>2</v>
      </c>
      <c r="E12" s="2">
        <v>12</v>
      </c>
      <c r="F12" s="2">
        <v>12</v>
      </c>
      <c r="G12" s="2">
        <v>0</v>
      </c>
      <c r="H12" s="2">
        <v>0</v>
      </c>
      <c r="I12" s="2">
        <v>0</v>
      </c>
      <c r="J12" s="2">
        <f t="shared" si="0"/>
        <v>0</v>
      </c>
      <c r="K12" s="2">
        <f t="shared" si="1"/>
        <v>0</v>
      </c>
      <c r="L12" s="30">
        <v>0</v>
      </c>
      <c r="M12" s="29">
        <f t="shared" si="2"/>
        <v>0</v>
      </c>
    </row>
    <row r="13" spans="1:14" x14ac:dyDescent="0.3">
      <c r="B13" s="27" t="s">
        <v>63</v>
      </c>
      <c r="C13" s="2">
        <v>4</v>
      </c>
      <c r="D13" s="2">
        <v>3</v>
      </c>
      <c r="E13" s="2">
        <v>22</v>
      </c>
      <c r="F13" s="2">
        <v>20</v>
      </c>
      <c r="G13" s="2">
        <v>0</v>
      </c>
      <c r="H13" s="2">
        <v>0</v>
      </c>
      <c r="I13" s="2">
        <v>0</v>
      </c>
      <c r="J13" s="2">
        <f t="shared" si="0"/>
        <v>1</v>
      </c>
      <c r="K13" s="30">
        <f t="shared" si="1"/>
        <v>2</v>
      </c>
      <c r="L13" s="30">
        <v>0</v>
      </c>
      <c r="M13" s="29">
        <f t="shared" si="2"/>
        <v>0</v>
      </c>
      <c r="N13" t="s">
        <v>123</v>
      </c>
    </row>
    <row r="14" spans="1:14" x14ac:dyDescent="0.3">
      <c r="B14" s="27" t="s">
        <v>66</v>
      </c>
      <c r="C14" s="2">
        <v>2</v>
      </c>
      <c r="D14" s="2">
        <v>2</v>
      </c>
      <c r="E14" s="2">
        <v>18</v>
      </c>
      <c r="F14" s="2">
        <v>18</v>
      </c>
      <c r="G14" s="2">
        <v>0</v>
      </c>
      <c r="H14" s="2">
        <v>0</v>
      </c>
      <c r="I14" s="2">
        <v>0</v>
      </c>
      <c r="J14" s="2">
        <f t="shared" si="0"/>
        <v>0</v>
      </c>
      <c r="K14" s="2">
        <f t="shared" si="1"/>
        <v>0</v>
      </c>
      <c r="L14" s="30">
        <v>0</v>
      </c>
      <c r="M14" s="29">
        <f t="shared" si="2"/>
        <v>0</v>
      </c>
    </row>
    <row r="15" spans="1:14" x14ac:dyDescent="0.3">
      <c r="B15" s="27" t="s">
        <v>64</v>
      </c>
      <c r="C15" s="2">
        <v>4</v>
      </c>
      <c r="D15" s="2">
        <v>1</v>
      </c>
      <c r="E15" s="2">
        <v>16</v>
      </c>
      <c r="F15" s="2">
        <v>10</v>
      </c>
      <c r="G15" s="2">
        <v>0</v>
      </c>
      <c r="H15" s="2">
        <v>0</v>
      </c>
      <c r="I15" s="2">
        <v>0</v>
      </c>
      <c r="J15" s="2">
        <f t="shared" si="0"/>
        <v>3</v>
      </c>
      <c r="K15" s="2">
        <f t="shared" si="1"/>
        <v>6</v>
      </c>
      <c r="L15" s="30">
        <v>0</v>
      </c>
      <c r="M15" s="29">
        <f t="shared" si="2"/>
        <v>0</v>
      </c>
      <c r="N15" t="s">
        <v>127</v>
      </c>
    </row>
    <row r="16" spans="1:14" x14ac:dyDescent="0.3">
      <c r="B16" s="27" t="s">
        <v>65</v>
      </c>
      <c r="C16" s="30">
        <v>6</v>
      </c>
      <c r="D16" s="30">
        <v>5</v>
      </c>
      <c r="E16" s="30">
        <v>36</v>
      </c>
      <c r="F16" s="30">
        <v>30</v>
      </c>
      <c r="G16" s="30">
        <v>0</v>
      </c>
      <c r="H16" s="30">
        <v>0</v>
      </c>
      <c r="I16" s="30">
        <v>0</v>
      </c>
      <c r="J16" s="30">
        <f t="shared" si="0"/>
        <v>1</v>
      </c>
      <c r="K16" s="2">
        <f t="shared" si="1"/>
        <v>6</v>
      </c>
      <c r="L16" s="30">
        <v>0</v>
      </c>
      <c r="M16" s="29">
        <f t="shared" si="2"/>
        <v>0</v>
      </c>
      <c r="N16" t="s">
        <v>118</v>
      </c>
    </row>
    <row r="17" spans="2:14" x14ac:dyDescent="0.3">
      <c r="B17" s="27" t="s">
        <v>22</v>
      </c>
      <c r="C17" s="2">
        <v>4</v>
      </c>
      <c r="D17" s="2">
        <v>4</v>
      </c>
      <c r="E17" s="2">
        <v>24</v>
      </c>
      <c r="F17" s="2">
        <v>24</v>
      </c>
      <c r="G17" s="2">
        <v>0</v>
      </c>
      <c r="H17" s="2">
        <v>0</v>
      </c>
      <c r="I17" s="2">
        <v>0</v>
      </c>
      <c r="J17" s="2">
        <f t="shared" si="0"/>
        <v>0</v>
      </c>
      <c r="K17" s="2">
        <f t="shared" si="1"/>
        <v>0</v>
      </c>
      <c r="L17" s="30">
        <v>0</v>
      </c>
      <c r="M17" s="29">
        <f t="shared" si="2"/>
        <v>0</v>
      </c>
    </row>
    <row r="18" spans="2:14" x14ac:dyDescent="0.3">
      <c r="B18" s="27" t="s">
        <v>24</v>
      </c>
      <c r="C18" s="2">
        <v>2</v>
      </c>
      <c r="D18" s="2">
        <v>2</v>
      </c>
      <c r="E18" s="2">
        <v>40</v>
      </c>
      <c r="F18" s="2">
        <v>40</v>
      </c>
      <c r="G18" s="2">
        <v>0</v>
      </c>
      <c r="H18" s="2">
        <v>2</v>
      </c>
      <c r="I18" s="2">
        <v>18</v>
      </c>
      <c r="J18" s="2">
        <f t="shared" si="0"/>
        <v>0</v>
      </c>
      <c r="K18" s="2">
        <f t="shared" si="1"/>
        <v>0</v>
      </c>
      <c r="L18" s="30">
        <v>0</v>
      </c>
      <c r="M18" s="29">
        <f t="shared" si="2"/>
        <v>18</v>
      </c>
      <c r="N18" t="s">
        <v>124</v>
      </c>
    </row>
    <row r="19" spans="2:14" x14ac:dyDescent="0.3">
      <c r="B19" s="27" t="s">
        <v>23</v>
      </c>
      <c r="C19" s="2">
        <v>2</v>
      </c>
      <c r="D19" s="2">
        <v>2</v>
      </c>
      <c r="E19" s="2">
        <v>27</v>
      </c>
      <c r="F19" s="2">
        <v>15</v>
      </c>
      <c r="G19" s="2">
        <v>0</v>
      </c>
      <c r="H19" s="2">
        <v>0</v>
      </c>
      <c r="I19" s="2">
        <v>0</v>
      </c>
      <c r="J19" s="2">
        <f t="shared" si="0"/>
        <v>0</v>
      </c>
      <c r="K19" s="30">
        <f t="shared" si="1"/>
        <v>12</v>
      </c>
      <c r="L19" s="30">
        <v>0</v>
      </c>
      <c r="M19" s="29">
        <f t="shared" si="2"/>
        <v>0</v>
      </c>
      <c r="N19" t="s">
        <v>126</v>
      </c>
    </row>
    <row r="20" spans="2:14" x14ac:dyDescent="0.3">
      <c r="B20" s="27" t="s">
        <v>25</v>
      </c>
      <c r="C20" s="2">
        <v>3</v>
      </c>
      <c r="D20" s="2">
        <v>3</v>
      </c>
      <c r="E20" s="2">
        <v>60</v>
      </c>
      <c r="F20" s="2">
        <v>60</v>
      </c>
      <c r="G20" s="2">
        <v>0</v>
      </c>
      <c r="H20" s="2">
        <v>0</v>
      </c>
      <c r="I20" s="2">
        <v>0</v>
      </c>
      <c r="J20" s="2">
        <f t="shared" si="0"/>
        <v>0</v>
      </c>
      <c r="K20" s="2">
        <f t="shared" si="1"/>
        <v>0</v>
      </c>
      <c r="L20" s="30">
        <v>0</v>
      </c>
      <c r="M20" s="29">
        <f t="shared" si="2"/>
        <v>0</v>
      </c>
    </row>
    <row r="21" spans="2:14" x14ac:dyDescent="0.3">
      <c r="B21" s="27" t="s">
        <v>27</v>
      </c>
      <c r="C21" s="2">
        <v>11</v>
      </c>
      <c r="D21" s="2">
        <v>1</v>
      </c>
      <c r="E21" s="2">
        <v>26</v>
      </c>
      <c r="F21" s="2">
        <v>6</v>
      </c>
      <c r="G21" s="2">
        <v>1</v>
      </c>
      <c r="H21" s="2">
        <v>0</v>
      </c>
      <c r="I21" s="2">
        <v>0</v>
      </c>
      <c r="J21" s="2">
        <f t="shared" si="0"/>
        <v>10</v>
      </c>
      <c r="K21" s="2">
        <f t="shared" si="1"/>
        <v>20</v>
      </c>
      <c r="L21" s="30">
        <v>4</v>
      </c>
      <c r="M21" s="29">
        <f t="shared" si="2"/>
        <v>4</v>
      </c>
      <c r="N21" t="s">
        <v>130</v>
      </c>
    </row>
    <row r="22" spans="2:14" x14ac:dyDescent="0.3">
      <c r="B22" s="27" t="s">
        <v>28</v>
      </c>
      <c r="C22" s="2">
        <v>2</v>
      </c>
      <c r="D22" s="2">
        <v>2</v>
      </c>
      <c r="E22" s="2">
        <v>20</v>
      </c>
      <c r="F22" s="2">
        <v>20</v>
      </c>
      <c r="G22" s="2">
        <v>0</v>
      </c>
      <c r="H22" s="2">
        <v>0</v>
      </c>
      <c r="I22" s="2">
        <v>0</v>
      </c>
      <c r="J22" s="2">
        <f t="shared" si="0"/>
        <v>0</v>
      </c>
      <c r="K22" s="2">
        <f t="shared" si="1"/>
        <v>0</v>
      </c>
      <c r="L22" s="30">
        <v>0</v>
      </c>
      <c r="M22" s="29">
        <f t="shared" si="2"/>
        <v>0</v>
      </c>
    </row>
    <row r="23" spans="2:14" x14ac:dyDescent="0.3">
      <c r="B23" s="27" t="s">
        <v>29</v>
      </c>
      <c r="C23" s="2">
        <v>3</v>
      </c>
      <c r="D23" s="2">
        <v>3</v>
      </c>
      <c r="E23" s="2">
        <v>36</v>
      </c>
      <c r="F23" s="2">
        <v>36</v>
      </c>
      <c r="G23" s="2">
        <v>0</v>
      </c>
      <c r="H23" s="2">
        <v>0</v>
      </c>
      <c r="I23" s="2">
        <v>0</v>
      </c>
      <c r="J23" s="2">
        <f t="shared" si="0"/>
        <v>0</v>
      </c>
      <c r="K23" s="2">
        <f t="shared" si="1"/>
        <v>0</v>
      </c>
      <c r="L23" s="30">
        <v>0</v>
      </c>
      <c r="M23" s="29">
        <f t="shared" si="2"/>
        <v>0</v>
      </c>
    </row>
    <row r="24" spans="2:14" x14ac:dyDescent="0.3">
      <c r="B24" s="27" t="s">
        <v>30</v>
      </c>
      <c r="C24" s="2">
        <v>5</v>
      </c>
      <c r="D24" s="2">
        <v>5</v>
      </c>
      <c r="E24" s="2">
        <v>50</v>
      </c>
      <c r="F24" s="2">
        <v>50</v>
      </c>
      <c r="G24" s="2">
        <v>0</v>
      </c>
      <c r="H24" s="2">
        <v>0</v>
      </c>
      <c r="I24" s="2">
        <v>1</v>
      </c>
      <c r="J24" s="2">
        <f t="shared" si="0"/>
        <v>0</v>
      </c>
      <c r="K24" s="2">
        <f t="shared" si="1"/>
        <v>0</v>
      </c>
      <c r="L24" s="30">
        <v>0</v>
      </c>
      <c r="M24" s="29">
        <f t="shared" si="2"/>
        <v>1</v>
      </c>
    </row>
    <row r="25" spans="2:14" x14ac:dyDescent="0.3">
      <c r="B25" s="27" t="s">
        <v>31</v>
      </c>
      <c r="C25" s="2">
        <v>16</v>
      </c>
      <c r="D25" s="2">
        <v>9</v>
      </c>
      <c r="E25" s="2">
        <v>30</v>
      </c>
      <c r="F25" s="2">
        <v>23</v>
      </c>
      <c r="G25" s="2">
        <v>0</v>
      </c>
      <c r="H25" s="2">
        <v>0</v>
      </c>
      <c r="I25" s="2">
        <v>0</v>
      </c>
      <c r="J25" s="2">
        <f t="shared" si="0"/>
        <v>7</v>
      </c>
      <c r="K25" s="2">
        <f t="shared" si="1"/>
        <v>7</v>
      </c>
      <c r="L25" s="30">
        <v>0</v>
      </c>
      <c r="M25" s="29">
        <f t="shared" si="2"/>
        <v>0</v>
      </c>
      <c r="N25" t="s">
        <v>131</v>
      </c>
    </row>
    <row r="26" spans="2:14" x14ac:dyDescent="0.3">
      <c r="B26" s="27" t="s">
        <v>32</v>
      </c>
      <c r="C26" s="2">
        <v>2</v>
      </c>
      <c r="D26" s="2">
        <v>2</v>
      </c>
      <c r="E26" s="2">
        <v>24</v>
      </c>
      <c r="F26" s="2">
        <v>24</v>
      </c>
      <c r="G26" s="2">
        <v>0</v>
      </c>
      <c r="H26" s="2">
        <v>2</v>
      </c>
      <c r="I26" s="2">
        <v>11</v>
      </c>
      <c r="J26" s="2">
        <f t="shared" si="0"/>
        <v>0</v>
      </c>
      <c r="K26" s="2">
        <f t="shared" si="1"/>
        <v>0</v>
      </c>
      <c r="L26" s="30">
        <v>0</v>
      </c>
      <c r="M26" s="29">
        <f t="shared" si="2"/>
        <v>11</v>
      </c>
    </row>
    <row r="27" spans="2:14" x14ac:dyDescent="0.3">
      <c r="B27" s="27" t="s">
        <v>33</v>
      </c>
      <c r="C27" s="2">
        <v>7</v>
      </c>
      <c r="D27" s="2">
        <v>7</v>
      </c>
      <c r="E27" s="2">
        <v>66</v>
      </c>
      <c r="F27" s="2">
        <v>66</v>
      </c>
      <c r="G27" s="2">
        <v>0</v>
      </c>
      <c r="H27" s="2">
        <v>0</v>
      </c>
      <c r="I27" s="2">
        <v>0</v>
      </c>
      <c r="J27" s="2">
        <f t="shared" si="0"/>
        <v>0</v>
      </c>
      <c r="K27" s="2">
        <f t="shared" si="1"/>
        <v>0</v>
      </c>
      <c r="L27" s="30">
        <v>0</v>
      </c>
      <c r="M27" s="29">
        <f t="shared" si="2"/>
        <v>0</v>
      </c>
    </row>
    <row r="28" spans="2:14" x14ac:dyDescent="0.3">
      <c r="B28" s="27" t="s">
        <v>26</v>
      </c>
      <c r="C28" s="2">
        <v>9</v>
      </c>
      <c r="D28" s="2">
        <v>7</v>
      </c>
      <c r="E28" s="2">
        <v>80</v>
      </c>
      <c r="F28" s="2">
        <v>64</v>
      </c>
      <c r="G28" s="2">
        <v>2</v>
      </c>
      <c r="H28" s="2">
        <v>0</v>
      </c>
      <c r="I28" s="2">
        <v>0</v>
      </c>
      <c r="J28" s="2">
        <f t="shared" si="0"/>
        <v>2</v>
      </c>
      <c r="K28" s="2">
        <f t="shared" si="1"/>
        <v>16</v>
      </c>
      <c r="L28" s="30">
        <v>7</v>
      </c>
      <c r="M28" s="29">
        <f t="shared" si="2"/>
        <v>7</v>
      </c>
      <c r="N28" t="s">
        <v>132</v>
      </c>
    </row>
    <row r="29" spans="2:14" x14ac:dyDescent="0.3">
      <c r="B29" s="27" t="s">
        <v>34</v>
      </c>
      <c r="C29" s="2">
        <v>5</v>
      </c>
      <c r="D29" s="2">
        <v>5</v>
      </c>
      <c r="E29" s="2">
        <v>19</v>
      </c>
      <c r="F29" s="2">
        <v>19</v>
      </c>
      <c r="G29" s="2">
        <v>0</v>
      </c>
      <c r="H29" s="2">
        <v>0</v>
      </c>
      <c r="I29" s="2">
        <v>0</v>
      </c>
      <c r="J29" s="2">
        <f t="shared" si="0"/>
        <v>0</v>
      </c>
      <c r="K29" s="2">
        <f t="shared" si="1"/>
        <v>0</v>
      </c>
      <c r="L29" s="30">
        <v>0</v>
      </c>
      <c r="M29" s="29">
        <f t="shared" si="2"/>
        <v>0</v>
      </c>
    </row>
    <row r="30" spans="2:14" x14ac:dyDescent="0.3">
      <c r="B30" s="27" t="s">
        <v>35</v>
      </c>
      <c r="C30" s="2">
        <v>2</v>
      </c>
      <c r="D30" s="2">
        <v>2</v>
      </c>
      <c r="E30" s="2">
        <v>20</v>
      </c>
      <c r="F30" s="2">
        <v>20</v>
      </c>
      <c r="G30" s="2">
        <v>0</v>
      </c>
      <c r="H30" s="2">
        <v>0</v>
      </c>
      <c r="I30" s="2">
        <v>0</v>
      </c>
      <c r="J30" s="2">
        <f t="shared" si="0"/>
        <v>0</v>
      </c>
      <c r="K30" s="2">
        <f t="shared" si="1"/>
        <v>0</v>
      </c>
      <c r="L30" s="30">
        <v>0</v>
      </c>
      <c r="M30" s="29">
        <f t="shared" si="2"/>
        <v>0</v>
      </c>
    </row>
    <row r="31" spans="2:14" x14ac:dyDescent="0.3">
      <c r="B31" s="27" t="s">
        <v>36</v>
      </c>
      <c r="C31" s="2">
        <v>26</v>
      </c>
      <c r="D31" s="2">
        <v>9</v>
      </c>
      <c r="E31" s="2">
        <v>35</v>
      </c>
      <c r="F31" s="2">
        <v>9</v>
      </c>
      <c r="G31" s="2">
        <v>0</v>
      </c>
      <c r="H31" s="2">
        <v>0</v>
      </c>
      <c r="I31" s="2">
        <v>0</v>
      </c>
      <c r="J31" s="2">
        <f t="shared" si="0"/>
        <v>17</v>
      </c>
      <c r="K31" s="2">
        <f t="shared" si="1"/>
        <v>26</v>
      </c>
      <c r="L31" s="30">
        <v>0</v>
      </c>
      <c r="M31" s="29">
        <f t="shared" si="2"/>
        <v>0</v>
      </c>
      <c r="N31" t="s">
        <v>133</v>
      </c>
    </row>
    <row r="32" spans="2:14" x14ac:dyDescent="0.3">
      <c r="B32" s="27" t="s">
        <v>37</v>
      </c>
      <c r="C32" s="2">
        <v>1</v>
      </c>
      <c r="D32" s="2">
        <v>1</v>
      </c>
      <c r="E32" s="2">
        <v>8</v>
      </c>
      <c r="F32" s="2">
        <v>8</v>
      </c>
      <c r="G32" s="2">
        <v>0</v>
      </c>
      <c r="H32" s="2">
        <v>0</v>
      </c>
      <c r="I32" s="2">
        <v>0</v>
      </c>
      <c r="J32" s="2">
        <f t="shared" si="0"/>
        <v>0</v>
      </c>
      <c r="K32" s="2">
        <f t="shared" si="1"/>
        <v>0</v>
      </c>
      <c r="L32" s="30">
        <v>0</v>
      </c>
      <c r="M32" s="29">
        <f t="shared" si="2"/>
        <v>0</v>
      </c>
    </row>
    <row r="33" spans="2:14" x14ac:dyDescent="0.3">
      <c r="B33" s="27" t="s">
        <v>38</v>
      </c>
      <c r="C33" s="2">
        <v>2</v>
      </c>
      <c r="D33" s="2">
        <v>2</v>
      </c>
      <c r="E33" s="2">
        <v>40</v>
      </c>
      <c r="F33" s="2">
        <v>40</v>
      </c>
      <c r="G33" s="2">
        <v>0</v>
      </c>
      <c r="H33" s="2">
        <v>0</v>
      </c>
      <c r="I33" s="2">
        <v>0</v>
      </c>
      <c r="J33" s="2">
        <f t="shared" si="0"/>
        <v>0</v>
      </c>
      <c r="K33" s="2">
        <f t="shared" si="1"/>
        <v>0</v>
      </c>
      <c r="L33" s="30">
        <v>0</v>
      </c>
      <c r="M33" s="29">
        <f t="shared" si="2"/>
        <v>0</v>
      </c>
    </row>
    <row r="34" spans="2:14" x14ac:dyDescent="0.3">
      <c r="B34" s="27" t="s">
        <v>39</v>
      </c>
      <c r="C34" s="2">
        <v>7</v>
      </c>
      <c r="D34" s="2">
        <v>6</v>
      </c>
      <c r="E34" s="2">
        <v>56</v>
      </c>
      <c r="F34" s="2">
        <v>46</v>
      </c>
      <c r="G34" s="2">
        <v>0</v>
      </c>
      <c r="H34" s="2">
        <v>0</v>
      </c>
      <c r="I34" s="2">
        <v>0</v>
      </c>
      <c r="J34" s="2">
        <f t="shared" si="0"/>
        <v>1</v>
      </c>
      <c r="K34" s="2">
        <f t="shared" si="1"/>
        <v>10</v>
      </c>
      <c r="L34" s="30">
        <v>0</v>
      </c>
      <c r="M34" s="29">
        <f t="shared" si="2"/>
        <v>0</v>
      </c>
      <c r="N34" t="s">
        <v>134</v>
      </c>
    </row>
    <row r="35" spans="2:14" x14ac:dyDescent="0.3">
      <c r="B35" s="27" t="s">
        <v>40</v>
      </c>
      <c r="C35" s="2">
        <v>3</v>
      </c>
      <c r="D35" s="2">
        <v>3</v>
      </c>
      <c r="E35" s="2">
        <v>30</v>
      </c>
      <c r="F35" s="2">
        <v>30</v>
      </c>
      <c r="G35" s="2">
        <v>0</v>
      </c>
      <c r="H35" s="2">
        <v>0</v>
      </c>
      <c r="I35" s="2">
        <v>0</v>
      </c>
      <c r="J35" s="2">
        <f t="shared" si="0"/>
        <v>0</v>
      </c>
      <c r="K35" s="2">
        <f t="shared" si="1"/>
        <v>0</v>
      </c>
      <c r="L35" s="30">
        <v>0</v>
      </c>
      <c r="M35" s="29">
        <f t="shared" si="2"/>
        <v>0</v>
      </c>
    </row>
    <row r="36" spans="2:14" x14ac:dyDescent="0.3">
      <c r="B36" s="27" t="s">
        <v>41</v>
      </c>
      <c r="C36" s="2">
        <v>4</v>
      </c>
      <c r="D36" s="2">
        <v>3</v>
      </c>
      <c r="E36" s="2">
        <v>30</v>
      </c>
      <c r="F36" s="2">
        <v>27</v>
      </c>
      <c r="G36" s="2">
        <v>0</v>
      </c>
      <c r="H36" s="2">
        <v>0</v>
      </c>
      <c r="I36" s="2">
        <v>0</v>
      </c>
      <c r="J36" s="2">
        <f t="shared" si="0"/>
        <v>1</v>
      </c>
      <c r="K36" s="2">
        <f t="shared" si="1"/>
        <v>3</v>
      </c>
      <c r="L36" s="30">
        <v>0</v>
      </c>
      <c r="M36" s="29">
        <f t="shared" si="2"/>
        <v>0</v>
      </c>
    </row>
    <row r="37" spans="2:14" x14ac:dyDescent="0.3">
      <c r="B37" s="27" t="s">
        <v>42</v>
      </c>
      <c r="C37" s="2">
        <v>7</v>
      </c>
      <c r="D37" s="2">
        <v>7</v>
      </c>
      <c r="E37" s="2">
        <v>35</v>
      </c>
      <c r="F37" s="2">
        <v>32</v>
      </c>
      <c r="G37" s="2">
        <v>0</v>
      </c>
      <c r="H37" s="2">
        <v>1</v>
      </c>
      <c r="I37" s="2">
        <v>4</v>
      </c>
      <c r="J37" s="2">
        <f t="shared" si="0"/>
        <v>0</v>
      </c>
      <c r="K37" s="2">
        <f t="shared" si="1"/>
        <v>3</v>
      </c>
      <c r="L37" s="30">
        <v>0</v>
      </c>
      <c r="M37" s="29">
        <f t="shared" si="2"/>
        <v>4</v>
      </c>
    </row>
    <row r="38" spans="2:14" x14ac:dyDescent="0.3">
      <c r="B38" s="27" t="s">
        <v>174</v>
      </c>
      <c r="C38" s="30">
        <v>83</v>
      </c>
      <c r="D38" s="30">
        <v>9</v>
      </c>
      <c r="E38" s="30">
        <v>163</v>
      </c>
      <c r="F38" s="30">
        <v>31</v>
      </c>
      <c r="G38" s="30">
        <v>3</v>
      </c>
      <c r="H38" s="30">
        <v>0</v>
      </c>
      <c r="I38" s="30">
        <v>0</v>
      </c>
      <c r="J38" s="30">
        <f t="shared" si="0"/>
        <v>74</v>
      </c>
      <c r="K38" s="30">
        <f t="shared" si="1"/>
        <v>132</v>
      </c>
      <c r="L38" s="30">
        <v>5</v>
      </c>
      <c r="M38" s="29">
        <f t="shared" si="2"/>
        <v>5</v>
      </c>
      <c r="N38" t="s">
        <v>175</v>
      </c>
    </row>
    <row r="39" spans="2:14" x14ac:dyDescent="0.3">
      <c r="B39" s="27" t="s">
        <v>43</v>
      </c>
      <c r="C39" s="2">
        <v>2</v>
      </c>
      <c r="D39" s="2">
        <v>2</v>
      </c>
      <c r="E39" s="2">
        <v>20</v>
      </c>
      <c r="F39" s="2">
        <v>16</v>
      </c>
      <c r="G39" s="2">
        <v>0</v>
      </c>
      <c r="H39" s="2">
        <v>0</v>
      </c>
      <c r="I39" s="2">
        <v>0</v>
      </c>
      <c r="J39" s="2">
        <f t="shared" si="0"/>
        <v>0</v>
      </c>
      <c r="K39" s="2">
        <f t="shared" si="1"/>
        <v>4</v>
      </c>
      <c r="L39" s="30">
        <v>0</v>
      </c>
      <c r="M39" s="29">
        <f t="shared" si="2"/>
        <v>0</v>
      </c>
    </row>
    <row r="40" spans="2:14" x14ac:dyDescent="0.3">
      <c r="B40" s="27" t="s">
        <v>44</v>
      </c>
      <c r="C40" s="2">
        <v>14</v>
      </c>
      <c r="D40" s="2">
        <v>13</v>
      </c>
      <c r="E40" s="2">
        <v>146</v>
      </c>
      <c r="F40" s="2">
        <v>78</v>
      </c>
      <c r="G40" s="2">
        <v>0</v>
      </c>
      <c r="H40" s="2">
        <v>0</v>
      </c>
      <c r="I40" s="2">
        <v>0</v>
      </c>
      <c r="J40" s="2">
        <f t="shared" si="0"/>
        <v>1</v>
      </c>
      <c r="K40" s="2">
        <f t="shared" si="1"/>
        <v>68</v>
      </c>
      <c r="L40" s="30">
        <v>0</v>
      </c>
      <c r="M40" s="29">
        <f t="shared" si="2"/>
        <v>0</v>
      </c>
      <c r="N40" t="s">
        <v>135</v>
      </c>
    </row>
    <row r="41" spans="2:14" x14ac:dyDescent="0.3">
      <c r="B41" s="27" t="s">
        <v>45</v>
      </c>
      <c r="C41" s="2">
        <v>2</v>
      </c>
      <c r="D41" s="2">
        <v>2</v>
      </c>
      <c r="E41" s="2">
        <v>24</v>
      </c>
      <c r="F41" s="2">
        <v>24</v>
      </c>
      <c r="G41" s="2">
        <v>0</v>
      </c>
      <c r="H41" s="2">
        <v>0</v>
      </c>
      <c r="I41" s="2">
        <v>0</v>
      </c>
      <c r="J41" s="2">
        <f t="shared" si="0"/>
        <v>0</v>
      </c>
      <c r="K41" s="2">
        <f t="shared" si="1"/>
        <v>0</v>
      </c>
      <c r="L41" s="30">
        <v>0</v>
      </c>
      <c r="M41" s="29">
        <f t="shared" si="2"/>
        <v>0</v>
      </c>
    </row>
    <row r="42" spans="2:14" x14ac:dyDescent="0.3">
      <c r="B42" s="27" t="s">
        <v>46</v>
      </c>
      <c r="C42" s="2">
        <v>4</v>
      </c>
      <c r="D42" s="2">
        <v>4</v>
      </c>
      <c r="E42" s="2">
        <v>40</v>
      </c>
      <c r="F42" s="2">
        <v>40</v>
      </c>
      <c r="G42" s="2">
        <v>0</v>
      </c>
      <c r="H42" s="2">
        <v>0</v>
      </c>
      <c r="I42" s="2">
        <v>0</v>
      </c>
      <c r="J42" s="2">
        <f t="shared" si="0"/>
        <v>0</v>
      </c>
      <c r="K42" s="2">
        <f t="shared" si="1"/>
        <v>0</v>
      </c>
      <c r="L42" s="30">
        <v>0</v>
      </c>
      <c r="M42" s="29">
        <f t="shared" si="2"/>
        <v>0</v>
      </c>
    </row>
    <row r="43" spans="2:14" x14ac:dyDescent="0.3">
      <c r="B43" s="27" t="s">
        <v>47</v>
      </c>
      <c r="C43" s="2">
        <v>4</v>
      </c>
      <c r="D43" s="2">
        <v>3</v>
      </c>
      <c r="E43" s="2">
        <v>48</v>
      </c>
      <c r="F43" s="2">
        <v>36</v>
      </c>
      <c r="G43" s="2">
        <v>0</v>
      </c>
      <c r="H43" s="2">
        <v>0</v>
      </c>
      <c r="I43" s="2">
        <v>0</v>
      </c>
      <c r="J43" s="2">
        <f t="shared" si="0"/>
        <v>1</v>
      </c>
      <c r="K43" s="2">
        <f t="shared" si="1"/>
        <v>12</v>
      </c>
      <c r="L43" s="30">
        <v>0</v>
      </c>
      <c r="M43" s="29">
        <f t="shared" si="2"/>
        <v>0</v>
      </c>
    </row>
    <row r="44" spans="2:14" x14ac:dyDescent="0.3">
      <c r="B44" s="27" t="s">
        <v>48</v>
      </c>
      <c r="C44" s="2">
        <v>2</v>
      </c>
      <c r="D44" s="2">
        <v>2</v>
      </c>
      <c r="E44" s="2">
        <v>26</v>
      </c>
      <c r="F44" s="2">
        <v>26</v>
      </c>
      <c r="G44" s="2">
        <v>0</v>
      </c>
      <c r="H44" s="2">
        <v>0</v>
      </c>
      <c r="I44" s="2">
        <v>0</v>
      </c>
      <c r="J44" s="2">
        <f t="shared" si="0"/>
        <v>0</v>
      </c>
      <c r="K44" s="2">
        <f t="shared" si="1"/>
        <v>0</v>
      </c>
      <c r="L44" s="30">
        <v>0</v>
      </c>
      <c r="M44" s="29">
        <f t="shared" si="2"/>
        <v>0</v>
      </c>
    </row>
    <row r="45" spans="2:14" x14ac:dyDescent="0.3">
      <c r="B45" s="27" t="s">
        <v>49</v>
      </c>
      <c r="C45" s="2">
        <v>2</v>
      </c>
      <c r="D45" s="2">
        <v>2</v>
      </c>
      <c r="E45" s="2">
        <v>20</v>
      </c>
      <c r="F45" s="2">
        <v>20</v>
      </c>
      <c r="G45" s="2">
        <v>0</v>
      </c>
      <c r="H45" s="2">
        <v>1</v>
      </c>
      <c r="I45" s="2">
        <v>1</v>
      </c>
      <c r="J45" s="2">
        <f t="shared" si="0"/>
        <v>0</v>
      </c>
      <c r="K45" s="2">
        <f t="shared" si="1"/>
        <v>0</v>
      </c>
      <c r="L45" s="30">
        <v>0</v>
      </c>
      <c r="M45" s="29">
        <f t="shared" si="2"/>
        <v>1</v>
      </c>
    </row>
    <row r="46" spans="2:14" x14ac:dyDescent="0.3">
      <c r="B46" s="27" t="s">
        <v>51</v>
      </c>
      <c r="C46" s="2">
        <v>2</v>
      </c>
      <c r="D46" s="2">
        <v>2</v>
      </c>
      <c r="E46" s="2">
        <v>22</v>
      </c>
      <c r="F46" s="2">
        <v>22</v>
      </c>
      <c r="G46" s="2">
        <v>0</v>
      </c>
      <c r="H46" s="2">
        <v>0</v>
      </c>
      <c r="I46" s="2">
        <v>0</v>
      </c>
      <c r="J46" s="2">
        <f t="shared" si="0"/>
        <v>0</v>
      </c>
      <c r="K46" s="2">
        <f t="shared" si="1"/>
        <v>0</v>
      </c>
      <c r="L46" s="30">
        <v>0</v>
      </c>
      <c r="M46" s="29">
        <f t="shared" si="2"/>
        <v>0</v>
      </c>
    </row>
    <row r="47" spans="2:14" x14ac:dyDescent="0.3">
      <c r="B47" s="27" t="s">
        <v>52</v>
      </c>
      <c r="C47" s="2">
        <v>2</v>
      </c>
      <c r="D47" s="2">
        <v>2</v>
      </c>
      <c r="E47" s="2">
        <v>20</v>
      </c>
      <c r="F47" s="2">
        <v>20</v>
      </c>
      <c r="G47" s="2">
        <v>0</v>
      </c>
      <c r="H47" s="2">
        <v>0</v>
      </c>
      <c r="I47" s="2">
        <v>0</v>
      </c>
      <c r="J47" s="2">
        <f t="shared" si="0"/>
        <v>0</v>
      </c>
      <c r="K47" s="2">
        <f t="shared" si="1"/>
        <v>0</v>
      </c>
      <c r="L47" s="30">
        <v>0</v>
      </c>
      <c r="M47" s="29">
        <f t="shared" si="2"/>
        <v>0</v>
      </c>
    </row>
    <row r="48" spans="2:14" x14ac:dyDescent="0.3">
      <c r="B48" s="27" t="s">
        <v>53</v>
      </c>
      <c r="C48" s="2">
        <v>5</v>
      </c>
      <c r="D48" s="2">
        <v>4</v>
      </c>
      <c r="E48" s="2">
        <v>42</v>
      </c>
      <c r="F48" s="2">
        <v>40</v>
      </c>
      <c r="G48" s="2">
        <v>0</v>
      </c>
      <c r="H48" s="2">
        <v>0</v>
      </c>
      <c r="I48" s="2">
        <v>0</v>
      </c>
      <c r="J48" s="2">
        <f t="shared" si="0"/>
        <v>1</v>
      </c>
      <c r="K48" s="2">
        <f t="shared" si="1"/>
        <v>2</v>
      </c>
      <c r="L48" s="30">
        <v>0</v>
      </c>
      <c r="M48" s="29">
        <f t="shared" si="2"/>
        <v>0</v>
      </c>
    </row>
    <row r="49" spans="2:13" x14ac:dyDescent="0.3">
      <c r="B49" s="27" t="s">
        <v>54</v>
      </c>
      <c r="C49" s="2">
        <v>11</v>
      </c>
      <c r="D49" s="2">
        <v>11</v>
      </c>
      <c r="E49" s="2">
        <v>88</v>
      </c>
      <c r="F49" s="2">
        <v>88</v>
      </c>
      <c r="G49" s="2">
        <v>0</v>
      </c>
      <c r="H49" s="2">
        <v>0</v>
      </c>
      <c r="I49" s="2">
        <v>0</v>
      </c>
      <c r="J49" s="2">
        <f t="shared" si="0"/>
        <v>0</v>
      </c>
      <c r="K49" s="2">
        <f t="shared" si="1"/>
        <v>0</v>
      </c>
      <c r="L49" s="30">
        <v>0</v>
      </c>
      <c r="M49" s="29">
        <f t="shared" si="2"/>
        <v>0</v>
      </c>
    </row>
    <row r="50" spans="2:13" x14ac:dyDescent="0.3">
      <c r="B50" s="27" t="s">
        <v>168</v>
      </c>
      <c r="C50" s="30">
        <v>7</v>
      </c>
      <c r="D50" s="30">
        <v>7</v>
      </c>
      <c r="E50" s="30">
        <v>42</v>
      </c>
      <c r="F50" s="30">
        <v>42</v>
      </c>
      <c r="G50" s="30">
        <v>0</v>
      </c>
      <c r="H50" s="30">
        <v>0</v>
      </c>
      <c r="I50" s="30">
        <v>0</v>
      </c>
      <c r="J50" s="2">
        <f t="shared" si="0"/>
        <v>0</v>
      </c>
      <c r="K50" s="30">
        <f t="shared" si="1"/>
        <v>0</v>
      </c>
      <c r="L50" s="30">
        <v>0</v>
      </c>
      <c r="M50" s="8">
        <f t="shared" si="2"/>
        <v>0</v>
      </c>
    </row>
    <row r="51" spans="2:13" x14ac:dyDescent="0.3">
      <c r="B51" s="27" t="s">
        <v>169</v>
      </c>
      <c r="C51" s="30">
        <v>8</v>
      </c>
      <c r="D51" s="30">
        <v>8</v>
      </c>
      <c r="E51" s="30">
        <v>96</v>
      </c>
      <c r="F51" s="30">
        <v>96</v>
      </c>
      <c r="G51" s="30">
        <v>0</v>
      </c>
      <c r="H51" s="30">
        <v>0</v>
      </c>
      <c r="I51" s="30">
        <v>0</v>
      </c>
      <c r="J51" s="30">
        <f t="shared" si="0"/>
        <v>0</v>
      </c>
      <c r="K51" s="30">
        <f t="shared" si="1"/>
        <v>0</v>
      </c>
      <c r="L51" s="30">
        <v>0</v>
      </c>
      <c r="M51" s="8">
        <f t="shared" si="2"/>
        <v>0</v>
      </c>
    </row>
    <row r="52" spans="2:13" x14ac:dyDescent="0.3">
      <c r="B52" s="27" t="s">
        <v>170</v>
      </c>
      <c r="C52" s="30">
        <v>4</v>
      </c>
      <c r="D52" s="30">
        <v>4</v>
      </c>
      <c r="E52" s="30">
        <v>72</v>
      </c>
      <c r="F52" s="30">
        <v>72</v>
      </c>
      <c r="G52" s="30">
        <v>0</v>
      </c>
      <c r="H52" s="30">
        <v>1</v>
      </c>
      <c r="I52" s="30">
        <v>11</v>
      </c>
      <c r="J52" s="30">
        <f t="shared" si="0"/>
        <v>0</v>
      </c>
      <c r="K52" s="30">
        <f t="shared" si="1"/>
        <v>0</v>
      </c>
      <c r="L52" s="30">
        <v>0</v>
      </c>
      <c r="M52" s="8">
        <f t="shared" si="2"/>
        <v>11</v>
      </c>
    </row>
    <row r="53" spans="2:13" ht="15" thickBot="1" x14ac:dyDescent="0.35">
      <c r="B53" s="28" t="s">
        <v>171</v>
      </c>
      <c r="C53" s="20">
        <v>10</v>
      </c>
      <c r="D53" s="20">
        <v>10</v>
      </c>
      <c r="E53" s="20">
        <v>82</v>
      </c>
      <c r="F53" s="20">
        <v>82</v>
      </c>
      <c r="G53" s="20">
        <v>0</v>
      </c>
      <c r="H53" s="20">
        <v>0</v>
      </c>
      <c r="I53" s="20">
        <v>1</v>
      </c>
      <c r="J53" s="20">
        <f>C53-D53</f>
        <v>0</v>
      </c>
      <c r="K53" s="20">
        <f>E53-F53</f>
        <v>0</v>
      </c>
      <c r="L53" s="20">
        <v>0</v>
      </c>
      <c r="M53" s="9">
        <f>I53+L53</f>
        <v>1</v>
      </c>
    </row>
    <row r="54" spans="2:13" ht="18.600000000000001" thickBot="1" x14ac:dyDescent="0.4">
      <c r="B54" s="76" t="s">
        <v>179</v>
      </c>
      <c r="C54" s="20">
        <v>6</v>
      </c>
      <c r="D54" s="20">
        <v>4</v>
      </c>
      <c r="E54" s="20">
        <v>48</v>
      </c>
      <c r="F54" s="20">
        <v>32</v>
      </c>
      <c r="G54" s="20">
        <v>3</v>
      </c>
      <c r="H54" s="20">
        <v>0</v>
      </c>
      <c r="I54" s="20">
        <v>0</v>
      </c>
      <c r="J54" s="20">
        <f>C54-D54</f>
        <v>2</v>
      </c>
      <c r="K54" s="20">
        <f>E54-F54</f>
        <v>16</v>
      </c>
      <c r="L54" s="20">
        <v>9</v>
      </c>
      <c r="M54" s="9">
        <f>I54+L54</f>
        <v>9</v>
      </c>
    </row>
    <row r="55" spans="2:13" ht="16.2" thickBot="1" x14ac:dyDescent="0.35">
      <c r="B55" s="18" t="s">
        <v>18</v>
      </c>
      <c r="C55" s="25" t="s">
        <v>15</v>
      </c>
      <c r="D55" s="18" t="s">
        <v>17</v>
      </c>
      <c r="E55" s="25" t="s">
        <v>16</v>
      </c>
      <c r="F55" s="18" t="s">
        <v>5</v>
      </c>
      <c r="G55" s="25" t="s">
        <v>2</v>
      </c>
      <c r="H55" s="18" t="s">
        <v>117</v>
      </c>
      <c r="I55" s="25" t="s">
        <v>6</v>
      </c>
      <c r="J55" s="18" t="s">
        <v>14</v>
      </c>
      <c r="K55" s="26" t="s">
        <v>4</v>
      </c>
      <c r="L55" s="26" t="s">
        <v>161</v>
      </c>
      <c r="M55" s="26" t="s">
        <v>162</v>
      </c>
    </row>
    <row r="56" spans="2:13" ht="16.2" thickBot="1" x14ac:dyDescent="0.35">
      <c r="B56" s="18" t="s">
        <v>155</v>
      </c>
      <c r="C56" s="6">
        <f>SUM(C3:C54)</f>
        <v>338</v>
      </c>
      <c r="D56" s="34">
        <f>SUM(D3:D54)</f>
        <v>209</v>
      </c>
      <c r="E56" s="34">
        <f>SUM(E3:E54)</f>
        <v>2049</v>
      </c>
      <c r="F56" s="34">
        <f>SUM(F3:F54)</f>
        <v>1680</v>
      </c>
      <c r="G56" s="34">
        <f>SUM(G3:G54)</f>
        <v>10</v>
      </c>
      <c r="H56" s="34">
        <f t="shared" ref="G56:L56" si="3">SUM(H3:H54)</f>
        <v>9</v>
      </c>
      <c r="I56" s="34">
        <f t="shared" si="3"/>
        <v>54</v>
      </c>
      <c r="J56" s="34">
        <f t="shared" si="3"/>
        <v>129</v>
      </c>
      <c r="K56" s="34">
        <f t="shared" si="3"/>
        <v>369</v>
      </c>
      <c r="L56" s="34">
        <f t="shared" si="3"/>
        <v>27</v>
      </c>
      <c r="M56" s="34">
        <f>SUM(M3:M53)</f>
        <v>72</v>
      </c>
    </row>
    <row r="57" spans="2:13" ht="15" thickBot="1" x14ac:dyDescent="0.35"/>
    <row r="58" spans="2:13" ht="15.6" x14ac:dyDescent="0.3">
      <c r="E58" s="12" t="s">
        <v>120</v>
      </c>
      <c r="F58" s="39">
        <f>100/C56*D56</f>
        <v>61.834319526627219</v>
      </c>
      <c r="H58" t="s">
        <v>143</v>
      </c>
      <c r="I58" t="s">
        <v>144</v>
      </c>
    </row>
    <row r="59" spans="2:13" ht="15.6" x14ac:dyDescent="0.3">
      <c r="E59" s="10" t="s">
        <v>121</v>
      </c>
      <c r="F59" s="40">
        <f>100/E56*F56</f>
        <v>81.991215226939971</v>
      </c>
      <c r="H59" t="s">
        <v>145</v>
      </c>
      <c r="I59" t="s">
        <v>146</v>
      </c>
    </row>
    <row r="60" spans="2:13" ht="15.6" x14ac:dyDescent="0.3">
      <c r="E60" s="10" t="s">
        <v>122</v>
      </c>
      <c r="F60" s="40">
        <f>100/C56*G56</f>
        <v>2.9585798816568047</v>
      </c>
      <c r="H60" t="s">
        <v>147</v>
      </c>
      <c r="I60" t="s">
        <v>148</v>
      </c>
    </row>
    <row r="61" spans="2:13" ht="16.2" thickBot="1" x14ac:dyDescent="0.35">
      <c r="E61" s="11" t="s">
        <v>136</v>
      </c>
      <c r="F61" s="41">
        <f>100/E56*I56</f>
        <v>2.6354319180087851</v>
      </c>
      <c r="H61" t="s">
        <v>149</v>
      </c>
      <c r="I61" t="s">
        <v>150</v>
      </c>
    </row>
    <row r="62" spans="2:13" ht="15" thickBot="1" x14ac:dyDescent="0.35"/>
    <row r="63" spans="2:13" ht="18.600000000000001" thickBot="1" x14ac:dyDescent="0.4">
      <c r="D63" s="53" t="s">
        <v>139</v>
      </c>
      <c r="E63" s="12" t="s">
        <v>177</v>
      </c>
      <c r="F63" s="75">
        <f>D56/(D56+G56+J56)</f>
        <v>0.60057471264367812</v>
      </c>
      <c r="G63" t="s">
        <v>178</v>
      </c>
    </row>
    <row r="64" spans="2:13" ht="15.6" x14ac:dyDescent="0.3">
      <c r="E64" s="37" t="s">
        <v>137</v>
      </c>
      <c r="F64" s="42">
        <f>D56/(D56+G56)</f>
        <v>0.954337899543379</v>
      </c>
      <c r="G64" t="s">
        <v>152</v>
      </c>
    </row>
    <row r="65" spans="4:7" ht="15.6" x14ac:dyDescent="0.3">
      <c r="E65" s="10" t="s">
        <v>138</v>
      </c>
      <c r="F65" s="43">
        <f>D56/(D56+J56)</f>
        <v>0.61834319526627224</v>
      </c>
      <c r="G65" t="s">
        <v>153</v>
      </c>
    </row>
    <row r="66" spans="4:7" ht="16.2" thickBot="1" x14ac:dyDescent="0.35">
      <c r="E66" s="11" t="s">
        <v>151</v>
      </c>
      <c r="F66" s="44">
        <f>2*(F64*F65)/(F64+F65)</f>
        <v>0.75044883303411136</v>
      </c>
      <c r="G66" t="s">
        <v>154</v>
      </c>
    </row>
    <row r="67" spans="4:7" ht="18.600000000000001" thickBot="1" x14ac:dyDescent="0.4">
      <c r="D67" s="53" t="s">
        <v>140</v>
      </c>
      <c r="E67" s="12" t="s">
        <v>177</v>
      </c>
      <c r="F67" s="36">
        <f>F56/(F56+K56+L56)</f>
        <v>0.80924855491329484</v>
      </c>
    </row>
    <row r="68" spans="4:7" ht="15.6" x14ac:dyDescent="0.3">
      <c r="E68" s="10" t="s">
        <v>142</v>
      </c>
      <c r="F68" s="35">
        <f>F56/(F56+L56)</f>
        <v>0.98418277680140598</v>
      </c>
      <c r="G68" s="54" t="s">
        <v>165</v>
      </c>
    </row>
    <row r="69" spans="4:7" ht="15.6" x14ac:dyDescent="0.3">
      <c r="E69" s="37" t="s">
        <v>141</v>
      </c>
      <c r="F69" s="38">
        <f>F56/(F56+K56)</f>
        <v>0.81991215226939973</v>
      </c>
    </row>
    <row r="70" spans="4:7" ht="16.2" thickBot="1" x14ac:dyDescent="0.35">
      <c r="E70" s="11" t="s">
        <v>151</v>
      </c>
      <c r="F70" s="33">
        <f>2*(F68*F69)/(F68+F69)</f>
        <v>0.89456869009584661</v>
      </c>
    </row>
    <row r="71" spans="4:7" ht="15.6" x14ac:dyDescent="0.3">
      <c r="E71" s="50" t="s">
        <v>158</v>
      </c>
    </row>
    <row r="72" spans="4:7" x14ac:dyDescent="0.3">
      <c r="E72" s="51" t="s">
        <v>157</v>
      </c>
    </row>
    <row r="73" spans="4:7" ht="15" thickBot="1" x14ac:dyDescent="0.35"/>
    <row r="74" spans="4:7" ht="18.600000000000001" thickBot="1" x14ac:dyDescent="0.4">
      <c r="D74" s="53" t="s">
        <v>163</v>
      </c>
      <c r="E74" s="12" t="s">
        <v>177</v>
      </c>
      <c r="F74" s="36">
        <f>F56/(F56+K56+M56)</f>
        <v>0.79207920792079212</v>
      </c>
    </row>
    <row r="75" spans="4:7" ht="15.6" x14ac:dyDescent="0.3">
      <c r="E75" s="10" t="s">
        <v>142</v>
      </c>
      <c r="F75" s="35">
        <f>F56/(F56+M56)</f>
        <v>0.95890410958904104</v>
      </c>
      <c r="G75" s="54" t="s">
        <v>165</v>
      </c>
    </row>
    <row r="76" spans="4:7" ht="15.6" x14ac:dyDescent="0.3">
      <c r="E76" s="37" t="s">
        <v>141</v>
      </c>
      <c r="F76" s="38">
        <f>F56/(F56+K56)</f>
        <v>0.81991215226939973</v>
      </c>
      <c r="G76" s="54" t="s">
        <v>166</v>
      </c>
    </row>
    <row r="77" spans="4:7" ht="16.2" thickBot="1" x14ac:dyDescent="0.35">
      <c r="E77" s="11" t="s">
        <v>151</v>
      </c>
      <c r="F77" s="33">
        <f>2*(F75*F76)/(F75+F76)</f>
        <v>0.88397790055248615</v>
      </c>
    </row>
    <row r="78" spans="4:7" ht="15.6" x14ac:dyDescent="0.3">
      <c r="E78" s="52" t="s">
        <v>164</v>
      </c>
    </row>
    <row r="84" spans="1:7" ht="15" thickBot="1" x14ac:dyDescent="0.35"/>
    <row r="85" spans="1:7" ht="16.2" thickBot="1" x14ac:dyDescent="0.35">
      <c r="B85" s="14" t="s">
        <v>18</v>
      </c>
      <c r="C85" s="16" t="s">
        <v>3</v>
      </c>
      <c r="D85" s="16" t="s">
        <v>8</v>
      </c>
      <c r="E85" s="16" t="s">
        <v>2</v>
      </c>
      <c r="F85" s="16" t="s">
        <v>156</v>
      </c>
      <c r="G85" s="17" t="s">
        <v>19</v>
      </c>
    </row>
    <row r="86" spans="1:7" ht="16.2" thickBot="1" x14ac:dyDescent="0.35">
      <c r="A86" s="22" t="s">
        <v>7</v>
      </c>
      <c r="B86" s="23" t="s">
        <v>79</v>
      </c>
      <c r="C86" s="4">
        <v>2</v>
      </c>
      <c r="D86" s="4">
        <v>2</v>
      </c>
      <c r="E86" s="4">
        <v>0</v>
      </c>
      <c r="F86" s="19">
        <v>0</v>
      </c>
    </row>
    <row r="87" spans="1:7" x14ac:dyDescent="0.3">
      <c r="B87" s="1" t="s">
        <v>80</v>
      </c>
      <c r="C87" s="2">
        <v>2</v>
      </c>
      <c r="D87" s="2">
        <v>2</v>
      </c>
      <c r="E87" s="2">
        <v>0</v>
      </c>
      <c r="F87" s="3">
        <v>0</v>
      </c>
    </row>
    <row r="88" spans="1:7" x14ac:dyDescent="0.3">
      <c r="B88" s="1" t="s">
        <v>81</v>
      </c>
      <c r="C88" s="2">
        <v>1</v>
      </c>
      <c r="D88" s="2">
        <v>1</v>
      </c>
      <c r="E88" s="2">
        <v>0</v>
      </c>
      <c r="F88" s="3">
        <v>0</v>
      </c>
    </row>
    <row r="89" spans="1:7" x14ac:dyDescent="0.3">
      <c r="B89" s="1" t="s">
        <v>82</v>
      </c>
      <c r="C89" s="2">
        <v>3</v>
      </c>
      <c r="D89" s="2">
        <v>2</v>
      </c>
      <c r="E89" s="2">
        <v>0</v>
      </c>
      <c r="F89" s="3">
        <v>1</v>
      </c>
    </row>
    <row r="90" spans="1:7" x14ac:dyDescent="0.3">
      <c r="B90" s="1" t="s">
        <v>83</v>
      </c>
      <c r="C90" s="2">
        <v>1</v>
      </c>
      <c r="D90" s="2">
        <v>1</v>
      </c>
      <c r="E90" s="2">
        <v>0</v>
      </c>
      <c r="F90" s="3">
        <v>0</v>
      </c>
    </row>
    <row r="91" spans="1:7" x14ac:dyDescent="0.3">
      <c r="B91" s="1" t="s">
        <v>91</v>
      </c>
      <c r="C91" s="2">
        <v>2</v>
      </c>
      <c r="D91" s="2">
        <v>2</v>
      </c>
      <c r="E91" s="2">
        <v>0</v>
      </c>
      <c r="F91" s="3">
        <v>0</v>
      </c>
    </row>
    <row r="92" spans="1:7" x14ac:dyDescent="0.3">
      <c r="B92" s="1" t="s">
        <v>84</v>
      </c>
      <c r="C92" s="2">
        <v>1</v>
      </c>
      <c r="D92" s="2">
        <v>1</v>
      </c>
      <c r="E92" s="2">
        <v>0</v>
      </c>
      <c r="F92" s="3">
        <v>0</v>
      </c>
    </row>
    <row r="93" spans="1:7" x14ac:dyDescent="0.3">
      <c r="B93" s="1" t="s">
        <v>85</v>
      </c>
      <c r="C93" s="2">
        <v>2</v>
      </c>
      <c r="D93" s="2">
        <v>2</v>
      </c>
      <c r="E93" s="2">
        <v>0</v>
      </c>
      <c r="F93" s="3">
        <v>0</v>
      </c>
    </row>
    <row r="94" spans="1:7" x14ac:dyDescent="0.3">
      <c r="B94" s="1" t="s">
        <v>86</v>
      </c>
      <c r="C94" s="2">
        <v>2</v>
      </c>
      <c r="D94" s="2">
        <v>2</v>
      </c>
      <c r="E94" s="2">
        <v>0</v>
      </c>
      <c r="F94" s="3">
        <v>0</v>
      </c>
    </row>
    <row r="95" spans="1:7" x14ac:dyDescent="0.3">
      <c r="B95" s="1" t="s">
        <v>87</v>
      </c>
      <c r="C95" s="2">
        <v>1</v>
      </c>
      <c r="D95" s="2">
        <v>1</v>
      </c>
      <c r="E95" s="2">
        <v>0</v>
      </c>
      <c r="F95" s="3">
        <v>0</v>
      </c>
    </row>
    <row r="96" spans="1:7" x14ac:dyDescent="0.3">
      <c r="B96" s="1" t="s">
        <v>88</v>
      </c>
      <c r="C96" s="2">
        <v>1</v>
      </c>
      <c r="D96" s="2">
        <v>1</v>
      </c>
      <c r="E96" s="2">
        <v>0</v>
      </c>
      <c r="F96" s="3">
        <v>0</v>
      </c>
    </row>
    <row r="97" spans="2:6" x14ac:dyDescent="0.3">
      <c r="B97" s="1" t="s">
        <v>89</v>
      </c>
      <c r="C97" s="2">
        <v>2</v>
      </c>
      <c r="D97" s="2">
        <v>2</v>
      </c>
      <c r="E97" s="2">
        <v>0</v>
      </c>
      <c r="F97" s="3">
        <v>0</v>
      </c>
    </row>
    <row r="98" spans="2:6" x14ac:dyDescent="0.3">
      <c r="B98" s="1" t="s">
        <v>90</v>
      </c>
      <c r="C98" s="2">
        <v>2</v>
      </c>
      <c r="D98" s="2">
        <v>2</v>
      </c>
      <c r="E98" s="2">
        <v>0</v>
      </c>
      <c r="F98" s="3">
        <v>0</v>
      </c>
    </row>
    <row r="99" spans="2:6" x14ac:dyDescent="0.3">
      <c r="B99" s="1" t="s">
        <v>92</v>
      </c>
      <c r="C99" s="2">
        <v>2</v>
      </c>
      <c r="D99" s="2">
        <v>2</v>
      </c>
      <c r="E99" s="2">
        <v>0</v>
      </c>
      <c r="F99" s="3">
        <v>0</v>
      </c>
    </row>
    <row r="100" spans="2:6" x14ac:dyDescent="0.3">
      <c r="B100" s="1" t="s">
        <v>93</v>
      </c>
      <c r="C100" s="2">
        <v>2</v>
      </c>
      <c r="D100" s="2">
        <v>2</v>
      </c>
      <c r="E100" s="2">
        <v>0</v>
      </c>
      <c r="F100" s="3">
        <v>0</v>
      </c>
    </row>
    <row r="101" spans="2:6" x14ac:dyDescent="0.3">
      <c r="B101" s="1" t="s">
        <v>94</v>
      </c>
      <c r="C101" s="2">
        <v>2</v>
      </c>
      <c r="D101" s="2">
        <v>2</v>
      </c>
      <c r="E101" s="2">
        <v>0</v>
      </c>
      <c r="F101" s="3">
        <v>0</v>
      </c>
    </row>
    <row r="102" spans="2:6" x14ac:dyDescent="0.3">
      <c r="B102" s="1" t="s">
        <v>95</v>
      </c>
      <c r="C102" s="2">
        <v>4</v>
      </c>
      <c r="D102" s="2">
        <v>4</v>
      </c>
      <c r="E102" s="2">
        <v>0</v>
      </c>
      <c r="F102" s="3">
        <v>0</v>
      </c>
    </row>
    <row r="103" spans="2:6" x14ac:dyDescent="0.3">
      <c r="B103" s="1" t="s">
        <v>101</v>
      </c>
      <c r="C103" s="2">
        <v>2</v>
      </c>
      <c r="D103" s="2">
        <v>2</v>
      </c>
      <c r="E103" s="2">
        <v>0</v>
      </c>
      <c r="F103" s="3">
        <v>0</v>
      </c>
    </row>
    <row r="104" spans="2:6" x14ac:dyDescent="0.3">
      <c r="B104" s="1" t="s">
        <v>102</v>
      </c>
      <c r="C104" s="2">
        <v>2</v>
      </c>
      <c r="D104" s="2">
        <v>2</v>
      </c>
      <c r="E104" s="2">
        <v>0</v>
      </c>
      <c r="F104" s="3">
        <v>0</v>
      </c>
    </row>
    <row r="105" spans="2:6" x14ac:dyDescent="0.3">
      <c r="B105" s="1" t="s">
        <v>103</v>
      </c>
      <c r="C105" s="2">
        <v>3</v>
      </c>
      <c r="D105" s="2">
        <v>3</v>
      </c>
      <c r="E105" s="2">
        <v>1</v>
      </c>
      <c r="F105" s="3">
        <v>0</v>
      </c>
    </row>
    <row r="106" spans="2:6" x14ac:dyDescent="0.3">
      <c r="B106" s="1" t="s">
        <v>104</v>
      </c>
      <c r="C106" s="2">
        <v>4</v>
      </c>
      <c r="D106" s="2">
        <v>3</v>
      </c>
      <c r="E106" s="2">
        <v>0</v>
      </c>
      <c r="F106" s="3">
        <v>1</v>
      </c>
    </row>
    <row r="107" spans="2:6" x14ac:dyDescent="0.3">
      <c r="B107" s="1" t="s">
        <v>105</v>
      </c>
      <c r="C107" s="2">
        <v>1</v>
      </c>
      <c r="D107" s="2">
        <v>1</v>
      </c>
      <c r="E107" s="2">
        <v>0</v>
      </c>
      <c r="F107" s="3">
        <v>0</v>
      </c>
    </row>
    <row r="108" spans="2:6" x14ac:dyDescent="0.3">
      <c r="B108" s="1" t="s">
        <v>106</v>
      </c>
      <c r="C108" s="2">
        <v>4</v>
      </c>
      <c r="D108" s="2">
        <v>4</v>
      </c>
      <c r="E108" s="2">
        <v>0</v>
      </c>
      <c r="F108" s="3">
        <v>0</v>
      </c>
    </row>
    <row r="109" spans="2:6" x14ac:dyDescent="0.3">
      <c r="B109" s="1" t="s">
        <v>96</v>
      </c>
      <c r="C109" s="2">
        <v>4</v>
      </c>
      <c r="D109" s="2">
        <v>0</v>
      </c>
      <c r="E109" s="2">
        <v>0</v>
      </c>
      <c r="F109" s="3">
        <v>4</v>
      </c>
    </row>
    <row r="110" spans="2:6" x14ac:dyDescent="0.3">
      <c r="B110" s="1" t="s">
        <v>97</v>
      </c>
      <c r="C110" s="2">
        <v>3</v>
      </c>
      <c r="D110" s="2">
        <v>3</v>
      </c>
      <c r="E110" s="2">
        <v>0</v>
      </c>
      <c r="F110" s="3">
        <v>0</v>
      </c>
    </row>
    <row r="111" spans="2:6" x14ac:dyDescent="0.3">
      <c r="B111" s="1" t="s">
        <v>98</v>
      </c>
      <c r="C111" s="2">
        <v>3</v>
      </c>
      <c r="D111" s="2">
        <v>3</v>
      </c>
      <c r="E111" s="2">
        <v>0</v>
      </c>
      <c r="F111" s="3">
        <v>0</v>
      </c>
    </row>
    <row r="112" spans="2:6" x14ac:dyDescent="0.3">
      <c r="B112" s="1" t="s">
        <v>99</v>
      </c>
      <c r="C112" s="2">
        <v>3</v>
      </c>
      <c r="D112" s="2">
        <v>3</v>
      </c>
      <c r="E112" s="2">
        <v>0</v>
      </c>
      <c r="F112" s="3">
        <v>0</v>
      </c>
    </row>
    <row r="113" spans="2:6" x14ac:dyDescent="0.3">
      <c r="B113" s="1" t="s">
        <v>100</v>
      </c>
      <c r="C113" s="2">
        <v>3</v>
      </c>
      <c r="D113" s="2">
        <v>3</v>
      </c>
      <c r="E113" s="2">
        <v>0</v>
      </c>
      <c r="F113" s="3">
        <v>0</v>
      </c>
    </row>
    <row r="114" spans="2:6" x14ac:dyDescent="0.3">
      <c r="B114" s="1" t="s">
        <v>107</v>
      </c>
      <c r="C114" s="2">
        <v>3</v>
      </c>
      <c r="D114" s="2">
        <v>3</v>
      </c>
      <c r="E114" s="2">
        <v>0</v>
      </c>
      <c r="F114" s="3">
        <v>0</v>
      </c>
    </row>
    <row r="115" spans="2:6" x14ac:dyDescent="0.3">
      <c r="B115" s="1" t="s">
        <v>110</v>
      </c>
      <c r="C115" s="2">
        <v>2</v>
      </c>
      <c r="D115" s="2">
        <v>2</v>
      </c>
      <c r="E115" s="2">
        <v>0</v>
      </c>
      <c r="F115" s="3">
        <v>0</v>
      </c>
    </row>
    <row r="116" spans="2:6" x14ac:dyDescent="0.3">
      <c r="B116" s="1" t="s">
        <v>111</v>
      </c>
      <c r="C116" s="2">
        <v>4</v>
      </c>
      <c r="D116" s="2">
        <v>4</v>
      </c>
      <c r="E116" s="2">
        <v>0</v>
      </c>
      <c r="F116" s="3">
        <v>0</v>
      </c>
    </row>
    <row r="117" spans="2:6" x14ac:dyDescent="0.3">
      <c r="B117" s="1" t="s">
        <v>112</v>
      </c>
      <c r="C117" s="2">
        <v>2</v>
      </c>
      <c r="D117" s="2">
        <v>2</v>
      </c>
      <c r="E117" s="2">
        <v>0</v>
      </c>
      <c r="F117" s="3">
        <v>0</v>
      </c>
    </row>
    <row r="118" spans="2:6" x14ac:dyDescent="0.3">
      <c r="B118" s="1" t="s">
        <v>113</v>
      </c>
      <c r="C118" s="2">
        <v>2</v>
      </c>
      <c r="D118" s="2">
        <v>2</v>
      </c>
      <c r="E118" s="2">
        <v>0</v>
      </c>
      <c r="F118" s="3">
        <v>0</v>
      </c>
    </row>
    <row r="119" spans="2:6" x14ac:dyDescent="0.3">
      <c r="B119" s="1" t="s">
        <v>114</v>
      </c>
      <c r="C119" s="2">
        <v>4</v>
      </c>
      <c r="D119" s="2">
        <v>4</v>
      </c>
      <c r="E119" s="2">
        <v>0</v>
      </c>
      <c r="F119" s="3">
        <v>0</v>
      </c>
    </row>
    <row r="120" spans="2:6" x14ac:dyDescent="0.3">
      <c r="B120" s="1" t="s">
        <v>115</v>
      </c>
      <c r="C120" s="2">
        <v>7</v>
      </c>
      <c r="D120" s="2">
        <v>1</v>
      </c>
      <c r="E120" s="2">
        <v>0</v>
      </c>
      <c r="F120" s="3">
        <v>6</v>
      </c>
    </row>
    <row r="121" spans="2:6" x14ac:dyDescent="0.3">
      <c r="B121" s="1" t="s">
        <v>116</v>
      </c>
      <c r="C121" s="2">
        <v>4</v>
      </c>
      <c r="D121" s="2">
        <v>2</v>
      </c>
      <c r="E121" s="2">
        <v>0</v>
      </c>
      <c r="F121" s="3">
        <v>2</v>
      </c>
    </row>
    <row r="122" spans="2:6" x14ac:dyDescent="0.3">
      <c r="B122" s="1" t="s">
        <v>108</v>
      </c>
      <c r="C122" s="2">
        <v>2</v>
      </c>
      <c r="D122" s="2">
        <v>2</v>
      </c>
      <c r="E122" s="2">
        <v>0</v>
      </c>
      <c r="F122" s="3">
        <v>0</v>
      </c>
    </row>
    <row r="123" spans="2:6" x14ac:dyDescent="0.3">
      <c r="B123" s="1" t="s">
        <v>109</v>
      </c>
      <c r="C123" s="2">
        <v>4</v>
      </c>
      <c r="D123" s="2">
        <v>4</v>
      </c>
      <c r="E123" s="2">
        <v>0</v>
      </c>
      <c r="F123" s="3">
        <v>0</v>
      </c>
    </row>
    <row r="124" spans="2:6" x14ac:dyDescent="0.3">
      <c r="B124" s="1" t="s">
        <v>67</v>
      </c>
      <c r="C124" s="2">
        <v>6</v>
      </c>
      <c r="D124" s="2">
        <v>5</v>
      </c>
      <c r="E124" s="2">
        <v>0</v>
      </c>
      <c r="F124" s="3">
        <v>1</v>
      </c>
    </row>
    <row r="125" spans="2:6" x14ac:dyDescent="0.3">
      <c r="B125" s="1" t="s">
        <v>73</v>
      </c>
      <c r="C125" s="2">
        <v>3</v>
      </c>
      <c r="D125" s="2">
        <v>3</v>
      </c>
      <c r="E125" s="2">
        <v>0</v>
      </c>
      <c r="F125" s="3">
        <v>0</v>
      </c>
    </row>
    <row r="126" spans="2:6" x14ac:dyDescent="0.3">
      <c r="B126" s="1" t="s">
        <v>74</v>
      </c>
      <c r="C126" s="2">
        <v>4</v>
      </c>
      <c r="D126" s="2">
        <v>3</v>
      </c>
      <c r="E126" s="2">
        <v>0</v>
      </c>
      <c r="F126" s="3">
        <v>1</v>
      </c>
    </row>
    <row r="127" spans="2:6" x14ac:dyDescent="0.3">
      <c r="B127" s="1" t="s">
        <v>75</v>
      </c>
      <c r="C127" s="2">
        <v>1</v>
      </c>
      <c r="D127" s="2">
        <v>1</v>
      </c>
      <c r="E127" s="2">
        <v>0</v>
      </c>
      <c r="F127" s="3">
        <v>0</v>
      </c>
    </row>
    <row r="128" spans="2:6" x14ac:dyDescent="0.3">
      <c r="B128" s="1" t="s">
        <v>76</v>
      </c>
      <c r="C128" s="2">
        <v>4</v>
      </c>
      <c r="D128" s="2">
        <v>4</v>
      </c>
      <c r="E128" s="2">
        <v>1</v>
      </c>
      <c r="F128" s="3">
        <v>0</v>
      </c>
    </row>
    <row r="129" spans="2:12" x14ac:dyDescent="0.3">
      <c r="B129" s="1" t="s">
        <v>68</v>
      </c>
      <c r="C129" s="2">
        <v>4</v>
      </c>
      <c r="D129" s="2">
        <v>4</v>
      </c>
      <c r="E129" s="2">
        <v>0</v>
      </c>
      <c r="F129" s="3">
        <v>0</v>
      </c>
    </row>
    <row r="130" spans="2:12" x14ac:dyDescent="0.3">
      <c r="B130" s="1" t="s">
        <v>69</v>
      </c>
      <c r="C130" s="2">
        <v>6</v>
      </c>
      <c r="D130" s="2">
        <v>1</v>
      </c>
      <c r="E130" s="2">
        <v>0</v>
      </c>
      <c r="F130" s="3">
        <v>5</v>
      </c>
    </row>
    <row r="131" spans="2:12" x14ac:dyDescent="0.3">
      <c r="B131" s="1" t="s">
        <v>70</v>
      </c>
      <c r="C131" s="2">
        <v>6</v>
      </c>
      <c r="D131" s="2">
        <v>6</v>
      </c>
      <c r="E131" s="2">
        <v>0</v>
      </c>
      <c r="F131" s="3">
        <v>0</v>
      </c>
    </row>
    <row r="132" spans="2:12" x14ac:dyDescent="0.3">
      <c r="B132" s="1" t="s">
        <v>71</v>
      </c>
      <c r="C132" s="2">
        <v>2</v>
      </c>
      <c r="D132" s="2">
        <v>2</v>
      </c>
      <c r="E132" s="2">
        <v>0</v>
      </c>
      <c r="F132" s="3">
        <v>0</v>
      </c>
    </row>
    <row r="133" spans="2:12" x14ac:dyDescent="0.3">
      <c r="B133" s="1" t="s">
        <v>72</v>
      </c>
      <c r="C133" s="2">
        <v>8</v>
      </c>
      <c r="D133" s="2">
        <v>8</v>
      </c>
      <c r="E133" s="2">
        <v>0</v>
      </c>
      <c r="F133" s="3">
        <v>0</v>
      </c>
    </row>
    <row r="134" spans="2:12" x14ac:dyDescent="0.3">
      <c r="B134" s="1" t="s">
        <v>77</v>
      </c>
      <c r="C134" s="2">
        <v>2</v>
      </c>
      <c r="D134" s="2">
        <v>0</v>
      </c>
      <c r="E134" s="2">
        <v>0</v>
      </c>
      <c r="F134" s="3">
        <v>2</v>
      </c>
    </row>
    <row r="135" spans="2:12" ht="15" thickBot="1" x14ac:dyDescent="0.35">
      <c r="B135" s="24" t="s">
        <v>78</v>
      </c>
      <c r="C135" s="20">
        <v>1</v>
      </c>
      <c r="D135" s="20">
        <v>1</v>
      </c>
      <c r="E135" s="20">
        <v>0</v>
      </c>
      <c r="F135" s="21">
        <v>0</v>
      </c>
    </row>
    <row r="136" spans="2:12" ht="18.600000000000001" thickBot="1" x14ac:dyDescent="0.4">
      <c r="B136" s="76" t="s">
        <v>180</v>
      </c>
      <c r="C136" s="77">
        <v>0</v>
      </c>
      <c r="D136" s="77">
        <v>0</v>
      </c>
      <c r="E136" s="77">
        <v>0</v>
      </c>
      <c r="F136" s="78">
        <v>0</v>
      </c>
    </row>
    <row r="137" spans="2:12" ht="16.2" thickBot="1" x14ac:dyDescent="0.35">
      <c r="B137" s="15" t="s">
        <v>18</v>
      </c>
      <c r="C137" s="16" t="s">
        <v>3</v>
      </c>
      <c r="D137" s="15" t="s">
        <v>8</v>
      </c>
      <c r="E137" s="15" t="s">
        <v>2</v>
      </c>
      <c r="F137" s="17" t="s">
        <v>9</v>
      </c>
    </row>
    <row r="138" spans="2:12" ht="16.2" thickBot="1" x14ac:dyDescent="0.35">
      <c r="B138" s="15" t="s">
        <v>20</v>
      </c>
      <c r="C138" s="32">
        <f>SUM(C86:C136)</f>
        <v>145</v>
      </c>
      <c r="D138" s="32">
        <f t="shared" ref="D138:E138" si="4">SUM(D86:D136)</f>
        <v>122</v>
      </c>
      <c r="E138" s="32">
        <f t="shared" si="4"/>
        <v>2</v>
      </c>
      <c r="F138" s="5">
        <f>SUM(F86:F136)</f>
        <v>23</v>
      </c>
    </row>
    <row r="139" spans="2:12" ht="15.6" x14ac:dyDescent="0.3">
      <c r="C139" s="12" t="s">
        <v>119</v>
      </c>
      <c r="D139" s="31">
        <f>100/C138*D138</f>
        <v>84.137931034482762</v>
      </c>
    </row>
    <row r="140" spans="2:12" ht="16.2" thickBot="1" x14ac:dyDescent="0.35">
      <c r="C140" s="11" t="s">
        <v>122</v>
      </c>
      <c r="D140" s="7">
        <f>100/C138*E138</f>
        <v>1.3793103448275863</v>
      </c>
    </row>
    <row r="141" spans="2:12" ht="16.2" thickBot="1" x14ac:dyDescent="0.35">
      <c r="C141" s="12" t="s">
        <v>177</v>
      </c>
      <c r="D141" s="73">
        <f>D138/(D138+E138+F138)</f>
        <v>0.82993197278911568</v>
      </c>
    </row>
    <row r="142" spans="2:12" ht="21.6" thickBot="1" x14ac:dyDescent="0.45">
      <c r="C142" s="10" t="s">
        <v>137</v>
      </c>
      <c r="D142" s="73">
        <f>D138/(D138+E138)</f>
        <v>0.9838709677419355</v>
      </c>
      <c r="F142" s="72" t="s">
        <v>159</v>
      </c>
      <c r="G142" s="63" t="s">
        <v>176</v>
      </c>
      <c r="H142" s="66" t="s">
        <v>172</v>
      </c>
      <c r="I142" s="65" t="s">
        <v>173</v>
      </c>
      <c r="K142" s="30"/>
      <c r="L142" s="30"/>
    </row>
    <row r="143" spans="2:12" ht="15.6" x14ac:dyDescent="0.3">
      <c r="C143" s="10" t="s">
        <v>138</v>
      </c>
      <c r="D143" s="73">
        <f>D138/(D138+F138)</f>
        <v>0.8413793103448276</v>
      </c>
      <c r="F143" s="12" t="s">
        <v>177</v>
      </c>
      <c r="G143" s="13"/>
      <c r="H143" s="68">
        <f>(F63+D141)/2</f>
        <v>0.71525334271639696</v>
      </c>
      <c r="I143" s="64"/>
      <c r="K143" s="30"/>
      <c r="L143" s="30"/>
    </row>
    <row r="144" spans="2:12" ht="16.2" thickBot="1" x14ac:dyDescent="0.35">
      <c r="C144" s="11" t="s">
        <v>151</v>
      </c>
      <c r="D144" s="49">
        <f>2*(D142*D143)/(D142+D143)</f>
        <v>0.90706319702602234</v>
      </c>
      <c r="F144" s="10" t="s">
        <v>137</v>
      </c>
      <c r="G144" s="61">
        <f>(D56+D138)/((D56+D138)+(G56+E138))</f>
        <v>0.96501457725947526</v>
      </c>
      <c r="H144" s="68">
        <f>(F64+D142)/2</f>
        <v>0.9691044336426573</v>
      </c>
      <c r="I144" s="67">
        <f>H144*100</f>
        <v>96.910443364265731</v>
      </c>
      <c r="K144" s="30"/>
      <c r="L144" s="30"/>
    </row>
    <row r="145" spans="1:12" ht="15.6" x14ac:dyDescent="0.3">
      <c r="F145" s="10" t="s">
        <v>138</v>
      </c>
      <c r="G145" s="61">
        <f>(D56+D138)/((D56+D138)+(J56+F138))</f>
        <v>0.68530020703933747</v>
      </c>
      <c r="H145" s="68">
        <f>(F65+D143)/2</f>
        <v>0.72986125280554992</v>
      </c>
      <c r="I145" s="67">
        <f t="shared" ref="I145:I158" si="5">H145*100</f>
        <v>72.986125280554987</v>
      </c>
      <c r="K145" s="30"/>
      <c r="L145" s="30"/>
    </row>
    <row r="146" spans="1:12" ht="16.2" thickBot="1" x14ac:dyDescent="0.35">
      <c r="F146" s="11" t="s">
        <v>151</v>
      </c>
      <c r="G146" s="62">
        <f>2*(G144*G145)/(G144+G145)</f>
        <v>0.801452784503632</v>
      </c>
      <c r="H146" s="69">
        <f>(F66+D144)/2</f>
        <v>0.82875601503006679</v>
      </c>
      <c r="I146" s="67">
        <f t="shared" si="5"/>
        <v>82.875601503006678</v>
      </c>
      <c r="K146" s="74"/>
      <c r="L146" s="74"/>
    </row>
    <row r="147" spans="1:12" ht="16.2" thickBot="1" x14ac:dyDescent="0.35">
      <c r="A147" s="15" t="s">
        <v>10</v>
      </c>
      <c r="B147" s="45" t="s">
        <v>11</v>
      </c>
      <c r="C147" s="45" t="s">
        <v>12</v>
      </c>
      <c r="D147" s="46" t="s">
        <v>13</v>
      </c>
      <c r="H147" s="70"/>
      <c r="I147" s="67"/>
      <c r="K147" s="30"/>
      <c r="L147" s="30"/>
    </row>
    <row r="148" spans="1:12" ht="21.6" thickBot="1" x14ac:dyDescent="0.45">
      <c r="A148" s="47"/>
      <c r="B148" s="47">
        <v>46</v>
      </c>
      <c r="C148" s="47">
        <v>0</v>
      </c>
      <c r="D148" s="47">
        <v>0</v>
      </c>
      <c r="F148" s="72" t="s">
        <v>160</v>
      </c>
      <c r="G148" s="63" t="s">
        <v>176</v>
      </c>
      <c r="H148" s="71" t="s">
        <v>172</v>
      </c>
      <c r="I148" s="67"/>
      <c r="K148" s="30"/>
      <c r="L148" s="30"/>
    </row>
    <row r="149" spans="1:12" ht="15.6" x14ac:dyDescent="0.3">
      <c r="F149" s="12" t="s">
        <v>177</v>
      </c>
      <c r="G149" s="13"/>
      <c r="H149" s="68">
        <f>(F67+D141)/2</f>
        <v>0.81959026385120526</v>
      </c>
      <c r="I149" s="67"/>
    </row>
    <row r="150" spans="1:12" ht="15.6" x14ac:dyDescent="0.3">
      <c r="F150" s="10" t="s">
        <v>137</v>
      </c>
      <c r="G150" s="61">
        <f>(F56+D138)/((F56+D138)+(L56+E138))</f>
        <v>0.9841616602949208</v>
      </c>
      <c r="H150" s="68">
        <f>(F68+D142)/2</f>
        <v>0.98402687227167074</v>
      </c>
      <c r="I150" s="67">
        <f t="shared" si="5"/>
        <v>98.402687227167078</v>
      </c>
    </row>
    <row r="151" spans="1:12" ht="15.6" x14ac:dyDescent="0.3">
      <c r="F151" s="10" t="s">
        <v>138</v>
      </c>
      <c r="G151" s="61">
        <f>(F56+D138)/((F56+D138)+(J56+F138))</f>
        <v>0.92221084953940635</v>
      </c>
      <c r="H151" s="68">
        <f>(F69+D143)/2</f>
        <v>0.83064573130711361</v>
      </c>
      <c r="I151" s="67">
        <f t="shared" si="5"/>
        <v>83.064573130711366</v>
      </c>
    </row>
    <row r="152" spans="1:12" ht="16.2" thickBot="1" x14ac:dyDescent="0.35">
      <c r="F152" s="11" t="s">
        <v>151</v>
      </c>
      <c r="G152" s="62">
        <f>2*(G150*G151)/(G150+G151)</f>
        <v>0.95217965653896963</v>
      </c>
      <c r="H152" s="69">
        <f>(F70+D144)/2</f>
        <v>0.90081594356093442</v>
      </c>
      <c r="I152" s="67">
        <f t="shared" si="5"/>
        <v>90.081594356093447</v>
      </c>
    </row>
    <row r="153" spans="1:12" ht="15" thickBot="1" x14ac:dyDescent="0.35">
      <c r="H153" s="70"/>
      <c r="I153" s="67"/>
    </row>
    <row r="154" spans="1:12" ht="21.6" thickBot="1" x14ac:dyDescent="0.45">
      <c r="F154" s="72" t="s">
        <v>167</v>
      </c>
      <c r="G154" s="63" t="s">
        <v>176</v>
      </c>
      <c r="H154" s="71" t="s">
        <v>172</v>
      </c>
      <c r="I154" s="67"/>
    </row>
    <row r="155" spans="1:12" ht="15.6" x14ac:dyDescent="0.3">
      <c r="F155" s="12" t="s">
        <v>177</v>
      </c>
      <c r="G155" s="60"/>
      <c r="H155" s="68">
        <f>(F74+D141)/2</f>
        <v>0.8110055903549539</v>
      </c>
      <c r="I155" s="67"/>
    </row>
    <row r="156" spans="1:12" ht="15.6" x14ac:dyDescent="0.3">
      <c r="F156" s="10" t="s">
        <v>137</v>
      </c>
      <c r="G156" s="61">
        <f>(F56+D138)/((F56+D138)+(M56+E138))</f>
        <v>0.96055437100213215</v>
      </c>
      <c r="H156" s="68">
        <f>(F75+D142)/2</f>
        <v>0.97138753866548821</v>
      </c>
      <c r="I156" s="67">
        <f t="shared" si="5"/>
        <v>97.138753866548825</v>
      </c>
    </row>
    <row r="157" spans="1:12" ht="15.6" x14ac:dyDescent="0.3">
      <c r="F157" s="10" t="s">
        <v>138</v>
      </c>
      <c r="G157" s="61">
        <f>(F56+D138)/((F56+D138)+(J56+F138))</f>
        <v>0.92221084953940635</v>
      </c>
      <c r="H157" s="68">
        <f>(F76+D143)/2</f>
        <v>0.83064573130711361</v>
      </c>
      <c r="I157" s="67">
        <f t="shared" si="5"/>
        <v>83.064573130711366</v>
      </c>
    </row>
    <row r="158" spans="1:12" ht="16.2" thickBot="1" x14ac:dyDescent="0.35">
      <c r="F158" s="11" t="s">
        <v>151</v>
      </c>
      <c r="G158" s="62">
        <f>2*(G156*G157)/(G156+G157)</f>
        <v>0.94099216710182776</v>
      </c>
      <c r="H158" s="69">
        <f>(F77+D144)/2</f>
        <v>0.89552054878925424</v>
      </c>
      <c r="I158" s="67">
        <f t="shared" si="5"/>
        <v>89.552054878925418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8"/>
  <sheetViews>
    <sheetView topLeftCell="A126" zoomScale="70" zoomScaleNormal="70" workbookViewId="0">
      <selection activeCell="E148" sqref="E148"/>
    </sheetView>
  </sheetViews>
  <sheetFormatPr baseColWidth="10" defaultColWidth="9.109375" defaultRowHeight="14.4" x14ac:dyDescent="0.3"/>
  <cols>
    <col min="1" max="1" width="47.109375" bestFit="1" customWidth="1"/>
    <col min="2" max="2" width="37.33203125" bestFit="1" customWidth="1"/>
    <col min="3" max="3" width="66" bestFit="1" customWidth="1"/>
    <col min="4" max="4" width="31.5546875" bestFit="1" customWidth="1"/>
    <col min="5" max="5" width="80" bestFit="1" customWidth="1"/>
    <col min="6" max="6" width="66" bestFit="1" customWidth="1"/>
    <col min="7" max="7" width="113.88671875" bestFit="1" customWidth="1"/>
    <col min="8" max="8" width="24.33203125" bestFit="1" customWidth="1"/>
    <col min="9" max="9" width="35.88671875" bestFit="1" customWidth="1"/>
    <col min="10" max="10" width="20.33203125" bestFit="1" customWidth="1"/>
    <col min="11" max="11" width="30.6640625" bestFit="1" customWidth="1"/>
    <col min="12" max="12" width="36.88671875" bestFit="1" customWidth="1"/>
    <col min="13" max="13" width="37.33203125" bestFit="1" customWidth="1"/>
    <col min="14" max="14" width="69.5546875" bestFit="1" customWidth="1"/>
  </cols>
  <sheetData>
    <row r="1" spans="1:14" ht="26.4" thickBot="1" x14ac:dyDescent="0.55000000000000004">
      <c r="A1" s="79" t="s">
        <v>1</v>
      </c>
      <c r="B1" s="79" t="s">
        <v>181</v>
      </c>
    </row>
    <row r="2" spans="1:14" ht="16.2" thickBot="1" x14ac:dyDescent="0.35">
      <c r="B2" s="12" t="s">
        <v>18</v>
      </c>
      <c r="C2" s="55" t="s">
        <v>15</v>
      </c>
      <c r="D2" s="55" t="s">
        <v>17</v>
      </c>
      <c r="E2" s="55" t="s">
        <v>16</v>
      </c>
      <c r="F2" s="55" t="s">
        <v>5</v>
      </c>
      <c r="G2" s="55" t="s">
        <v>2</v>
      </c>
      <c r="H2" s="55" t="s">
        <v>117</v>
      </c>
      <c r="I2" s="55" t="s">
        <v>6</v>
      </c>
      <c r="J2" s="55" t="s">
        <v>14</v>
      </c>
      <c r="K2" s="55" t="s">
        <v>4</v>
      </c>
      <c r="L2" s="56" t="s">
        <v>161</v>
      </c>
      <c r="M2" s="56" t="s">
        <v>162</v>
      </c>
      <c r="N2" s="17" t="s">
        <v>19</v>
      </c>
    </row>
    <row r="3" spans="1:14" ht="16.2" thickBot="1" x14ac:dyDescent="0.35">
      <c r="A3" s="22" t="s">
        <v>0</v>
      </c>
      <c r="B3" s="57" t="s">
        <v>21</v>
      </c>
      <c r="C3" s="4">
        <v>3</v>
      </c>
      <c r="D3" s="4">
        <v>1</v>
      </c>
      <c r="E3" s="4">
        <v>18</v>
      </c>
      <c r="F3" s="4">
        <v>6</v>
      </c>
      <c r="G3" s="4">
        <v>0</v>
      </c>
      <c r="H3" s="4">
        <v>0</v>
      </c>
      <c r="I3" s="4">
        <v>0</v>
      </c>
      <c r="J3" s="4">
        <f t="shared" ref="J3:J52" si="0">C3-D3</f>
        <v>2</v>
      </c>
      <c r="K3" s="4">
        <f t="shared" ref="K3:K52" si="1">E3-F3</f>
        <v>12</v>
      </c>
      <c r="L3" s="58">
        <v>0</v>
      </c>
      <c r="M3" s="59">
        <f t="shared" ref="M3:M52" si="2">I3+L3</f>
        <v>0</v>
      </c>
      <c r="N3" t="s">
        <v>128</v>
      </c>
    </row>
    <row r="4" spans="1:14" x14ac:dyDescent="0.3">
      <c r="B4" s="27" t="s">
        <v>50</v>
      </c>
      <c r="C4" s="2">
        <v>4</v>
      </c>
      <c r="D4" s="2">
        <v>4</v>
      </c>
      <c r="E4" s="2">
        <v>54</v>
      </c>
      <c r="F4" s="2">
        <v>54</v>
      </c>
      <c r="G4" s="2">
        <v>0</v>
      </c>
      <c r="H4" s="2">
        <v>1</v>
      </c>
      <c r="I4" s="2">
        <v>5</v>
      </c>
      <c r="J4" s="2">
        <f t="shared" si="0"/>
        <v>0</v>
      </c>
      <c r="K4" s="2">
        <f t="shared" si="1"/>
        <v>0</v>
      </c>
      <c r="L4" s="30">
        <v>0</v>
      </c>
      <c r="M4" s="29">
        <f t="shared" si="2"/>
        <v>5</v>
      </c>
      <c r="N4" t="s">
        <v>129</v>
      </c>
    </row>
    <row r="5" spans="1:14" x14ac:dyDescent="0.3">
      <c r="B5" s="27" t="s">
        <v>55</v>
      </c>
      <c r="C5" s="2">
        <v>2</v>
      </c>
      <c r="D5" s="2">
        <v>2</v>
      </c>
      <c r="E5" s="2">
        <v>12</v>
      </c>
      <c r="F5" s="2">
        <v>12</v>
      </c>
      <c r="G5" s="2">
        <v>0</v>
      </c>
      <c r="H5" s="2">
        <v>0</v>
      </c>
      <c r="I5" s="2">
        <v>0</v>
      </c>
      <c r="J5" s="2">
        <f t="shared" si="0"/>
        <v>0</v>
      </c>
      <c r="K5" s="2">
        <f t="shared" si="1"/>
        <v>0</v>
      </c>
      <c r="L5" s="30">
        <v>0</v>
      </c>
      <c r="M5" s="29">
        <f t="shared" si="2"/>
        <v>0</v>
      </c>
    </row>
    <row r="6" spans="1:14" x14ac:dyDescent="0.3">
      <c r="B6" s="27" t="s">
        <v>56</v>
      </c>
      <c r="C6" s="2">
        <v>6</v>
      </c>
      <c r="D6" s="2">
        <v>6</v>
      </c>
      <c r="E6" s="2">
        <v>18</v>
      </c>
      <c r="F6" s="2">
        <v>17</v>
      </c>
      <c r="G6" s="2">
        <v>0</v>
      </c>
      <c r="H6" s="2">
        <v>0</v>
      </c>
      <c r="I6" s="2">
        <v>0</v>
      </c>
      <c r="J6" s="2">
        <f t="shared" si="0"/>
        <v>0</v>
      </c>
      <c r="K6" s="2">
        <f t="shared" si="1"/>
        <v>1</v>
      </c>
      <c r="L6" s="30">
        <v>0</v>
      </c>
      <c r="M6" s="29">
        <f t="shared" si="2"/>
        <v>0</v>
      </c>
    </row>
    <row r="7" spans="1:14" x14ac:dyDescent="0.3">
      <c r="B7" s="27" t="s">
        <v>57</v>
      </c>
      <c r="C7" s="2">
        <v>2</v>
      </c>
      <c r="D7" s="2">
        <v>2</v>
      </c>
      <c r="E7" s="2">
        <v>22</v>
      </c>
      <c r="F7" s="2">
        <v>22</v>
      </c>
      <c r="G7" s="2">
        <v>0</v>
      </c>
      <c r="H7" s="2">
        <v>0</v>
      </c>
      <c r="I7" s="2">
        <v>0</v>
      </c>
      <c r="J7" s="2">
        <f t="shared" si="0"/>
        <v>0</v>
      </c>
      <c r="K7" s="2">
        <f t="shared" si="1"/>
        <v>0</v>
      </c>
      <c r="L7" s="30">
        <v>0</v>
      </c>
      <c r="M7" s="29">
        <f t="shared" si="2"/>
        <v>0</v>
      </c>
    </row>
    <row r="8" spans="1:14" x14ac:dyDescent="0.3">
      <c r="B8" s="27" t="s">
        <v>61</v>
      </c>
      <c r="C8" s="2">
        <v>2</v>
      </c>
      <c r="D8" s="2">
        <v>1</v>
      </c>
      <c r="E8" s="2">
        <v>14</v>
      </c>
      <c r="F8" s="2">
        <v>12</v>
      </c>
      <c r="G8" s="2">
        <v>0</v>
      </c>
      <c r="H8" s="2">
        <v>0</v>
      </c>
      <c r="I8" s="2">
        <v>0</v>
      </c>
      <c r="J8" s="2">
        <f t="shared" si="0"/>
        <v>1</v>
      </c>
      <c r="K8" s="2">
        <f t="shared" si="1"/>
        <v>2</v>
      </c>
      <c r="L8" s="30">
        <v>0</v>
      </c>
      <c r="M8" s="29">
        <f t="shared" si="2"/>
        <v>0</v>
      </c>
    </row>
    <row r="9" spans="1:14" x14ac:dyDescent="0.3">
      <c r="B9" s="27" t="s">
        <v>62</v>
      </c>
      <c r="C9" s="2">
        <v>3</v>
      </c>
      <c r="D9" s="2">
        <v>3</v>
      </c>
      <c r="E9" s="2">
        <v>26</v>
      </c>
      <c r="F9" s="2">
        <v>26</v>
      </c>
      <c r="G9" s="2">
        <v>1</v>
      </c>
      <c r="H9" s="2">
        <v>1</v>
      </c>
      <c r="I9" s="2">
        <v>2</v>
      </c>
      <c r="J9" s="2">
        <f t="shared" si="0"/>
        <v>0</v>
      </c>
      <c r="K9" s="2">
        <f t="shared" si="1"/>
        <v>0</v>
      </c>
      <c r="L9" s="30">
        <v>2</v>
      </c>
      <c r="M9" s="29">
        <f t="shared" si="2"/>
        <v>4</v>
      </c>
      <c r="N9" t="s">
        <v>125</v>
      </c>
    </row>
    <row r="10" spans="1:14" x14ac:dyDescent="0.3">
      <c r="B10" s="27" t="s">
        <v>58</v>
      </c>
      <c r="C10" s="2">
        <v>3</v>
      </c>
      <c r="D10" s="2">
        <v>3</v>
      </c>
      <c r="E10" s="2">
        <v>12</v>
      </c>
      <c r="F10" s="2">
        <v>12</v>
      </c>
      <c r="G10" s="2">
        <v>0</v>
      </c>
      <c r="H10" s="2">
        <v>0</v>
      </c>
      <c r="I10" s="2">
        <v>0</v>
      </c>
      <c r="J10" s="2">
        <f t="shared" si="0"/>
        <v>0</v>
      </c>
      <c r="K10" s="2">
        <f t="shared" si="1"/>
        <v>0</v>
      </c>
      <c r="L10" s="30">
        <v>0</v>
      </c>
      <c r="M10" s="29">
        <f t="shared" si="2"/>
        <v>0</v>
      </c>
    </row>
    <row r="11" spans="1:14" x14ac:dyDescent="0.3">
      <c r="B11" s="27" t="s">
        <v>59</v>
      </c>
      <c r="C11" s="2">
        <v>4</v>
      </c>
      <c r="D11" s="2">
        <v>4</v>
      </c>
      <c r="E11" s="2">
        <v>14</v>
      </c>
      <c r="F11" s="2">
        <v>14</v>
      </c>
      <c r="G11" s="2">
        <v>0</v>
      </c>
      <c r="H11" s="2">
        <v>0</v>
      </c>
      <c r="I11" s="2">
        <v>0</v>
      </c>
      <c r="J11" s="2">
        <f t="shared" si="0"/>
        <v>0</v>
      </c>
      <c r="K11" s="2">
        <f t="shared" si="1"/>
        <v>0</v>
      </c>
      <c r="L11" s="30">
        <v>0</v>
      </c>
      <c r="M11" s="29">
        <f t="shared" si="2"/>
        <v>0</v>
      </c>
    </row>
    <row r="12" spans="1:14" x14ac:dyDescent="0.3">
      <c r="B12" s="27" t="s">
        <v>60</v>
      </c>
      <c r="C12" s="2">
        <v>2</v>
      </c>
      <c r="D12" s="2">
        <v>2</v>
      </c>
      <c r="E12" s="2">
        <v>12</v>
      </c>
      <c r="F12" s="2">
        <v>12</v>
      </c>
      <c r="G12" s="2">
        <v>0</v>
      </c>
      <c r="H12" s="2">
        <v>0</v>
      </c>
      <c r="I12" s="2">
        <v>0</v>
      </c>
      <c r="J12" s="2">
        <f t="shared" si="0"/>
        <v>0</v>
      </c>
      <c r="K12" s="2">
        <f t="shared" si="1"/>
        <v>0</v>
      </c>
      <c r="L12" s="30">
        <v>0</v>
      </c>
      <c r="M12" s="29">
        <f t="shared" si="2"/>
        <v>0</v>
      </c>
    </row>
    <row r="13" spans="1:14" x14ac:dyDescent="0.3">
      <c r="B13" s="27" t="s">
        <v>63</v>
      </c>
      <c r="C13" s="2">
        <v>4</v>
      </c>
      <c r="D13" s="2">
        <v>3</v>
      </c>
      <c r="E13" s="2">
        <v>22</v>
      </c>
      <c r="F13" s="2">
        <v>20</v>
      </c>
      <c r="G13" s="2">
        <v>0</v>
      </c>
      <c r="H13" s="2">
        <v>0</v>
      </c>
      <c r="I13" s="2">
        <v>0</v>
      </c>
      <c r="J13" s="2">
        <f t="shared" si="0"/>
        <v>1</v>
      </c>
      <c r="K13" s="30">
        <f t="shared" si="1"/>
        <v>2</v>
      </c>
      <c r="L13" s="30">
        <v>0</v>
      </c>
      <c r="M13" s="29">
        <f t="shared" si="2"/>
        <v>0</v>
      </c>
      <c r="N13" t="s">
        <v>123</v>
      </c>
    </row>
    <row r="14" spans="1:14" x14ac:dyDescent="0.3">
      <c r="B14" s="27" t="s">
        <v>66</v>
      </c>
      <c r="C14" s="2">
        <v>2</v>
      </c>
      <c r="D14" s="2">
        <v>2</v>
      </c>
      <c r="E14" s="2">
        <v>18</v>
      </c>
      <c r="F14" s="2">
        <v>18</v>
      </c>
      <c r="G14" s="2">
        <v>0</v>
      </c>
      <c r="H14" s="2">
        <v>0</v>
      </c>
      <c r="I14" s="2">
        <v>0</v>
      </c>
      <c r="J14" s="2">
        <f t="shared" si="0"/>
        <v>0</v>
      </c>
      <c r="K14" s="2">
        <f t="shared" si="1"/>
        <v>0</v>
      </c>
      <c r="L14" s="30">
        <v>0</v>
      </c>
      <c r="M14" s="29">
        <f t="shared" si="2"/>
        <v>0</v>
      </c>
    </row>
    <row r="15" spans="1:14" x14ac:dyDescent="0.3">
      <c r="B15" s="27" t="s">
        <v>64</v>
      </c>
      <c r="C15" s="2">
        <v>4</v>
      </c>
      <c r="D15" s="2">
        <v>1</v>
      </c>
      <c r="E15" s="2">
        <v>16</v>
      </c>
      <c r="F15" s="2">
        <v>10</v>
      </c>
      <c r="G15" s="2">
        <v>0</v>
      </c>
      <c r="H15" s="2">
        <v>0</v>
      </c>
      <c r="I15" s="2">
        <v>0</v>
      </c>
      <c r="J15" s="2">
        <f t="shared" si="0"/>
        <v>3</v>
      </c>
      <c r="K15" s="2">
        <f t="shared" si="1"/>
        <v>6</v>
      </c>
      <c r="L15" s="30">
        <v>0</v>
      </c>
      <c r="M15" s="29">
        <f t="shared" si="2"/>
        <v>0</v>
      </c>
      <c r="N15" t="s">
        <v>127</v>
      </c>
    </row>
    <row r="16" spans="1:14" x14ac:dyDescent="0.3">
      <c r="B16" s="27" t="s">
        <v>65</v>
      </c>
      <c r="C16" s="30">
        <v>6</v>
      </c>
      <c r="D16" s="30">
        <v>6</v>
      </c>
      <c r="E16" s="30">
        <v>36</v>
      </c>
      <c r="F16" s="30">
        <v>36</v>
      </c>
      <c r="G16" s="30">
        <v>0</v>
      </c>
      <c r="H16" s="30">
        <v>0</v>
      </c>
      <c r="I16" s="30">
        <v>0</v>
      </c>
      <c r="J16" s="30">
        <f t="shared" si="0"/>
        <v>0</v>
      </c>
      <c r="K16" s="2">
        <f t="shared" si="1"/>
        <v>0</v>
      </c>
      <c r="L16" s="30">
        <v>0</v>
      </c>
      <c r="M16" s="29">
        <f t="shared" si="2"/>
        <v>0</v>
      </c>
      <c r="N16" t="s">
        <v>118</v>
      </c>
    </row>
    <row r="17" spans="2:14" x14ac:dyDescent="0.3">
      <c r="B17" s="27" t="s">
        <v>22</v>
      </c>
      <c r="C17" s="2">
        <v>4</v>
      </c>
      <c r="D17" s="2">
        <v>4</v>
      </c>
      <c r="E17" s="2">
        <v>24</v>
      </c>
      <c r="F17" s="2">
        <v>24</v>
      </c>
      <c r="G17" s="2">
        <v>0</v>
      </c>
      <c r="H17" s="2">
        <v>0</v>
      </c>
      <c r="I17" s="2">
        <v>0</v>
      </c>
      <c r="J17" s="2">
        <f t="shared" si="0"/>
        <v>0</v>
      </c>
      <c r="K17" s="2">
        <f t="shared" si="1"/>
        <v>0</v>
      </c>
      <c r="L17" s="30">
        <v>0</v>
      </c>
      <c r="M17" s="29">
        <f t="shared" si="2"/>
        <v>0</v>
      </c>
    </row>
    <row r="18" spans="2:14" x14ac:dyDescent="0.3">
      <c r="B18" s="27" t="s">
        <v>24</v>
      </c>
      <c r="C18" s="2">
        <v>2</v>
      </c>
      <c r="D18" s="2">
        <v>2</v>
      </c>
      <c r="E18" s="2">
        <v>40</v>
      </c>
      <c r="F18" s="2">
        <v>40</v>
      </c>
      <c r="G18" s="2">
        <v>0</v>
      </c>
      <c r="H18" s="2">
        <v>2</v>
      </c>
      <c r="I18" s="2">
        <v>18</v>
      </c>
      <c r="J18" s="2">
        <f t="shared" si="0"/>
        <v>0</v>
      </c>
      <c r="K18" s="2">
        <f t="shared" si="1"/>
        <v>0</v>
      </c>
      <c r="L18" s="30">
        <v>0</v>
      </c>
      <c r="M18" s="29">
        <f t="shared" si="2"/>
        <v>18</v>
      </c>
      <c r="N18" t="s">
        <v>124</v>
      </c>
    </row>
    <row r="19" spans="2:14" x14ac:dyDescent="0.3">
      <c r="B19" s="27" t="s">
        <v>23</v>
      </c>
      <c r="C19" s="2">
        <v>2</v>
      </c>
      <c r="D19" s="2">
        <v>2</v>
      </c>
      <c r="E19" s="2">
        <v>27</v>
      </c>
      <c r="F19" s="2">
        <v>15</v>
      </c>
      <c r="G19" s="2">
        <v>0</v>
      </c>
      <c r="H19" s="2">
        <v>0</v>
      </c>
      <c r="I19" s="2">
        <v>0</v>
      </c>
      <c r="J19" s="2">
        <f t="shared" si="0"/>
        <v>0</v>
      </c>
      <c r="K19" s="30">
        <f t="shared" si="1"/>
        <v>12</v>
      </c>
      <c r="L19" s="30">
        <v>0</v>
      </c>
      <c r="M19" s="29">
        <f t="shared" si="2"/>
        <v>0</v>
      </c>
      <c r="N19" t="s">
        <v>126</v>
      </c>
    </row>
    <row r="20" spans="2:14" x14ac:dyDescent="0.3">
      <c r="B20" s="27" t="s">
        <v>25</v>
      </c>
      <c r="C20" s="2">
        <v>3</v>
      </c>
      <c r="D20" s="2">
        <v>3</v>
      </c>
      <c r="E20" s="2">
        <v>60</v>
      </c>
      <c r="F20" s="2">
        <v>60</v>
      </c>
      <c r="G20" s="2">
        <v>0</v>
      </c>
      <c r="H20" s="2">
        <v>0</v>
      </c>
      <c r="I20" s="2">
        <v>0</v>
      </c>
      <c r="J20" s="2">
        <f t="shared" si="0"/>
        <v>0</v>
      </c>
      <c r="K20" s="2">
        <f t="shared" si="1"/>
        <v>0</v>
      </c>
      <c r="L20" s="30">
        <v>0</v>
      </c>
      <c r="M20" s="29">
        <f t="shared" si="2"/>
        <v>0</v>
      </c>
    </row>
    <row r="21" spans="2:14" x14ac:dyDescent="0.3">
      <c r="B21" s="27" t="s">
        <v>27</v>
      </c>
      <c r="C21" s="2">
        <v>11</v>
      </c>
      <c r="D21" s="2">
        <v>2</v>
      </c>
      <c r="E21" s="2">
        <v>26</v>
      </c>
      <c r="F21" s="2">
        <v>8</v>
      </c>
      <c r="G21" s="2">
        <v>1</v>
      </c>
      <c r="H21" s="2">
        <v>0</v>
      </c>
      <c r="I21" s="2">
        <v>0</v>
      </c>
      <c r="J21" s="2">
        <f t="shared" si="0"/>
        <v>9</v>
      </c>
      <c r="K21" s="2">
        <f t="shared" si="1"/>
        <v>18</v>
      </c>
      <c r="L21" s="30">
        <v>4</v>
      </c>
      <c r="M21" s="29">
        <f t="shared" si="2"/>
        <v>4</v>
      </c>
      <c r="N21" t="s">
        <v>130</v>
      </c>
    </row>
    <row r="22" spans="2:14" x14ac:dyDescent="0.3">
      <c r="B22" s="27" t="s">
        <v>28</v>
      </c>
      <c r="C22" s="2">
        <v>2</v>
      </c>
      <c r="D22" s="2">
        <v>2</v>
      </c>
      <c r="E22" s="2">
        <v>20</v>
      </c>
      <c r="F22" s="2">
        <v>20</v>
      </c>
      <c r="G22" s="2">
        <v>0</v>
      </c>
      <c r="H22" s="2">
        <v>0</v>
      </c>
      <c r="I22" s="2">
        <v>0</v>
      </c>
      <c r="J22" s="2">
        <f t="shared" si="0"/>
        <v>0</v>
      </c>
      <c r="K22" s="2">
        <f t="shared" si="1"/>
        <v>0</v>
      </c>
      <c r="L22" s="30">
        <v>0</v>
      </c>
      <c r="M22" s="29">
        <f t="shared" si="2"/>
        <v>0</v>
      </c>
    </row>
    <row r="23" spans="2:14" x14ac:dyDescent="0.3">
      <c r="B23" s="27" t="s">
        <v>29</v>
      </c>
      <c r="C23" s="2">
        <v>3</v>
      </c>
      <c r="D23" s="2">
        <v>3</v>
      </c>
      <c r="E23" s="2">
        <v>36</v>
      </c>
      <c r="F23" s="2">
        <v>36</v>
      </c>
      <c r="G23" s="2">
        <v>0</v>
      </c>
      <c r="H23" s="2">
        <v>0</v>
      </c>
      <c r="I23" s="2">
        <v>0</v>
      </c>
      <c r="J23" s="2">
        <f t="shared" si="0"/>
        <v>0</v>
      </c>
      <c r="K23" s="2">
        <f t="shared" si="1"/>
        <v>0</v>
      </c>
      <c r="L23" s="30">
        <v>0</v>
      </c>
      <c r="M23" s="29">
        <f t="shared" si="2"/>
        <v>0</v>
      </c>
    </row>
    <row r="24" spans="2:14" x14ac:dyDescent="0.3">
      <c r="B24" s="27" t="s">
        <v>30</v>
      </c>
      <c r="C24" s="2">
        <v>5</v>
      </c>
      <c r="D24" s="2">
        <v>5</v>
      </c>
      <c r="E24" s="2">
        <v>50</v>
      </c>
      <c r="F24" s="2">
        <v>50</v>
      </c>
      <c r="G24" s="2">
        <v>0</v>
      </c>
      <c r="H24" s="2">
        <v>0</v>
      </c>
      <c r="I24" s="2">
        <v>1</v>
      </c>
      <c r="J24" s="2">
        <f t="shared" si="0"/>
        <v>0</v>
      </c>
      <c r="K24" s="2">
        <f t="shared" si="1"/>
        <v>0</v>
      </c>
      <c r="L24" s="30">
        <v>0</v>
      </c>
      <c r="M24" s="29">
        <f t="shared" si="2"/>
        <v>1</v>
      </c>
    </row>
    <row r="25" spans="2:14" x14ac:dyDescent="0.3">
      <c r="B25" s="27" t="s">
        <v>31</v>
      </c>
      <c r="C25" s="2">
        <v>16</v>
      </c>
      <c r="D25" s="2">
        <v>9</v>
      </c>
      <c r="E25" s="2">
        <v>30</v>
      </c>
      <c r="F25" s="2">
        <v>23</v>
      </c>
      <c r="G25" s="2">
        <v>0</v>
      </c>
      <c r="H25" s="2">
        <v>0</v>
      </c>
      <c r="I25" s="2">
        <v>0</v>
      </c>
      <c r="J25" s="2">
        <f t="shared" si="0"/>
        <v>7</v>
      </c>
      <c r="K25" s="2">
        <f t="shared" si="1"/>
        <v>7</v>
      </c>
      <c r="L25" s="30">
        <v>0</v>
      </c>
      <c r="M25" s="29">
        <f t="shared" si="2"/>
        <v>0</v>
      </c>
      <c r="N25" t="s">
        <v>131</v>
      </c>
    </row>
    <row r="26" spans="2:14" x14ac:dyDescent="0.3">
      <c r="B26" s="27" t="s">
        <v>32</v>
      </c>
      <c r="C26" s="2">
        <v>2</v>
      </c>
      <c r="D26" s="2">
        <v>2</v>
      </c>
      <c r="E26" s="2">
        <v>24</v>
      </c>
      <c r="F26" s="2">
        <v>24</v>
      </c>
      <c r="G26" s="2">
        <v>0</v>
      </c>
      <c r="H26" s="2">
        <v>2</v>
      </c>
      <c r="I26" s="2">
        <v>11</v>
      </c>
      <c r="J26" s="2">
        <f t="shared" si="0"/>
        <v>0</v>
      </c>
      <c r="K26" s="2">
        <f t="shared" si="1"/>
        <v>0</v>
      </c>
      <c r="L26" s="30">
        <v>0</v>
      </c>
      <c r="M26" s="29">
        <f t="shared" si="2"/>
        <v>11</v>
      </c>
    </row>
    <row r="27" spans="2:14" x14ac:dyDescent="0.3">
      <c r="B27" s="27" t="s">
        <v>33</v>
      </c>
      <c r="C27" s="2">
        <v>7</v>
      </c>
      <c r="D27" s="2">
        <v>7</v>
      </c>
      <c r="E27" s="2">
        <v>66</v>
      </c>
      <c r="F27" s="2">
        <v>66</v>
      </c>
      <c r="G27" s="2">
        <v>0</v>
      </c>
      <c r="H27" s="2">
        <v>0</v>
      </c>
      <c r="I27" s="2">
        <v>0</v>
      </c>
      <c r="J27" s="2">
        <f t="shared" si="0"/>
        <v>0</v>
      </c>
      <c r="K27" s="2">
        <f t="shared" si="1"/>
        <v>0</v>
      </c>
      <c r="L27" s="30">
        <v>0</v>
      </c>
      <c r="M27" s="29">
        <f t="shared" si="2"/>
        <v>0</v>
      </c>
    </row>
    <row r="28" spans="2:14" x14ac:dyDescent="0.3">
      <c r="B28" s="27" t="s">
        <v>26</v>
      </c>
      <c r="C28" s="2">
        <v>9</v>
      </c>
      <c r="D28" s="2">
        <v>7</v>
      </c>
      <c r="E28" s="2">
        <v>80</v>
      </c>
      <c r="F28" s="2">
        <v>64</v>
      </c>
      <c r="G28" s="2">
        <v>2</v>
      </c>
      <c r="H28" s="2">
        <v>0</v>
      </c>
      <c r="I28" s="2">
        <v>0</v>
      </c>
      <c r="J28" s="2">
        <f t="shared" si="0"/>
        <v>2</v>
      </c>
      <c r="K28" s="2">
        <f t="shared" si="1"/>
        <v>16</v>
      </c>
      <c r="L28" s="30">
        <v>7</v>
      </c>
      <c r="M28" s="29">
        <f t="shared" si="2"/>
        <v>7</v>
      </c>
      <c r="N28" t="s">
        <v>132</v>
      </c>
    </row>
    <row r="29" spans="2:14" x14ac:dyDescent="0.3">
      <c r="B29" s="27" t="s">
        <v>34</v>
      </c>
      <c r="C29" s="2">
        <v>5</v>
      </c>
      <c r="D29" s="2">
        <v>5</v>
      </c>
      <c r="E29" s="2">
        <v>19</v>
      </c>
      <c r="F29" s="2">
        <v>19</v>
      </c>
      <c r="G29" s="2">
        <v>1</v>
      </c>
      <c r="H29" s="2">
        <v>0</v>
      </c>
      <c r="I29" s="2">
        <v>0</v>
      </c>
      <c r="J29" s="2">
        <f t="shared" si="0"/>
        <v>0</v>
      </c>
      <c r="K29" s="2">
        <f t="shared" si="1"/>
        <v>0</v>
      </c>
      <c r="L29" s="30">
        <v>0</v>
      </c>
      <c r="M29" s="29">
        <f t="shared" si="2"/>
        <v>0</v>
      </c>
    </row>
    <row r="30" spans="2:14" x14ac:dyDescent="0.3">
      <c r="B30" s="27" t="s">
        <v>35</v>
      </c>
      <c r="C30" s="2">
        <v>2</v>
      </c>
      <c r="D30" s="2">
        <v>2</v>
      </c>
      <c r="E30" s="2">
        <v>20</v>
      </c>
      <c r="F30" s="2">
        <v>20</v>
      </c>
      <c r="G30" s="2">
        <v>0</v>
      </c>
      <c r="H30" s="2">
        <v>0</v>
      </c>
      <c r="I30" s="2">
        <v>0</v>
      </c>
      <c r="J30" s="2">
        <f t="shared" si="0"/>
        <v>0</v>
      </c>
      <c r="K30" s="2">
        <f t="shared" si="1"/>
        <v>0</v>
      </c>
      <c r="L30" s="30">
        <v>0</v>
      </c>
      <c r="M30" s="29">
        <f t="shared" si="2"/>
        <v>0</v>
      </c>
    </row>
    <row r="31" spans="2:14" x14ac:dyDescent="0.3">
      <c r="B31" s="27" t="s">
        <v>36</v>
      </c>
      <c r="C31" s="2">
        <v>26</v>
      </c>
      <c r="D31" s="2">
        <v>15</v>
      </c>
      <c r="E31" s="2">
        <v>35</v>
      </c>
      <c r="F31" s="2">
        <v>19</v>
      </c>
      <c r="G31" s="2">
        <v>0</v>
      </c>
      <c r="H31" s="2">
        <v>1</v>
      </c>
      <c r="I31" s="2">
        <v>3</v>
      </c>
      <c r="J31" s="2">
        <f t="shared" si="0"/>
        <v>11</v>
      </c>
      <c r="K31" s="2">
        <f t="shared" si="1"/>
        <v>16</v>
      </c>
      <c r="L31" s="30">
        <v>0</v>
      </c>
      <c r="M31" s="29">
        <f t="shared" si="2"/>
        <v>3</v>
      </c>
      <c r="N31" t="s">
        <v>133</v>
      </c>
    </row>
    <row r="32" spans="2:14" x14ac:dyDescent="0.3">
      <c r="B32" s="27" t="s">
        <v>37</v>
      </c>
      <c r="C32" s="2">
        <v>1</v>
      </c>
      <c r="D32" s="2">
        <v>1</v>
      </c>
      <c r="E32" s="2">
        <v>8</v>
      </c>
      <c r="F32" s="2">
        <v>8</v>
      </c>
      <c r="G32" s="2">
        <v>0</v>
      </c>
      <c r="H32" s="2">
        <v>0</v>
      </c>
      <c r="I32" s="2">
        <v>0</v>
      </c>
      <c r="J32" s="2">
        <f t="shared" si="0"/>
        <v>0</v>
      </c>
      <c r="K32" s="2">
        <f t="shared" si="1"/>
        <v>0</v>
      </c>
      <c r="L32" s="30">
        <v>0</v>
      </c>
      <c r="M32" s="29">
        <f t="shared" si="2"/>
        <v>0</v>
      </c>
    </row>
    <row r="33" spans="2:14" x14ac:dyDescent="0.3">
      <c r="B33" s="27" t="s">
        <v>38</v>
      </c>
      <c r="C33" s="2">
        <v>2</v>
      </c>
      <c r="D33" s="2">
        <v>2</v>
      </c>
      <c r="E33" s="2">
        <v>40</v>
      </c>
      <c r="F33" s="2">
        <v>40</v>
      </c>
      <c r="G33" s="2">
        <v>0</v>
      </c>
      <c r="H33" s="2">
        <v>0</v>
      </c>
      <c r="I33" s="2">
        <v>0</v>
      </c>
      <c r="J33" s="2">
        <f t="shared" si="0"/>
        <v>0</v>
      </c>
      <c r="K33" s="2">
        <f t="shared" si="1"/>
        <v>0</v>
      </c>
      <c r="L33" s="30">
        <v>0</v>
      </c>
      <c r="M33" s="29">
        <f t="shared" si="2"/>
        <v>0</v>
      </c>
    </row>
    <row r="34" spans="2:14" x14ac:dyDescent="0.3">
      <c r="B34" s="27" t="s">
        <v>39</v>
      </c>
      <c r="C34" s="2">
        <v>7</v>
      </c>
      <c r="D34" s="2">
        <v>6</v>
      </c>
      <c r="E34" s="2">
        <v>56</v>
      </c>
      <c r="F34" s="2">
        <v>46</v>
      </c>
      <c r="G34" s="2">
        <v>0</v>
      </c>
      <c r="H34" s="2">
        <v>0</v>
      </c>
      <c r="I34" s="2">
        <v>0</v>
      </c>
      <c r="J34" s="2">
        <f t="shared" si="0"/>
        <v>1</v>
      </c>
      <c r="K34" s="2">
        <f t="shared" si="1"/>
        <v>10</v>
      </c>
      <c r="L34" s="30">
        <v>0</v>
      </c>
      <c r="M34" s="29">
        <f t="shared" si="2"/>
        <v>0</v>
      </c>
      <c r="N34" t="s">
        <v>134</v>
      </c>
    </row>
    <row r="35" spans="2:14" x14ac:dyDescent="0.3">
      <c r="B35" s="27" t="s">
        <v>40</v>
      </c>
      <c r="C35" s="2">
        <v>3</v>
      </c>
      <c r="D35" s="2">
        <v>3</v>
      </c>
      <c r="E35" s="2">
        <v>30</v>
      </c>
      <c r="F35" s="2">
        <v>30</v>
      </c>
      <c r="G35" s="2">
        <v>0</v>
      </c>
      <c r="H35" s="2">
        <v>0</v>
      </c>
      <c r="I35" s="2">
        <v>0</v>
      </c>
      <c r="J35" s="2">
        <f t="shared" si="0"/>
        <v>0</v>
      </c>
      <c r="K35" s="2">
        <f t="shared" si="1"/>
        <v>0</v>
      </c>
      <c r="L35" s="30">
        <v>0</v>
      </c>
      <c r="M35" s="29">
        <f t="shared" si="2"/>
        <v>0</v>
      </c>
    </row>
    <row r="36" spans="2:14" x14ac:dyDescent="0.3">
      <c r="B36" s="27" t="s">
        <v>41</v>
      </c>
      <c r="C36" s="2">
        <v>4</v>
      </c>
      <c r="D36" s="2">
        <v>3</v>
      </c>
      <c r="E36" s="2">
        <v>30</v>
      </c>
      <c r="F36" s="2">
        <v>27</v>
      </c>
      <c r="G36" s="2">
        <v>0</v>
      </c>
      <c r="H36" s="2">
        <v>0</v>
      </c>
      <c r="I36" s="2">
        <v>0</v>
      </c>
      <c r="J36" s="2">
        <f t="shared" si="0"/>
        <v>1</v>
      </c>
      <c r="K36" s="2">
        <f t="shared" si="1"/>
        <v>3</v>
      </c>
      <c r="L36" s="30">
        <v>0</v>
      </c>
      <c r="M36" s="29">
        <f t="shared" si="2"/>
        <v>0</v>
      </c>
    </row>
    <row r="37" spans="2:14" x14ac:dyDescent="0.3">
      <c r="B37" s="27" t="s">
        <v>42</v>
      </c>
      <c r="C37" s="2">
        <v>7</v>
      </c>
      <c r="D37" s="2">
        <v>7</v>
      </c>
      <c r="E37" s="2">
        <v>35</v>
      </c>
      <c r="F37" s="2">
        <v>32</v>
      </c>
      <c r="G37" s="2">
        <v>0</v>
      </c>
      <c r="H37" s="2">
        <v>1</v>
      </c>
      <c r="I37" s="2">
        <v>4</v>
      </c>
      <c r="J37" s="2">
        <f t="shared" si="0"/>
        <v>0</v>
      </c>
      <c r="K37" s="2">
        <f t="shared" si="1"/>
        <v>3</v>
      </c>
      <c r="L37" s="30">
        <v>0</v>
      </c>
      <c r="M37" s="29">
        <f t="shared" si="2"/>
        <v>4</v>
      </c>
    </row>
    <row r="38" spans="2:14" x14ac:dyDescent="0.3">
      <c r="B38" s="27" t="s">
        <v>174</v>
      </c>
      <c r="C38" s="30">
        <v>83</v>
      </c>
      <c r="D38" s="30">
        <v>20</v>
      </c>
      <c r="E38" s="30">
        <v>163</v>
      </c>
      <c r="F38" s="30">
        <v>53</v>
      </c>
      <c r="G38" s="30">
        <v>3</v>
      </c>
      <c r="H38" s="30">
        <v>0</v>
      </c>
      <c r="I38" s="30">
        <v>0</v>
      </c>
      <c r="J38" s="30">
        <f t="shared" si="0"/>
        <v>63</v>
      </c>
      <c r="K38" s="30">
        <f t="shared" si="1"/>
        <v>110</v>
      </c>
      <c r="L38" s="30">
        <v>5</v>
      </c>
      <c r="M38" s="29">
        <f t="shared" si="2"/>
        <v>5</v>
      </c>
      <c r="N38" t="s">
        <v>175</v>
      </c>
    </row>
    <row r="39" spans="2:14" x14ac:dyDescent="0.3">
      <c r="B39" s="27" t="s">
        <v>43</v>
      </c>
      <c r="C39" s="2">
        <v>2</v>
      </c>
      <c r="D39" s="2">
        <v>2</v>
      </c>
      <c r="E39" s="2">
        <v>20</v>
      </c>
      <c r="F39" s="2">
        <v>16</v>
      </c>
      <c r="G39" s="2">
        <v>0</v>
      </c>
      <c r="H39" s="2">
        <v>0</v>
      </c>
      <c r="I39" s="2">
        <v>0</v>
      </c>
      <c r="J39" s="2">
        <f t="shared" si="0"/>
        <v>0</v>
      </c>
      <c r="K39" s="2">
        <f t="shared" si="1"/>
        <v>4</v>
      </c>
      <c r="L39" s="30">
        <v>0</v>
      </c>
      <c r="M39" s="29">
        <f t="shared" si="2"/>
        <v>0</v>
      </c>
    </row>
    <row r="40" spans="2:14" x14ac:dyDescent="0.3">
      <c r="B40" s="27" t="s">
        <v>44</v>
      </c>
      <c r="C40" s="2">
        <v>14</v>
      </c>
      <c r="D40" s="2">
        <v>13</v>
      </c>
      <c r="E40" s="2">
        <v>146</v>
      </c>
      <c r="F40" s="2">
        <v>78</v>
      </c>
      <c r="G40" s="2">
        <v>0</v>
      </c>
      <c r="H40" s="2">
        <v>0</v>
      </c>
      <c r="I40" s="2">
        <v>0</v>
      </c>
      <c r="J40" s="2">
        <f t="shared" si="0"/>
        <v>1</v>
      </c>
      <c r="K40" s="2">
        <f t="shared" si="1"/>
        <v>68</v>
      </c>
      <c r="L40" s="30">
        <v>0</v>
      </c>
      <c r="M40" s="29">
        <f t="shared" si="2"/>
        <v>0</v>
      </c>
      <c r="N40" t="s">
        <v>135</v>
      </c>
    </row>
    <row r="41" spans="2:14" x14ac:dyDescent="0.3">
      <c r="B41" s="27" t="s">
        <v>45</v>
      </c>
      <c r="C41" s="2">
        <v>2</v>
      </c>
      <c r="D41" s="2">
        <v>2</v>
      </c>
      <c r="E41" s="2">
        <v>24</v>
      </c>
      <c r="F41" s="2">
        <v>24</v>
      </c>
      <c r="G41" s="2">
        <v>0</v>
      </c>
      <c r="H41" s="2">
        <v>0</v>
      </c>
      <c r="I41" s="2">
        <v>0</v>
      </c>
      <c r="J41" s="2">
        <f t="shared" si="0"/>
        <v>0</v>
      </c>
      <c r="K41" s="2">
        <f t="shared" si="1"/>
        <v>0</v>
      </c>
      <c r="L41" s="30">
        <v>0</v>
      </c>
      <c r="M41" s="29">
        <f t="shared" si="2"/>
        <v>0</v>
      </c>
    </row>
    <row r="42" spans="2:14" x14ac:dyDescent="0.3">
      <c r="B42" s="27" t="s">
        <v>46</v>
      </c>
      <c r="C42" s="2">
        <v>4</v>
      </c>
      <c r="D42" s="2">
        <v>4</v>
      </c>
      <c r="E42" s="2">
        <v>40</v>
      </c>
      <c r="F42" s="2">
        <v>40</v>
      </c>
      <c r="G42" s="2">
        <v>0</v>
      </c>
      <c r="H42" s="2">
        <v>0</v>
      </c>
      <c r="I42" s="2">
        <v>0</v>
      </c>
      <c r="J42" s="2">
        <f t="shared" si="0"/>
        <v>0</v>
      </c>
      <c r="K42" s="2">
        <f t="shared" si="1"/>
        <v>0</v>
      </c>
      <c r="L42" s="30">
        <v>0</v>
      </c>
      <c r="M42" s="29">
        <f t="shared" si="2"/>
        <v>0</v>
      </c>
    </row>
    <row r="43" spans="2:14" x14ac:dyDescent="0.3">
      <c r="B43" s="27" t="s">
        <v>47</v>
      </c>
      <c r="C43" s="2">
        <v>4</v>
      </c>
      <c r="D43" s="2">
        <v>3</v>
      </c>
      <c r="E43" s="2">
        <v>48</v>
      </c>
      <c r="F43" s="2">
        <v>36</v>
      </c>
      <c r="G43" s="2">
        <v>0</v>
      </c>
      <c r="H43" s="2">
        <v>0</v>
      </c>
      <c r="I43" s="2">
        <v>0</v>
      </c>
      <c r="J43" s="2">
        <f t="shared" si="0"/>
        <v>1</v>
      </c>
      <c r="K43" s="2">
        <f t="shared" si="1"/>
        <v>12</v>
      </c>
      <c r="L43" s="30">
        <v>0</v>
      </c>
      <c r="M43" s="29">
        <f t="shared" si="2"/>
        <v>0</v>
      </c>
    </row>
    <row r="44" spans="2:14" x14ac:dyDescent="0.3">
      <c r="B44" s="27" t="s">
        <v>48</v>
      </c>
      <c r="C44" s="2">
        <v>2</v>
      </c>
      <c r="D44" s="2">
        <v>2</v>
      </c>
      <c r="E44" s="2">
        <v>26</v>
      </c>
      <c r="F44" s="2">
        <v>26</v>
      </c>
      <c r="G44" s="2">
        <v>0</v>
      </c>
      <c r="H44" s="2">
        <v>0</v>
      </c>
      <c r="I44" s="2">
        <v>0</v>
      </c>
      <c r="J44" s="2">
        <f t="shared" si="0"/>
        <v>0</v>
      </c>
      <c r="K44" s="2">
        <f t="shared" si="1"/>
        <v>0</v>
      </c>
      <c r="L44" s="30">
        <v>0</v>
      </c>
      <c r="M44" s="29">
        <f t="shared" si="2"/>
        <v>0</v>
      </c>
    </row>
    <row r="45" spans="2:14" x14ac:dyDescent="0.3">
      <c r="B45" s="27" t="s">
        <v>49</v>
      </c>
      <c r="C45" s="2">
        <v>2</v>
      </c>
      <c r="D45" s="2">
        <v>2</v>
      </c>
      <c r="E45" s="2">
        <v>20</v>
      </c>
      <c r="F45" s="2">
        <v>20</v>
      </c>
      <c r="G45" s="2">
        <v>0</v>
      </c>
      <c r="H45" s="2">
        <v>1</v>
      </c>
      <c r="I45" s="2">
        <v>1</v>
      </c>
      <c r="J45" s="2">
        <f t="shared" si="0"/>
        <v>0</v>
      </c>
      <c r="K45" s="2">
        <f t="shared" si="1"/>
        <v>0</v>
      </c>
      <c r="L45" s="30">
        <v>0</v>
      </c>
      <c r="M45" s="29">
        <f t="shared" si="2"/>
        <v>1</v>
      </c>
    </row>
    <row r="46" spans="2:14" x14ac:dyDescent="0.3">
      <c r="B46" s="27" t="s">
        <v>51</v>
      </c>
      <c r="C46" s="2">
        <v>2</v>
      </c>
      <c r="D46" s="2">
        <v>2</v>
      </c>
      <c r="E46" s="2">
        <v>22</v>
      </c>
      <c r="F46" s="2">
        <v>22</v>
      </c>
      <c r="G46" s="2">
        <v>0</v>
      </c>
      <c r="H46" s="2">
        <v>0</v>
      </c>
      <c r="I46" s="2">
        <v>0</v>
      </c>
      <c r="J46" s="2">
        <f t="shared" si="0"/>
        <v>0</v>
      </c>
      <c r="K46" s="2">
        <f t="shared" si="1"/>
        <v>0</v>
      </c>
      <c r="L46" s="30">
        <v>0</v>
      </c>
      <c r="M46" s="29">
        <f t="shared" si="2"/>
        <v>0</v>
      </c>
    </row>
    <row r="47" spans="2:14" x14ac:dyDescent="0.3">
      <c r="B47" s="27" t="s">
        <v>52</v>
      </c>
      <c r="C47" s="2">
        <v>2</v>
      </c>
      <c r="D47" s="2">
        <v>2</v>
      </c>
      <c r="E47" s="2">
        <v>20</v>
      </c>
      <c r="F47" s="2">
        <v>20</v>
      </c>
      <c r="G47" s="2">
        <v>0</v>
      </c>
      <c r="H47" s="2">
        <v>0</v>
      </c>
      <c r="I47" s="2">
        <v>0</v>
      </c>
      <c r="J47" s="2">
        <f t="shared" si="0"/>
        <v>0</v>
      </c>
      <c r="K47" s="2">
        <f t="shared" si="1"/>
        <v>0</v>
      </c>
      <c r="L47" s="30">
        <v>0</v>
      </c>
      <c r="M47" s="29">
        <f t="shared" si="2"/>
        <v>0</v>
      </c>
    </row>
    <row r="48" spans="2:14" x14ac:dyDescent="0.3">
      <c r="B48" s="27" t="s">
        <v>53</v>
      </c>
      <c r="C48" s="2">
        <v>5</v>
      </c>
      <c r="D48" s="2">
        <v>4</v>
      </c>
      <c r="E48" s="2">
        <v>42</v>
      </c>
      <c r="F48" s="2">
        <v>40</v>
      </c>
      <c r="G48" s="2">
        <v>0</v>
      </c>
      <c r="H48" s="2">
        <v>0</v>
      </c>
      <c r="I48" s="2">
        <v>0</v>
      </c>
      <c r="J48" s="2">
        <f t="shared" si="0"/>
        <v>1</v>
      </c>
      <c r="K48" s="2">
        <f t="shared" si="1"/>
        <v>2</v>
      </c>
      <c r="L48" s="30">
        <v>0</v>
      </c>
      <c r="M48" s="29">
        <f t="shared" si="2"/>
        <v>0</v>
      </c>
    </row>
    <row r="49" spans="2:13" x14ac:dyDescent="0.3">
      <c r="B49" s="27" t="s">
        <v>54</v>
      </c>
      <c r="C49" s="2">
        <v>11</v>
      </c>
      <c r="D49" s="2">
        <v>11</v>
      </c>
      <c r="E49" s="2">
        <v>88</v>
      </c>
      <c r="F49" s="2">
        <v>88</v>
      </c>
      <c r="G49" s="2">
        <v>0</v>
      </c>
      <c r="H49" s="2">
        <v>0</v>
      </c>
      <c r="I49" s="2">
        <v>0</v>
      </c>
      <c r="J49" s="2">
        <f t="shared" si="0"/>
        <v>0</v>
      </c>
      <c r="K49" s="2">
        <f t="shared" si="1"/>
        <v>0</v>
      </c>
      <c r="L49" s="30">
        <v>0</v>
      </c>
      <c r="M49" s="29">
        <f t="shared" si="2"/>
        <v>0</v>
      </c>
    </row>
    <row r="50" spans="2:13" x14ac:dyDescent="0.3">
      <c r="B50" s="27" t="s">
        <v>168</v>
      </c>
      <c r="C50" s="30">
        <v>7</v>
      </c>
      <c r="D50" s="30">
        <v>7</v>
      </c>
      <c r="E50" s="30">
        <v>42</v>
      </c>
      <c r="F50" s="30">
        <v>42</v>
      </c>
      <c r="G50" s="30">
        <v>0</v>
      </c>
      <c r="H50" s="30">
        <v>0</v>
      </c>
      <c r="I50" s="30">
        <v>0</v>
      </c>
      <c r="J50" s="2">
        <f t="shared" si="0"/>
        <v>0</v>
      </c>
      <c r="K50" s="30">
        <f t="shared" si="1"/>
        <v>0</v>
      </c>
      <c r="L50" s="30">
        <v>0</v>
      </c>
      <c r="M50" s="8">
        <f t="shared" si="2"/>
        <v>0</v>
      </c>
    </row>
    <row r="51" spans="2:13" x14ac:dyDescent="0.3">
      <c r="B51" s="27" t="s">
        <v>169</v>
      </c>
      <c r="C51" s="30">
        <v>8</v>
      </c>
      <c r="D51" s="30">
        <v>8</v>
      </c>
      <c r="E51" s="30">
        <v>96</v>
      </c>
      <c r="F51" s="30">
        <v>96</v>
      </c>
      <c r="G51" s="30">
        <v>0</v>
      </c>
      <c r="H51" s="30">
        <v>0</v>
      </c>
      <c r="I51" s="30">
        <v>0</v>
      </c>
      <c r="J51" s="30">
        <f t="shared" si="0"/>
        <v>0</v>
      </c>
      <c r="K51" s="30">
        <f t="shared" si="1"/>
        <v>0</v>
      </c>
      <c r="L51" s="30">
        <v>0</v>
      </c>
      <c r="M51" s="8">
        <f t="shared" si="2"/>
        <v>0</v>
      </c>
    </row>
    <row r="52" spans="2:13" x14ac:dyDescent="0.3">
      <c r="B52" s="27" t="s">
        <v>170</v>
      </c>
      <c r="C52" s="30">
        <v>4</v>
      </c>
      <c r="D52" s="30">
        <v>4</v>
      </c>
      <c r="E52" s="30">
        <v>72</v>
      </c>
      <c r="F52" s="30">
        <v>72</v>
      </c>
      <c r="G52" s="30">
        <v>0</v>
      </c>
      <c r="H52" s="30">
        <v>1</v>
      </c>
      <c r="I52" s="30">
        <v>11</v>
      </c>
      <c r="J52" s="30">
        <f t="shared" si="0"/>
        <v>0</v>
      </c>
      <c r="K52" s="30">
        <f t="shared" si="1"/>
        <v>0</v>
      </c>
      <c r="L52" s="30">
        <v>0</v>
      </c>
      <c r="M52" s="8">
        <f t="shared" si="2"/>
        <v>11</v>
      </c>
    </row>
    <row r="53" spans="2:13" ht="15" thickBot="1" x14ac:dyDescent="0.35">
      <c r="B53" s="28" t="s">
        <v>171</v>
      </c>
      <c r="C53" s="20">
        <v>10</v>
      </c>
      <c r="D53" s="20">
        <v>10</v>
      </c>
      <c r="E53" s="20">
        <v>82</v>
      </c>
      <c r="F53" s="20">
        <v>82</v>
      </c>
      <c r="G53" s="20">
        <v>0</v>
      </c>
      <c r="H53" s="20">
        <v>0</v>
      </c>
      <c r="I53" s="20">
        <v>1</v>
      </c>
      <c r="J53" s="20">
        <f>C53-D53</f>
        <v>0</v>
      </c>
      <c r="K53" s="20">
        <f>E53-F53</f>
        <v>0</v>
      </c>
      <c r="L53" s="20">
        <v>0</v>
      </c>
      <c r="M53" s="9">
        <f>I53+L53</f>
        <v>1</v>
      </c>
    </row>
    <row r="54" spans="2:13" ht="18.600000000000001" thickBot="1" x14ac:dyDescent="0.4">
      <c r="B54" s="76" t="s">
        <v>179</v>
      </c>
      <c r="C54" s="20">
        <v>6</v>
      </c>
      <c r="D54" s="20">
        <v>4</v>
      </c>
      <c r="E54" s="20">
        <v>48</v>
      </c>
      <c r="F54" s="20">
        <v>32</v>
      </c>
      <c r="G54" s="20">
        <v>3</v>
      </c>
      <c r="H54" s="20">
        <v>0</v>
      </c>
      <c r="I54" s="20">
        <v>0</v>
      </c>
      <c r="J54" s="20">
        <f>C54-D54</f>
        <v>2</v>
      </c>
      <c r="K54" s="20">
        <f>E54-F54</f>
        <v>16</v>
      </c>
      <c r="L54" s="20">
        <v>9</v>
      </c>
      <c r="M54" s="9">
        <f>I54+L54</f>
        <v>9</v>
      </c>
    </row>
    <row r="55" spans="2:13" ht="16.2" thickBot="1" x14ac:dyDescent="0.35">
      <c r="B55" s="18" t="s">
        <v>18</v>
      </c>
      <c r="C55" s="25" t="s">
        <v>15</v>
      </c>
      <c r="D55" s="18" t="s">
        <v>17</v>
      </c>
      <c r="E55" s="25" t="s">
        <v>16</v>
      </c>
      <c r="F55" s="18" t="s">
        <v>5</v>
      </c>
      <c r="G55" s="25" t="s">
        <v>2</v>
      </c>
      <c r="H55" s="18" t="s">
        <v>117</v>
      </c>
      <c r="I55" s="25" t="s">
        <v>6</v>
      </c>
      <c r="J55" s="18" t="s">
        <v>14</v>
      </c>
      <c r="K55" s="26" t="s">
        <v>4</v>
      </c>
      <c r="L55" s="26" t="s">
        <v>161</v>
      </c>
      <c r="M55" s="26" t="s">
        <v>162</v>
      </c>
    </row>
    <row r="56" spans="2:13" ht="16.2" thickBot="1" x14ac:dyDescent="0.35">
      <c r="B56" s="18" t="s">
        <v>155</v>
      </c>
      <c r="C56" s="6">
        <f>SUM(C3:C54)</f>
        <v>338</v>
      </c>
      <c r="D56" s="34">
        <f>SUM(D3:D54)</f>
        <v>232</v>
      </c>
      <c r="E56" s="34">
        <f>SUM(E3:E54)</f>
        <v>2049</v>
      </c>
      <c r="F56" s="34">
        <f>SUM(F3:F54)</f>
        <v>1729</v>
      </c>
      <c r="G56" s="34">
        <f t="shared" ref="G56:L56" si="3">SUM(G3:G54)</f>
        <v>11</v>
      </c>
      <c r="H56" s="34">
        <f t="shared" si="3"/>
        <v>10</v>
      </c>
      <c r="I56" s="34">
        <f t="shared" si="3"/>
        <v>57</v>
      </c>
      <c r="J56" s="34">
        <f t="shared" si="3"/>
        <v>106</v>
      </c>
      <c r="K56" s="34">
        <f t="shared" si="3"/>
        <v>320</v>
      </c>
      <c r="L56" s="34">
        <f t="shared" si="3"/>
        <v>27</v>
      </c>
      <c r="M56" s="34">
        <f>SUM(M3:M53)</f>
        <v>75</v>
      </c>
    </row>
    <row r="57" spans="2:13" ht="15" thickBot="1" x14ac:dyDescent="0.35"/>
    <row r="58" spans="2:13" ht="15.6" x14ac:dyDescent="0.3">
      <c r="E58" s="12" t="s">
        <v>120</v>
      </c>
      <c r="F58" s="39">
        <f>100/C56*D56</f>
        <v>68.639053254437869</v>
      </c>
      <c r="H58" t="s">
        <v>143</v>
      </c>
      <c r="I58" t="s">
        <v>144</v>
      </c>
    </row>
    <row r="59" spans="2:13" ht="15.6" x14ac:dyDescent="0.3">
      <c r="E59" s="10" t="s">
        <v>121</v>
      </c>
      <c r="F59" s="40">
        <f>100/E56*F56</f>
        <v>84.38262567105906</v>
      </c>
      <c r="H59" t="s">
        <v>145</v>
      </c>
      <c r="I59" t="s">
        <v>146</v>
      </c>
    </row>
    <row r="60" spans="2:13" ht="15.6" x14ac:dyDescent="0.3">
      <c r="E60" s="10" t="s">
        <v>122</v>
      </c>
      <c r="F60" s="40">
        <f>100/C56*G56</f>
        <v>3.2544378698224854</v>
      </c>
      <c r="H60" t="s">
        <v>147</v>
      </c>
      <c r="I60" t="s">
        <v>148</v>
      </c>
    </row>
    <row r="61" spans="2:13" ht="16.2" thickBot="1" x14ac:dyDescent="0.35">
      <c r="E61" s="11" t="s">
        <v>136</v>
      </c>
      <c r="F61" s="41">
        <f>100/E56*I56</f>
        <v>2.7818448023426061</v>
      </c>
      <c r="H61" t="s">
        <v>149</v>
      </c>
      <c r="I61" t="s">
        <v>150</v>
      </c>
    </row>
    <row r="62" spans="2:13" ht="15" thickBot="1" x14ac:dyDescent="0.35"/>
    <row r="63" spans="2:13" ht="18.600000000000001" thickBot="1" x14ac:dyDescent="0.4">
      <c r="D63" s="53" t="s">
        <v>139</v>
      </c>
      <c r="E63" s="12" t="s">
        <v>177</v>
      </c>
      <c r="F63" s="75">
        <f>D56/(D56+G56+J56)</f>
        <v>0.66475644699140402</v>
      </c>
      <c r="G63" t="s">
        <v>178</v>
      </c>
    </row>
    <row r="64" spans="2:13" ht="15.6" x14ac:dyDescent="0.3">
      <c r="E64" s="37" t="s">
        <v>137</v>
      </c>
      <c r="F64" s="42">
        <f>D56/(D56+G56)</f>
        <v>0.95473251028806583</v>
      </c>
      <c r="G64" t="s">
        <v>152</v>
      </c>
    </row>
    <row r="65" spans="4:7" ht="15.6" x14ac:dyDescent="0.3">
      <c r="E65" s="10" t="s">
        <v>138</v>
      </c>
      <c r="F65" s="43">
        <f>D56/(D56+J56)</f>
        <v>0.68639053254437865</v>
      </c>
      <c r="G65" t="s">
        <v>153</v>
      </c>
    </row>
    <row r="66" spans="4:7" ht="16.2" thickBot="1" x14ac:dyDescent="0.35">
      <c r="E66" s="11" t="s">
        <v>151</v>
      </c>
      <c r="F66" s="44">
        <f>2*(F64*F65)/(F64+F65)</f>
        <v>0.7986230636833046</v>
      </c>
      <c r="G66" t="s">
        <v>154</v>
      </c>
    </row>
    <row r="67" spans="4:7" ht="18.600000000000001" thickBot="1" x14ac:dyDescent="0.4">
      <c r="D67" s="53" t="s">
        <v>140</v>
      </c>
      <c r="E67" s="12" t="s">
        <v>177</v>
      </c>
      <c r="F67" s="36">
        <f>F56/(F56+K56+L56)</f>
        <v>0.83285163776493254</v>
      </c>
    </row>
    <row r="68" spans="4:7" ht="15.6" x14ac:dyDescent="0.3">
      <c r="E68" s="10" t="s">
        <v>142</v>
      </c>
      <c r="F68" s="35">
        <f>F56/(F56+L56)</f>
        <v>0.98462414578587698</v>
      </c>
      <c r="G68" s="54" t="s">
        <v>165</v>
      </c>
    </row>
    <row r="69" spans="4:7" ht="15.6" x14ac:dyDescent="0.3">
      <c r="E69" s="37" t="s">
        <v>141</v>
      </c>
      <c r="F69" s="38">
        <f>F56/(F56+K56)</f>
        <v>0.84382625671059053</v>
      </c>
    </row>
    <row r="70" spans="4:7" ht="16.2" thickBot="1" x14ac:dyDescent="0.35">
      <c r="E70" s="11" t="s">
        <v>151</v>
      </c>
      <c r="F70" s="33">
        <f>2*(F68*F69)/(F68+F69)</f>
        <v>0.90880420499342984</v>
      </c>
    </row>
    <row r="71" spans="4:7" ht="15.6" x14ac:dyDescent="0.3">
      <c r="E71" s="50" t="s">
        <v>158</v>
      </c>
    </row>
    <row r="72" spans="4:7" x14ac:dyDescent="0.3">
      <c r="E72" s="51" t="s">
        <v>157</v>
      </c>
    </row>
    <row r="73" spans="4:7" ht="15" thickBot="1" x14ac:dyDescent="0.35"/>
    <row r="74" spans="4:7" ht="18.600000000000001" thickBot="1" x14ac:dyDescent="0.4">
      <c r="D74" s="53" t="s">
        <v>163</v>
      </c>
      <c r="E74" s="12" t="s">
        <v>177</v>
      </c>
      <c r="F74" s="36">
        <f>F56/(F56+K56+M56)</f>
        <v>0.814030131826742</v>
      </c>
    </row>
    <row r="75" spans="4:7" ht="15.6" x14ac:dyDescent="0.3">
      <c r="E75" s="10" t="s">
        <v>142</v>
      </c>
      <c r="F75" s="35">
        <f>F56/(F56+M56)</f>
        <v>0.95842572062084253</v>
      </c>
      <c r="G75" s="54" t="s">
        <v>165</v>
      </c>
    </row>
    <row r="76" spans="4:7" ht="15.6" x14ac:dyDescent="0.3">
      <c r="E76" s="37" t="s">
        <v>141</v>
      </c>
      <c r="F76" s="38">
        <f>F56/(F56+K56)</f>
        <v>0.84382625671059053</v>
      </c>
      <c r="G76" s="54" t="s">
        <v>166</v>
      </c>
    </row>
    <row r="77" spans="4:7" ht="16.2" thickBot="1" x14ac:dyDescent="0.35">
      <c r="E77" s="11" t="s">
        <v>151</v>
      </c>
      <c r="F77" s="33">
        <f>2*(F75*F76)/(F75+F76)</f>
        <v>0.89748248118349327</v>
      </c>
    </row>
    <row r="78" spans="4:7" ht="15.6" x14ac:dyDescent="0.3">
      <c r="E78" s="52" t="s">
        <v>164</v>
      </c>
    </row>
    <row r="84" spans="1:7" ht="15" thickBot="1" x14ac:dyDescent="0.35"/>
    <row r="85" spans="1:7" ht="16.2" thickBot="1" x14ac:dyDescent="0.35">
      <c r="B85" s="14" t="s">
        <v>18</v>
      </c>
      <c r="C85" s="16" t="s">
        <v>3</v>
      </c>
      <c r="D85" s="16" t="s">
        <v>8</v>
      </c>
      <c r="E85" s="16" t="s">
        <v>2</v>
      </c>
      <c r="F85" s="16" t="s">
        <v>156</v>
      </c>
      <c r="G85" s="17" t="s">
        <v>19</v>
      </c>
    </row>
    <row r="86" spans="1:7" ht="16.2" thickBot="1" x14ac:dyDescent="0.35">
      <c r="A86" s="22" t="s">
        <v>7</v>
      </c>
      <c r="B86" s="23" t="s">
        <v>79</v>
      </c>
      <c r="C86" s="4">
        <v>2</v>
      </c>
      <c r="D86" s="4">
        <v>2</v>
      </c>
      <c r="E86" s="4">
        <v>0</v>
      </c>
      <c r="F86" s="19">
        <v>0</v>
      </c>
    </row>
    <row r="87" spans="1:7" x14ac:dyDescent="0.3">
      <c r="B87" s="1" t="s">
        <v>80</v>
      </c>
      <c r="C87" s="2">
        <v>2</v>
      </c>
      <c r="D87" s="2">
        <v>2</v>
      </c>
      <c r="E87" s="2">
        <v>0</v>
      </c>
      <c r="F87" s="3">
        <v>0</v>
      </c>
    </row>
    <row r="88" spans="1:7" x14ac:dyDescent="0.3">
      <c r="B88" s="1" t="s">
        <v>81</v>
      </c>
      <c r="C88" s="2">
        <v>1</v>
      </c>
      <c r="D88" s="2">
        <v>1</v>
      </c>
      <c r="E88" s="2">
        <v>0</v>
      </c>
      <c r="F88" s="3">
        <v>0</v>
      </c>
    </row>
    <row r="89" spans="1:7" x14ac:dyDescent="0.3">
      <c r="B89" s="1" t="s">
        <v>82</v>
      </c>
      <c r="C89" s="2">
        <v>3</v>
      </c>
      <c r="D89" s="2">
        <v>2</v>
      </c>
      <c r="E89" s="2">
        <v>0</v>
      </c>
      <c r="F89" s="3">
        <v>1</v>
      </c>
    </row>
    <row r="90" spans="1:7" x14ac:dyDescent="0.3">
      <c r="B90" s="1" t="s">
        <v>83</v>
      </c>
      <c r="C90" s="2">
        <v>1</v>
      </c>
      <c r="D90" s="2">
        <v>1</v>
      </c>
      <c r="E90" s="2">
        <v>0</v>
      </c>
      <c r="F90" s="3">
        <v>0</v>
      </c>
    </row>
    <row r="91" spans="1:7" x14ac:dyDescent="0.3">
      <c r="B91" s="1" t="s">
        <v>91</v>
      </c>
      <c r="C91" s="2">
        <v>2</v>
      </c>
      <c r="D91" s="2">
        <v>2</v>
      </c>
      <c r="E91" s="2">
        <v>0</v>
      </c>
      <c r="F91" s="3">
        <v>0</v>
      </c>
    </row>
    <row r="92" spans="1:7" x14ac:dyDescent="0.3">
      <c r="B92" s="1" t="s">
        <v>84</v>
      </c>
      <c r="C92" s="2">
        <v>1</v>
      </c>
      <c r="D92" s="2">
        <v>1</v>
      </c>
      <c r="E92" s="2">
        <v>0</v>
      </c>
      <c r="F92" s="3">
        <v>0</v>
      </c>
    </row>
    <row r="93" spans="1:7" x14ac:dyDescent="0.3">
      <c r="B93" s="1" t="s">
        <v>85</v>
      </c>
      <c r="C93" s="2">
        <v>2</v>
      </c>
      <c r="D93" s="2">
        <v>2</v>
      </c>
      <c r="E93" s="2">
        <v>0</v>
      </c>
      <c r="F93" s="3">
        <v>0</v>
      </c>
    </row>
    <row r="94" spans="1:7" x14ac:dyDescent="0.3">
      <c r="B94" s="1" t="s">
        <v>86</v>
      </c>
      <c r="C94" s="2">
        <v>2</v>
      </c>
      <c r="D94" s="2">
        <v>2</v>
      </c>
      <c r="E94" s="2">
        <v>0</v>
      </c>
      <c r="F94" s="3">
        <v>0</v>
      </c>
    </row>
    <row r="95" spans="1:7" x14ac:dyDescent="0.3">
      <c r="B95" s="1" t="s">
        <v>87</v>
      </c>
      <c r="C95" s="2">
        <v>1</v>
      </c>
      <c r="D95" s="2">
        <v>1</v>
      </c>
      <c r="E95" s="2">
        <v>0</v>
      </c>
      <c r="F95" s="3">
        <v>0</v>
      </c>
    </row>
    <row r="96" spans="1:7" x14ac:dyDescent="0.3">
      <c r="B96" s="1" t="s">
        <v>88</v>
      </c>
      <c r="C96" s="2">
        <v>1</v>
      </c>
      <c r="D96" s="2">
        <v>1</v>
      </c>
      <c r="E96" s="2">
        <v>0</v>
      </c>
      <c r="F96" s="3">
        <v>0</v>
      </c>
    </row>
    <row r="97" spans="2:6" x14ac:dyDescent="0.3">
      <c r="B97" s="1" t="s">
        <v>89</v>
      </c>
      <c r="C97" s="2">
        <v>2</v>
      </c>
      <c r="D97" s="2">
        <v>2</v>
      </c>
      <c r="E97" s="2">
        <v>0</v>
      </c>
      <c r="F97" s="3">
        <v>0</v>
      </c>
    </row>
    <row r="98" spans="2:6" x14ac:dyDescent="0.3">
      <c r="B98" s="1" t="s">
        <v>90</v>
      </c>
      <c r="C98" s="2">
        <v>2</v>
      </c>
      <c r="D98" s="2">
        <v>2</v>
      </c>
      <c r="E98" s="2">
        <v>0</v>
      </c>
      <c r="F98" s="3">
        <v>0</v>
      </c>
    </row>
    <row r="99" spans="2:6" x14ac:dyDescent="0.3">
      <c r="B99" s="1" t="s">
        <v>92</v>
      </c>
      <c r="C99" s="2">
        <v>2</v>
      </c>
      <c r="D99" s="2">
        <v>2</v>
      </c>
      <c r="E99" s="2">
        <v>0</v>
      </c>
      <c r="F99" s="3">
        <v>0</v>
      </c>
    </row>
    <row r="100" spans="2:6" x14ac:dyDescent="0.3">
      <c r="B100" s="1" t="s">
        <v>93</v>
      </c>
      <c r="C100" s="2">
        <v>2</v>
      </c>
      <c r="D100" s="2">
        <v>2</v>
      </c>
      <c r="E100" s="2">
        <v>0</v>
      </c>
      <c r="F100" s="3">
        <v>0</v>
      </c>
    </row>
    <row r="101" spans="2:6" x14ac:dyDescent="0.3">
      <c r="B101" s="1" t="s">
        <v>94</v>
      </c>
      <c r="C101" s="2">
        <v>2</v>
      </c>
      <c r="D101" s="2">
        <v>2</v>
      </c>
      <c r="E101" s="2">
        <v>0</v>
      </c>
      <c r="F101" s="3">
        <v>0</v>
      </c>
    </row>
    <row r="102" spans="2:6" x14ac:dyDescent="0.3">
      <c r="B102" s="1" t="s">
        <v>95</v>
      </c>
      <c r="C102" s="2">
        <v>4</v>
      </c>
      <c r="D102" s="2">
        <v>4</v>
      </c>
      <c r="E102" s="2">
        <v>0</v>
      </c>
      <c r="F102" s="3">
        <v>0</v>
      </c>
    </row>
    <row r="103" spans="2:6" x14ac:dyDescent="0.3">
      <c r="B103" s="1" t="s">
        <v>101</v>
      </c>
      <c r="C103" s="2">
        <v>2</v>
      </c>
      <c r="D103" s="2">
        <v>2</v>
      </c>
      <c r="E103" s="2">
        <v>0</v>
      </c>
      <c r="F103" s="3">
        <v>0</v>
      </c>
    </row>
    <row r="104" spans="2:6" x14ac:dyDescent="0.3">
      <c r="B104" s="1" t="s">
        <v>102</v>
      </c>
      <c r="C104" s="2">
        <v>2</v>
      </c>
      <c r="D104" s="2">
        <v>2</v>
      </c>
      <c r="E104" s="2">
        <v>0</v>
      </c>
      <c r="F104" s="3">
        <v>0</v>
      </c>
    </row>
    <row r="105" spans="2:6" x14ac:dyDescent="0.3">
      <c r="B105" s="1" t="s">
        <v>103</v>
      </c>
      <c r="C105" s="2">
        <v>3</v>
      </c>
      <c r="D105" s="2">
        <v>3</v>
      </c>
      <c r="E105" s="2">
        <v>2</v>
      </c>
      <c r="F105" s="3">
        <v>0</v>
      </c>
    </row>
    <row r="106" spans="2:6" x14ac:dyDescent="0.3">
      <c r="B106" s="1" t="s">
        <v>104</v>
      </c>
      <c r="C106" s="2">
        <v>4</v>
      </c>
      <c r="D106" s="2">
        <v>3</v>
      </c>
      <c r="E106" s="2">
        <v>0</v>
      </c>
      <c r="F106" s="3">
        <v>1</v>
      </c>
    </row>
    <row r="107" spans="2:6" x14ac:dyDescent="0.3">
      <c r="B107" s="1" t="s">
        <v>105</v>
      </c>
      <c r="C107" s="2">
        <v>1</v>
      </c>
      <c r="D107" s="2">
        <v>1</v>
      </c>
      <c r="E107" s="2">
        <v>0</v>
      </c>
      <c r="F107" s="3">
        <v>0</v>
      </c>
    </row>
    <row r="108" spans="2:6" x14ac:dyDescent="0.3">
      <c r="B108" s="1" t="s">
        <v>106</v>
      </c>
      <c r="C108" s="2">
        <v>4</v>
      </c>
      <c r="D108" s="2">
        <v>4</v>
      </c>
      <c r="E108" s="2">
        <v>0</v>
      </c>
      <c r="F108" s="3">
        <v>0</v>
      </c>
    </row>
    <row r="109" spans="2:6" x14ac:dyDescent="0.3">
      <c r="B109" s="1" t="s">
        <v>96</v>
      </c>
      <c r="C109" s="2">
        <v>5</v>
      </c>
      <c r="D109" s="2">
        <v>0</v>
      </c>
      <c r="E109" s="2">
        <v>0</v>
      </c>
      <c r="F109" s="3">
        <v>4</v>
      </c>
    </row>
    <row r="110" spans="2:6" x14ac:dyDescent="0.3">
      <c r="B110" s="1" t="s">
        <v>97</v>
      </c>
      <c r="C110" s="2">
        <v>3</v>
      </c>
      <c r="D110" s="2">
        <v>3</v>
      </c>
      <c r="E110" s="2">
        <v>0</v>
      </c>
      <c r="F110" s="3">
        <v>0</v>
      </c>
    </row>
    <row r="111" spans="2:6" x14ac:dyDescent="0.3">
      <c r="B111" s="1" t="s">
        <v>98</v>
      </c>
      <c r="C111" s="2">
        <v>3</v>
      </c>
      <c r="D111" s="2">
        <v>3</v>
      </c>
      <c r="E111" s="2">
        <v>0</v>
      </c>
      <c r="F111" s="3">
        <v>0</v>
      </c>
    </row>
    <row r="112" spans="2:6" x14ac:dyDescent="0.3">
      <c r="B112" s="1" t="s">
        <v>99</v>
      </c>
      <c r="C112" s="2">
        <v>3</v>
      </c>
      <c r="D112" s="2">
        <v>3</v>
      </c>
      <c r="E112" s="2">
        <v>0</v>
      </c>
      <c r="F112" s="3">
        <v>0</v>
      </c>
    </row>
    <row r="113" spans="2:6" x14ac:dyDescent="0.3">
      <c r="B113" s="1" t="s">
        <v>100</v>
      </c>
      <c r="C113" s="2">
        <v>3</v>
      </c>
      <c r="D113" s="2">
        <v>3</v>
      </c>
      <c r="E113" s="2">
        <v>0</v>
      </c>
      <c r="F113" s="3">
        <v>0</v>
      </c>
    </row>
    <row r="114" spans="2:6" x14ac:dyDescent="0.3">
      <c r="B114" s="1" t="s">
        <v>107</v>
      </c>
      <c r="C114" s="2">
        <v>3</v>
      </c>
      <c r="D114" s="2">
        <v>3</v>
      </c>
      <c r="E114" s="2">
        <v>0</v>
      </c>
      <c r="F114" s="3">
        <v>0</v>
      </c>
    </row>
    <row r="115" spans="2:6" x14ac:dyDescent="0.3">
      <c r="B115" s="1" t="s">
        <v>110</v>
      </c>
      <c r="C115" s="2">
        <v>2</v>
      </c>
      <c r="D115" s="2">
        <v>2</v>
      </c>
      <c r="E115" s="2">
        <v>0</v>
      </c>
      <c r="F115" s="3">
        <v>0</v>
      </c>
    </row>
    <row r="116" spans="2:6" x14ac:dyDescent="0.3">
      <c r="B116" s="1" t="s">
        <v>111</v>
      </c>
      <c r="C116" s="2">
        <v>4</v>
      </c>
      <c r="D116" s="2">
        <v>4</v>
      </c>
      <c r="E116" s="2">
        <v>0</v>
      </c>
      <c r="F116" s="3">
        <v>0</v>
      </c>
    </row>
    <row r="117" spans="2:6" x14ac:dyDescent="0.3">
      <c r="B117" s="1" t="s">
        <v>112</v>
      </c>
      <c r="C117" s="2">
        <v>2</v>
      </c>
      <c r="D117" s="2">
        <v>2</v>
      </c>
      <c r="E117" s="2">
        <v>0</v>
      </c>
      <c r="F117" s="3">
        <v>0</v>
      </c>
    </row>
    <row r="118" spans="2:6" x14ac:dyDescent="0.3">
      <c r="B118" s="1" t="s">
        <v>113</v>
      </c>
      <c r="C118" s="2">
        <v>2</v>
      </c>
      <c r="D118" s="2">
        <v>2</v>
      </c>
      <c r="E118" s="2">
        <v>0</v>
      </c>
      <c r="F118" s="3">
        <v>0</v>
      </c>
    </row>
    <row r="119" spans="2:6" x14ac:dyDescent="0.3">
      <c r="B119" s="1" t="s">
        <v>114</v>
      </c>
      <c r="C119" s="2">
        <v>4</v>
      </c>
      <c r="D119" s="2">
        <v>4</v>
      </c>
      <c r="E119" s="2">
        <v>0</v>
      </c>
      <c r="F119" s="3">
        <v>0</v>
      </c>
    </row>
    <row r="120" spans="2:6" x14ac:dyDescent="0.3">
      <c r="B120" s="1" t="s">
        <v>115</v>
      </c>
      <c r="C120" s="2">
        <v>7</v>
      </c>
      <c r="D120" s="2">
        <v>1</v>
      </c>
      <c r="E120" s="2">
        <v>0</v>
      </c>
      <c r="F120" s="3">
        <v>6</v>
      </c>
    </row>
    <row r="121" spans="2:6" x14ac:dyDescent="0.3">
      <c r="B121" s="1" t="s">
        <v>116</v>
      </c>
      <c r="C121" s="2">
        <v>4</v>
      </c>
      <c r="D121" s="2">
        <v>2</v>
      </c>
      <c r="E121" s="2">
        <v>0</v>
      </c>
      <c r="F121" s="3">
        <v>2</v>
      </c>
    </row>
    <row r="122" spans="2:6" x14ac:dyDescent="0.3">
      <c r="B122" s="1" t="s">
        <v>108</v>
      </c>
      <c r="C122" s="2">
        <v>2</v>
      </c>
      <c r="D122" s="2">
        <v>2</v>
      </c>
      <c r="E122" s="2">
        <v>0</v>
      </c>
      <c r="F122" s="3">
        <v>0</v>
      </c>
    </row>
    <row r="123" spans="2:6" x14ac:dyDescent="0.3">
      <c r="B123" s="1" t="s">
        <v>109</v>
      </c>
      <c r="C123" s="2">
        <v>4</v>
      </c>
      <c r="D123" s="2">
        <v>4</v>
      </c>
      <c r="E123" s="2">
        <v>0</v>
      </c>
      <c r="F123" s="3">
        <v>0</v>
      </c>
    </row>
    <row r="124" spans="2:6" x14ac:dyDescent="0.3">
      <c r="B124" s="1" t="s">
        <v>67</v>
      </c>
      <c r="C124" s="2">
        <v>6</v>
      </c>
      <c r="D124" s="2">
        <v>5</v>
      </c>
      <c r="E124" s="2">
        <v>0</v>
      </c>
      <c r="F124" s="3">
        <v>1</v>
      </c>
    </row>
    <row r="125" spans="2:6" x14ac:dyDescent="0.3">
      <c r="B125" s="1" t="s">
        <v>73</v>
      </c>
      <c r="C125" s="2">
        <v>3</v>
      </c>
      <c r="D125" s="2">
        <v>3</v>
      </c>
      <c r="E125" s="2">
        <v>0</v>
      </c>
      <c r="F125" s="3">
        <v>0</v>
      </c>
    </row>
    <row r="126" spans="2:6" x14ac:dyDescent="0.3">
      <c r="B126" s="1" t="s">
        <v>74</v>
      </c>
      <c r="C126" s="2">
        <v>4</v>
      </c>
      <c r="D126" s="2">
        <v>3</v>
      </c>
      <c r="E126" s="2">
        <v>0</v>
      </c>
      <c r="F126" s="3">
        <v>1</v>
      </c>
    </row>
    <row r="127" spans="2:6" x14ac:dyDescent="0.3">
      <c r="B127" s="1" t="s">
        <v>75</v>
      </c>
      <c r="C127" s="2">
        <v>1</v>
      </c>
      <c r="D127" s="2">
        <v>1</v>
      </c>
      <c r="E127" s="2">
        <v>0</v>
      </c>
      <c r="F127" s="3">
        <v>0</v>
      </c>
    </row>
    <row r="128" spans="2:6" x14ac:dyDescent="0.3">
      <c r="B128" s="1" t="s">
        <v>76</v>
      </c>
      <c r="C128" s="2">
        <v>4</v>
      </c>
      <c r="D128" s="2">
        <v>4</v>
      </c>
      <c r="E128" s="2">
        <v>1</v>
      </c>
      <c r="F128" s="3">
        <v>0</v>
      </c>
    </row>
    <row r="129" spans="2:12" x14ac:dyDescent="0.3">
      <c r="B129" s="1" t="s">
        <v>68</v>
      </c>
      <c r="C129" s="2">
        <v>4</v>
      </c>
      <c r="D129" s="2">
        <v>4</v>
      </c>
      <c r="E129" s="2">
        <v>0</v>
      </c>
      <c r="F129" s="3">
        <v>0</v>
      </c>
    </row>
    <row r="130" spans="2:12" x14ac:dyDescent="0.3">
      <c r="B130" s="1" t="s">
        <v>69</v>
      </c>
      <c r="C130" s="2">
        <v>7</v>
      </c>
      <c r="D130" s="2">
        <v>1</v>
      </c>
      <c r="E130" s="2">
        <v>0</v>
      </c>
      <c r="F130" s="3">
        <v>5</v>
      </c>
    </row>
    <row r="131" spans="2:12" x14ac:dyDescent="0.3">
      <c r="B131" s="1" t="s">
        <v>70</v>
      </c>
      <c r="C131" s="2">
        <v>6</v>
      </c>
      <c r="D131" s="2">
        <v>6</v>
      </c>
      <c r="E131" s="2">
        <v>1</v>
      </c>
      <c r="F131" s="3">
        <v>0</v>
      </c>
    </row>
    <row r="132" spans="2:12" x14ac:dyDescent="0.3">
      <c r="B132" s="1" t="s">
        <v>71</v>
      </c>
      <c r="C132" s="2">
        <v>2</v>
      </c>
      <c r="D132" s="2">
        <v>2</v>
      </c>
      <c r="E132" s="2">
        <v>0</v>
      </c>
      <c r="F132" s="3">
        <v>0</v>
      </c>
    </row>
    <row r="133" spans="2:12" x14ac:dyDescent="0.3">
      <c r="B133" s="1" t="s">
        <v>72</v>
      </c>
      <c r="C133" s="2">
        <v>8</v>
      </c>
      <c r="D133" s="2">
        <v>8</v>
      </c>
      <c r="E133" s="2">
        <v>0</v>
      </c>
      <c r="F133" s="3">
        <v>0</v>
      </c>
    </row>
    <row r="134" spans="2:12" x14ac:dyDescent="0.3">
      <c r="B134" s="1" t="s">
        <v>77</v>
      </c>
      <c r="C134" s="2">
        <v>2</v>
      </c>
      <c r="D134" s="2">
        <v>0</v>
      </c>
      <c r="E134" s="2">
        <v>0</v>
      </c>
      <c r="F134" s="3">
        <v>2</v>
      </c>
    </row>
    <row r="135" spans="2:12" ht="15" thickBot="1" x14ac:dyDescent="0.35">
      <c r="B135" s="24" t="s">
        <v>78</v>
      </c>
      <c r="C135" s="20">
        <v>1</v>
      </c>
      <c r="D135" s="20">
        <v>1</v>
      </c>
      <c r="E135" s="20">
        <v>0</v>
      </c>
      <c r="F135" s="21">
        <v>0</v>
      </c>
    </row>
    <row r="136" spans="2:12" ht="18.600000000000001" thickBot="1" x14ac:dyDescent="0.4">
      <c r="B136" s="76" t="s">
        <v>180</v>
      </c>
      <c r="C136" s="77">
        <v>0</v>
      </c>
      <c r="D136" s="77">
        <v>0</v>
      </c>
      <c r="E136" s="77">
        <v>1</v>
      </c>
      <c r="F136" s="78">
        <v>0</v>
      </c>
    </row>
    <row r="137" spans="2:12" ht="16.2" thickBot="1" x14ac:dyDescent="0.35">
      <c r="B137" s="15" t="s">
        <v>18</v>
      </c>
      <c r="C137" s="16" t="s">
        <v>3</v>
      </c>
      <c r="D137" s="15" t="s">
        <v>8</v>
      </c>
      <c r="E137" s="15" t="s">
        <v>2</v>
      </c>
      <c r="F137" s="17" t="s">
        <v>9</v>
      </c>
    </row>
    <row r="138" spans="2:12" ht="16.2" thickBot="1" x14ac:dyDescent="0.35">
      <c r="B138" s="15" t="s">
        <v>20</v>
      </c>
      <c r="C138" s="32">
        <f>SUM(C86:C136)</f>
        <v>147</v>
      </c>
      <c r="D138" s="32">
        <f t="shared" ref="D138:E138" si="4">SUM(D86:D136)</f>
        <v>122</v>
      </c>
      <c r="E138" s="32">
        <f t="shared" si="4"/>
        <v>5</v>
      </c>
      <c r="F138" s="5">
        <f>SUM(F86:F136)</f>
        <v>23</v>
      </c>
    </row>
    <row r="139" spans="2:12" ht="15.6" x14ac:dyDescent="0.3">
      <c r="C139" s="12" t="s">
        <v>119</v>
      </c>
      <c r="D139" s="31">
        <f>100/C138*D138</f>
        <v>82.993197278911566</v>
      </c>
    </row>
    <row r="140" spans="2:12" ht="16.2" thickBot="1" x14ac:dyDescent="0.35">
      <c r="C140" s="11" t="s">
        <v>122</v>
      </c>
      <c r="D140" s="7">
        <f>100/C138*E138</f>
        <v>3.4013605442176869</v>
      </c>
    </row>
    <row r="141" spans="2:12" ht="16.2" thickBot="1" x14ac:dyDescent="0.35">
      <c r="C141" s="12" t="s">
        <v>177</v>
      </c>
      <c r="D141" s="73">
        <f>D138/(D138+E138+F138)</f>
        <v>0.81333333333333335</v>
      </c>
    </row>
    <row r="142" spans="2:12" ht="21.6" thickBot="1" x14ac:dyDescent="0.45">
      <c r="C142" s="10" t="s">
        <v>137</v>
      </c>
      <c r="D142" s="48">
        <f>D138/(D138+E138)</f>
        <v>0.96062992125984248</v>
      </c>
      <c r="F142" s="72" t="s">
        <v>159</v>
      </c>
      <c r="G142" s="63" t="s">
        <v>176</v>
      </c>
      <c r="H142" s="66" t="s">
        <v>172</v>
      </c>
      <c r="I142" s="65" t="s">
        <v>173</v>
      </c>
      <c r="K142" s="30"/>
      <c r="L142" s="30"/>
    </row>
    <row r="143" spans="2:12" ht="15.6" x14ac:dyDescent="0.3">
      <c r="C143" s="10" t="s">
        <v>138</v>
      </c>
      <c r="D143" s="73">
        <f>D138/(D138+F138)</f>
        <v>0.8413793103448276</v>
      </c>
      <c r="F143" s="12" t="s">
        <v>177</v>
      </c>
      <c r="G143" s="13"/>
      <c r="H143" s="68">
        <f>(F63+D141)/2</f>
        <v>0.73904489016236874</v>
      </c>
      <c r="I143" s="64"/>
      <c r="K143" s="30"/>
      <c r="L143" s="30"/>
    </row>
    <row r="144" spans="2:12" ht="16.2" thickBot="1" x14ac:dyDescent="0.35">
      <c r="C144" s="11" t="s">
        <v>151</v>
      </c>
      <c r="D144" s="49">
        <f>2*(D142*D143)/(D142+D143)</f>
        <v>0.89705882352941169</v>
      </c>
      <c r="F144" s="10" t="s">
        <v>137</v>
      </c>
      <c r="G144" s="61">
        <f>(D56+D138)/((D56+D138)+(G56+E138))</f>
        <v>0.95675675675675675</v>
      </c>
      <c r="H144" s="68">
        <f>(F64+D142)/2</f>
        <v>0.95768121577395415</v>
      </c>
      <c r="I144" s="67">
        <f>H144*100</f>
        <v>95.768121577395419</v>
      </c>
      <c r="K144" s="30"/>
      <c r="L144" s="30"/>
    </row>
    <row r="145" spans="1:12" ht="15.6" x14ac:dyDescent="0.3">
      <c r="F145" s="10" t="s">
        <v>138</v>
      </c>
      <c r="G145" s="61">
        <f>(D56+D138)/((D56+D138)+(J56+F138))</f>
        <v>0.73291925465838514</v>
      </c>
      <c r="H145" s="68">
        <f>(F65+D143)/2</f>
        <v>0.76388492144460307</v>
      </c>
      <c r="I145" s="67">
        <f t="shared" ref="I145:I158" si="5">H145*100</f>
        <v>76.388492144460301</v>
      </c>
      <c r="K145" s="30"/>
      <c r="L145" s="30"/>
    </row>
    <row r="146" spans="1:12" ht="16.2" thickBot="1" x14ac:dyDescent="0.35">
      <c r="F146" s="11" t="s">
        <v>151</v>
      </c>
      <c r="G146" s="62">
        <f>2*(G144*G145)/(G144+G145)</f>
        <v>0.83001172332942563</v>
      </c>
      <c r="H146" s="69">
        <f>(F66+D144)/2</f>
        <v>0.84784094360635809</v>
      </c>
      <c r="I146" s="67">
        <f t="shared" si="5"/>
        <v>84.784094360635805</v>
      </c>
      <c r="K146" s="74"/>
      <c r="L146" s="74"/>
    </row>
    <row r="147" spans="1:12" ht="16.2" thickBot="1" x14ac:dyDescent="0.35">
      <c r="A147" s="15" t="s">
        <v>10</v>
      </c>
      <c r="B147" s="45" t="s">
        <v>11</v>
      </c>
      <c r="C147" s="45" t="s">
        <v>12</v>
      </c>
      <c r="D147" s="46" t="s">
        <v>13</v>
      </c>
      <c r="H147" s="70"/>
      <c r="I147" s="67"/>
      <c r="K147" s="30"/>
      <c r="L147" s="30"/>
    </row>
    <row r="148" spans="1:12" ht="21.6" thickBot="1" x14ac:dyDescent="0.45">
      <c r="A148" s="47"/>
      <c r="B148" s="47">
        <v>46</v>
      </c>
      <c r="C148" s="47">
        <v>0</v>
      </c>
      <c r="D148" s="47">
        <v>0</v>
      </c>
      <c r="F148" s="72" t="s">
        <v>160</v>
      </c>
      <c r="G148" s="63" t="s">
        <v>176</v>
      </c>
      <c r="H148" s="71" t="s">
        <v>172</v>
      </c>
      <c r="I148" s="67"/>
      <c r="K148" s="30"/>
      <c r="L148" s="30"/>
    </row>
    <row r="149" spans="1:12" ht="15.6" x14ac:dyDescent="0.3">
      <c r="F149" s="12" t="s">
        <v>177</v>
      </c>
      <c r="G149" s="13"/>
      <c r="H149" s="68">
        <f>(F67+D141)/2</f>
        <v>0.82309248554913295</v>
      </c>
      <c r="I149" s="67"/>
    </row>
    <row r="150" spans="1:12" ht="15.6" x14ac:dyDescent="0.3">
      <c r="F150" s="10" t="s">
        <v>137</v>
      </c>
      <c r="G150" s="61">
        <f>(F56+D138)/((F56+D138)+(L56+E138))</f>
        <v>0.9830058417419012</v>
      </c>
      <c r="H150" s="68">
        <f>(F68+D142)/2</f>
        <v>0.97262703352285973</v>
      </c>
      <c r="I150" s="67">
        <f t="shared" si="5"/>
        <v>97.262703352285968</v>
      </c>
    </row>
    <row r="151" spans="1:12" ht="15.6" x14ac:dyDescent="0.3">
      <c r="F151" s="10" t="s">
        <v>138</v>
      </c>
      <c r="G151" s="61">
        <f>(F56+D138)/((F56+D138)+(J56+F138))</f>
        <v>0.93484848484848482</v>
      </c>
      <c r="H151" s="68">
        <f>(F69+D143)/2</f>
        <v>0.84260278352770901</v>
      </c>
      <c r="I151" s="67">
        <f t="shared" si="5"/>
        <v>84.260278352770897</v>
      </c>
    </row>
    <row r="152" spans="1:12" ht="16.2" thickBot="1" x14ac:dyDescent="0.35">
      <c r="F152" s="11" t="s">
        <v>151</v>
      </c>
      <c r="G152" s="62">
        <f>2*(G150*G151)/(G150+G151)</f>
        <v>0.95832254724307531</v>
      </c>
      <c r="H152" s="69">
        <f>(F70+D144)/2</f>
        <v>0.90293151426142071</v>
      </c>
      <c r="I152" s="67">
        <f t="shared" si="5"/>
        <v>90.293151426142074</v>
      </c>
    </row>
    <row r="153" spans="1:12" ht="15" thickBot="1" x14ac:dyDescent="0.35">
      <c r="H153" s="70"/>
      <c r="I153" s="67"/>
    </row>
    <row r="154" spans="1:12" ht="21.6" thickBot="1" x14ac:dyDescent="0.45">
      <c r="F154" s="72" t="s">
        <v>167</v>
      </c>
      <c r="G154" s="63" t="s">
        <v>176</v>
      </c>
      <c r="H154" s="71" t="s">
        <v>172</v>
      </c>
      <c r="I154" s="67"/>
    </row>
    <row r="155" spans="1:12" ht="15.6" x14ac:dyDescent="0.3">
      <c r="F155" s="12" t="s">
        <v>177</v>
      </c>
      <c r="G155" s="60"/>
      <c r="H155" s="68">
        <f>(F74+D141)/2</f>
        <v>0.81368173258003762</v>
      </c>
      <c r="I155" s="67"/>
    </row>
    <row r="156" spans="1:12" ht="15.6" x14ac:dyDescent="0.3">
      <c r="F156" s="10" t="s">
        <v>137</v>
      </c>
      <c r="G156" s="61">
        <f>(F56+D138)/((F56+D138)+(M56+E138))</f>
        <v>0.95857068876229934</v>
      </c>
      <c r="H156" s="68">
        <f>(F75+D142)/2</f>
        <v>0.9595278209403425</v>
      </c>
      <c r="I156" s="67">
        <f t="shared" si="5"/>
        <v>95.952782094034248</v>
      </c>
    </row>
    <row r="157" spans="1:12" ht="15.6" x14ac:dyDescent="0.3">
      <c r="F157" s="10" t="s">
        <v>138</v>
      </c>
      <c r="G157" s="61">
        <f>(F56+D138)/((F56+D138)+(J56+F138))</f>
        <v>0.93484848484848482</v>
      </c>
      <c r="H157" s="68">
        <f>(F76+D143)/2</f>
        <v>0.84260278352770901</v>
      </c>
      <c r="I157" s="67">
        <f t="shared" si="5"/>
        <v>84.260278352770897</v>
      </c>
    </row>
    <row r="158" spans="1:12" ht="16.2" thickBot="1" x14ac:dyDescent="0.35">
      <c r="F158" s="11" t="s">
        <v>151</v>
      </c>
      <c r="G158" s="62">
        <f>2*(G156*G157)/(G156+G157)</f>
        <v>0.94656098184607518</v>
      </c>
      <c r="H158" s="69">
        <f>(F77+D144)/2</f>
        <v>0.89727065235645243</v>
      </c>
      <c r="I158" s="67">
        <f t="shared" si="5"/>
        <v>89.727065235645242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8"/>
  <sheetViews>
    <sheetView topLeftCell="A130" zoomScale="70" zoomScaleNormal="70" workbookViewId="0">
      <selection activeCell="E148" sqref="E148"/>
    </sheetView>
  </sheetViews>
  <sheetFormatPr baseColWidth="10" defaultColWidth="9.109375" defaultRowHeight="14.4" x14ac:dyDescent="0.3"/>
  <cols>
    <col min="1" max="1" width="47.109375" bestFit="1" customWidth="1"/>
    <col min="2" max="2" width="37.33203125" bestFit="1" customWidth="1"/>
    <col min="3" max="3" width="66" bestFit="1" customWidth="1"/>
    <col min="4" max="4" width="31.5546875" bestFit="1" customWidth="1"/>
    <col min="5" max="5" width="80" bestFit="1" customWidth="1"/>
    <col min="6" max="6" width="66" bestFit="1" customWidth="1"/>
    <col min="7" max="7" width="113.88671875" bestFit="1" customWidth="1"/>
    <col min="8" max="8" width="24.33203125" bestFit="1" customWidth="1"/>
    <col min="9" max="9" width="35.88671875" bestFit="1" customWidth="1"/>
    <col min="10" max="10" width="20.33203125" bestFit="1" customWidth="1"/>
    <col min="11" max="11" width="30.6640625" bestFit="1" customWidth="1"/>
    <col min="12" max="12" width="36.88671875" bestFit="1" customWidth="1"/>
    <col min="13" max="13" width="37.33203125" bestFit="1" customWidth="1"/>
    <col min="14" max="14" width="69.5546875" bestFit="1" customWidth="1"/>
  </cols>
  <sheetData>
    <row r="1" spans="1:14" ht="26.4" thickBot="1" x14ac:dyDescent="0.55000000000000004">
      <c r="A1" s="79" t="s">
        <v>1</v>
      </c>
      <c r="B1" s="79" t="s">
        <v>181</v>
      </c>
    </row>
    <row r="2" spans="1:14" ht="16.2" thickBot="1" x14ac:dyDescent="0.35">
      <c r="B2" s="12" t="s">
        <v>18</v>
      </c>
      <c r="C2" s="55" t="s">
        <v>15</v>
      </c>
      <c r="D2" s="55" t="s">
        <v>17</v>
      </c>
      <c r="E2" s="55" t="s">
        <v>16</v>
      </c>
      <c r="F2" s="55" t="s">
        <v>5</v>
      </c>
      <c r="G2" s="55" t="s">
        <v>2</v>
      </c>
      <c r="H2" s="55" t="s">
        <v>117</v>
      </c>
      <c r="I2" s="55" t="s">
        <v>6</v>
      </c>
      <c r="J2" s="55" t="s">
        <v>14</v>
      </c>
      <c r="K2" s="55" t="s">
        <v>4</v>
      </c>
      <c r="L2" s="56" t="s">
        <v>161</v>
      </c>
      <c r="M2" s="56" t="s">
        <v>162</v>
      </c>
      <c r="N2" s="17" t="s">
        <v>19</v>
      </c>
    </row>
    <row r="3" spans="1:14" ht="16.2" thickBot="1" x14ac:dyDescent="0.35">
      <c r="A3" s="22" t="s">
        <v>0</v>
      </c>
      <c r="B3" s="57" t="s">
        <v>21</v>
      </c>
      <c r="C3" s="4">
        <v>3</v>
      </c>
      <c r="D3" s="4">
        <v>2</v>
      </c>
      <c r="E3" s="4">
        <v>18</v>
      </c>
      <c r="F3" s="4">
        <v>12</v>
      </c>
      <c r="G3" s="4">
        <v>0</v>
      </c>
      <c r="H3" s="4">
        <v>0</v>
      </c>
      <c r="I3" s="4">
        <v>0</v>
      </c>
      <c r="J3" s="4">
        <f t="shared" ref="J3:J52" si="0">C3-D3</f>
        <v>1</v>
      </c>
      <c r="K3" s="4">
        <f t="shared" ref="K3:K52" si="1">E3-F3</f>
        <v>6</v>
      </c>
      <c r="L3" s="58">
        <v>0</v>
      </c>
      <c r="M3" s="59">
        <f t="shared" ref="M3:M52" si="2">I3+L3</f>
        <v>0</v>
      </c>
      <c r="N3" t="s">
        <v>128</v>
      </c>
    </row>
    <row r="4" spans="1:14" x14ac:dyDescent="0.3">
      <c r="B4" s="27" t="s">
        <v>50</v>
      </c>
      <c r="C4" s="2">
        <v>4</v>
      </c>
      <c r="D4" s="2">
        <v>4</v>
      </c>
      <c r="E4" s="2">
        <v>54</v>
      </c>
      <c r="F4" s="2">
        <v>54</v>
      </c>
      <c r="G4" s="2">
        <v>0</v>
      </c>
      <c r="H4" s="2">
        <v>1</v>
      </c>
      <c r="I4" s="2">
        <v>5</v>
      </c>
      <c r="J4" s="2">
        <f t="shared" si="0"/>
        <v>0</v>
      </c>
      <c r="K4" s="2">
        <f t="shared" si="1"/>
        <v>0</v>
      </c>
      <c r="L4" s="30">
        <v>0</v>
      </c>
      <c r="M4" s="29">
        <f t="shared" si="2"/>
        <v>5</v>
      </c>
      <c r="N4" t="s">
        <v>129</v>
      </c>
    </row>
    <row r="5" spans="1:14" x14ac:dyDescent="0.3">
      <c r="B5" s="27" t="s">
        <v>55</v>
      </c>
      <c r="C5" s="2">
        <v>2</v>
      </c>
      <c r="D5" s="2">
        <v>2</v>
      </c>
      <c r="E5" s="2">
        <v>12</v>
      </c>
      <c r="F5" s="2">
        <v>12</v>
      </c>
      <c r="G5" s="2">
        <v>0</v>
      </c>
      <c r="H5" s="2">
        <v>0</v>
      </c>
      <c r="I5" s="2">
        <v>0</v>
      </c>
      <c r="J5" s="2">
        <f t="shared" si="0"/>
        <v>0</v>
      </c>
      <c r="K5" s="2">
        <f t="shared" si="1"/>
        <v>0</v>
      </c>
      <c r="L5" s="30">
        <v>0</v>
      </c>
      <c r="M5" s="29">
        <f t="shared" si="2"/>
        <v>0</v>
      </c>
    </row>
    <row r="6" spans="1:14" x14ac:dyDescent="0.3">
      <c r="B6" s="27" t="s">
        <v>56</v>
      </c>
      <c r="C6" s="2">
        <v>6</v>
      </c>
      <c r="D6" s="2">
        <v>6</v>
      </c>
      <c r="E6" s="2">
        <v>18</v>
      </c>
      <c r="F6" s="2">
        <v>17</v>
      </c>
      <c r="G6" s="2">
        <v>0</v>
      </c>
      <c r="H6" s="2">
        <v>0</v>
      </c>
      <c r="I6" s="2">
        <v>0</v>
      </c>
      <c r="J6" s="2">
        <f t="shared" si="0"/>
        <v>0</v>
      </c>
      <c r="K6" s="2">
        <f t="shared" si="1"/>
        <v>1</v>
      </c>
      <c r="L6" s="30">
        <v>0</v>
      </c>
      <c r="M6" s="29">
        <f t="shared" si="2"/>
        <v>0</v>
      </c>
    </row>
    <row r="7" spans="1:14" x14ac:dyDescent="0.3">
      <c r="B7" s="27" t="s">
        <v>57</v>
      </c>
      <c r="C7" s="2">
        <v>2</v>
      </c>
      <c r="D7" s="2">
        <v>2</v>
      </c>
      <c r="E7" s="2">
        <v>22</v>
      </c>
      <c r="F7" s="2">
        <v>22</v>
      </c>
      <c r="G7" s="2">
        <v>0</v>
      </c>
      <c r="H7" s="2">
        <v>0</v>
      </c>
      <c r="I7" s="2">
        <v>0</v>
      </c>
      <c r="J7" s="2">
        <f t="shared" si="0"/>
        <v>0</v>
      </c>
      <c r="K7" s="2">
        <f t="shared" si="1"/>
        <v>0</v>
      </c>
      <c r="L7" s="30">
        <v>0</v>
      </c>
      <c r="M7" s="29">
        <f t="shared" si="2"/>
        <v>0</v>
      </c>
    </row>
    <row r="8" spans="1:14" x14ac:dyDescent="0.3">
      <c r="B8" s="27" t="s">
        <v>61</v>
      </c>
      <c r="C8" s="2">
        <v>2</v>
      </c>
      <c r="D8" s="2">
        <v>1</v>
      </c>
      <c r="E8" s="2">
        <v>14</v>
      </c>
      <c r="F8" s="2">
        <v>12</v>
      </c>
      <c r="G8" s="2">
        <v>0</v>
      </c>
      <c r="H8" s="2">
        <v>0</v>
      </c>
      <c r="I8" s="2">
        <v>0</v>
      </c>
      <c r="J8" s="2">
        <f t="shared" si="0"/>
        <v>1</v>
      </c>
      <c r="K8" s="2">
        <f t="shared" si="1"/>
        <v>2</v>
      </c>
      <c r="L8" s="30">
        <v>0</v>
      </c>
      <c r="M8" s="29">
        <f t="shared" si="2"/>
        <v>0</v>
      </c>
    </row>
    <row r="9" spans="1:14" x14ac:dyDescent="0.3">
      <c r="B9" s="27" t="s">
        <v>62</v>
      </c>
      <c r="C9" s="2">
        <v>3</v>
      </c>
      <c r="D9" s="2">
        <v>3</v>
      </c>
      <c r="E9" s="2">
        <v>26</v>
      </c>
      <c r="F9" s="2">
        <v>26</v>
      </c>
      <c r="G9" s="2">
        <v>1</v>
      </c>
      <c r="H9" s="2">
        <v>1</v>
      </c>
      <c r="I9" s="2">
        <v>2</v>
      </c>
      <c r="J9" s="2">
        <f t="shared" si="0"/>
        <v>0</v>
      </c>
      <c r="K9" s="2">
        <f t="shared" si="1"/>
        <v>0</v>
      </c>
      <c r="L9" s="30">
        <v>2</v>
      </c>
      <c r="M9" s="29">
        <f t="shared" si="2"/>
        <v>4</v>
      </c>
      <c r="N9" t="s">
        <v>125</v>
      </c>
    </row>
    <row r="10" spans="1:14" x14ac:dyDescent="0.3">
      <c r="B10" s="27" t="s">
        <v>58</v>
      </c>
      <c r="C10" s="2">
        <v>3</v>
      </c>
      <c r="D10" s="2">
        <v>3</v>
      </c>
      <c r="E10" s="2">
        <v>12</v>
      </c>
      <c r="F10" s="2">
        <v>12</v>
      </c>
      <c r="G10" s="2">
        <v>0</v>
      </c>
      <c r="H10" s="2">
        <v>0</v>
      </c>
      <c r="I10" s="2">
        <v>0</v>
      </c>
      <c r="J10" s="2">
        <f t="shared" si="0"/>
        <v>0</v>
      </c>
      <c r="K10" s="2">
        <f t="shared" si="1"/>
        <v>0</v>
      </c>
      <c r="L10" s="30">
        <v>0</v>
      </c>
      <c r="M10" s="29">
        <f t="shared" si="2"/>
        <v>0</v>
      </c>
    </row>
    <row r="11" spans="1:14" x14ac:dyDescent="0.3">
      <c r="B11" s="27" t="s">
        <v>59</v>
      </c>
      <c r="C11" s="2">
        <v>4</v>
      </c>
      <c r="D11" s="2">
        <v>4</v>
      </c>
      <c r="E11" s="2">
        <v>14</v>
      </c>
      <c r="F11" s="2">
        <v>14</v>
      </c>
      <c r="G11" s="2">
        <v>0</v>
      </c>
      <c r="H11" s="2">
        <v>0</v>
      </c>
      <c r="I11" s="2">
        <v>0</v>
      </c>
      <c r="J11" s="2">
        <f t="shared" si="0"/>
        <v>0</v>
      </c>
      <c r="K11" s="2">
        <f t="shared" si="1"/>
        <v>0</v>
      </c>
      <c r="L11" s="30">
        <v>0</v>
      </c>
      <c r="M11" s="29">
        <f t="shared" si="2"/>
        <v>0</v>
      </c>
    </row>
    <row r="12" spans="1:14" x14ac:dyDescent="0.3">
      <c r="B12" s="27" t="s">
        <v>60</v>
      </c>
      <c r="C12" s="2">
        <v>2</v>
      </c>
      <c r="D12" s="2">
        <v>2</v>
      </c>
      <c r="E12" s="2">
        <v>12</v>
      </c>
      <c r="F12" s="2">
        <v>12</v>
      </c>
      <c r="G12" s="2">
        <v>0</v>
      </c>
      <c r="H12" s="2">
        <v>0</v>
      </c>
      <c r="I12" s="2">
        <v>0</v>
      </c>
      <c r="J12" s="2">
        <f t="shared" si="0"/>
        <v>0</v>
      </c>
      <c r="K12" s="2">
        <f t="shared" si="1"/>
        <v>0</v>
      </c>
      <c r="L12" s="30">
        <v>0</v>
      </c>
      <c r="M12" s="29">
        <f t="shared" si="2"/>
        <v>0</v>
      </c>
    </row>
    <row r="13" spans="1:14" x14ac:dyDescent="0.3">
      <c r="B13" s="27" t="s">
        <v>63</v>
      </c>
      <c r="C13" s="2">
        <v>4</v>
      </c>
      <c r="D13" s="2">
        <v>3</v>
      </c>
      <c r="E13" s="2">
        <v>22</v>
      </c>
      <c r="F13" s="2">
        <v>20</v>
      </c>
      <c r="G13" s="2">
        <v>0</v>
      </c>
      <c r="H13" s="2">
        <v>0</v>
      </c>
      <c r="I13" s="2">
        <v>0</v>
      </c>
      <c r="J13" s="2">
        <f t="shared" si="0"/>
        <v>1</v>
      </c>
      <c r="K13" s="30">
        <f t="shared" si="1"/>
        <v>2</v>
      </c>
      <c r="L13" s="30">
        <v>0</v>
      </c>
      <c r="M13" s="29">
        <f t="shared" si="2"/>
        <v>0</v>
      </c>
      <c r="N13" t="s">
        <v>123</v>
      </c>
    </row>
    <row r="14" spans="1:14" x14ac:dyDescent="0.3">
      <c r="B14" s="27" t="s">
        <v>66</v>
      </c>
      <c r="C14" s="2">
        <v>2</v>
      </c>
      <c r="D14" s="2">
        <v>2</v>
      </c>
      <c r="E14" s="2">
        <v>18</v>
      </c>
      <c r="F14" s="2">
        <v>18</v>
      </c>
      <c r="G14" s="2">
        <v>0</v>
      </c>
      <c r="H14" s="2">
        <v>0</v>
      </c>
      <c r="I14" s="2">
        <v>0</v>
      </c>
      <c r="J14" s="2">
        <f t="shared" si="0"/>
        <v>0</v>
      </c>
      <c r="K14" s="2">
        <f t="shared" si="1"/>
        <v>0</v>
      </c>
      <c r="L14" s="30">
        <v>0</v>
      </c>
      <c r="M14" s="29">
        <f t="shared" si="2"/>
        <v>0</v>
      </c>
    </row>
    <row r="15" spans="1:14" x14ac:dyDescent="0.3">
      <c r="B15" s="27" t="s">
        <v>64</v>
      </c>
      <c r="C15" s="2">
        <v>4</v>
      </c>
      <c r="D15" s="2">
        <v>1</v>
      </c>
      <c r="E15" s="2">
        <v>16</v>
      </c>
      <c r="F15" s="2">
        <v>10</v>
      </c>
      <c r="G15" s="2">
        <v>0</v>
      </c>
      <c r="H15" s="2">
        <v>0</v>
      </c>
      <c r="I15" s="2">
        <v>0</v>
      </c>
      <c r="J15" s="2">
        <f t="shared" si="0"/>
        <v>3</v>
      </c>
      <c r="K15" s="2">
        <f t="shared" si="1"/>
        <v>6</v>
      </c>
      <c r="L15" s="30">
        <v>0</v>
      </c>
      <c r="M15" s="29">
        <f t="shared" si="2"/>
        <v>0</v>
      </c>
      <c r="N15" t="s">
        <v>127</v>
      </c>
    </row>
    <row r="16" spans="1:14" x14ac:dyDescent="0.3">
      <c r="B16" s="27" t="s">
        <v>65</v>
      </c>
      <c r="C16" s="30">
        <v>6</v>
      </c>
      <c r="D16" s="30">
        <v>6</v>
      </c>
      <c r="E16" s="30">
        <v>36</v>
      </c>
      <c r="F16" s="30">
        <v>36</v>
      </c>
      <c r="G16" s="30">
        <v>0</v>
      </c>
      <c r="H16" s="30">
        <v>0</v>
      </c>
      <c r="I16" s="30">
        <v>0</v>
      </c>
      <c r="J16" s="30">
        <f t="shared" si="0"/>
        <v>0</v>
      </c>
      <c r="K16" s="2">
        <f t="shared" si="1"/>
        <v>0</v>
      </c>
      <c r="L16" s="30">
        <v>0</v>
      </c>
      <c r="M16" s="29">
        <f t="shared" si="2"/>
        <v>0</v>
      </c>
      <c r="N16" t="s">
        <v>118</v>
      </c>
    </row>
    <row r="17" spans="2:14" x14ac:dyDescent="0.3">
      <c r="B17" s="27" t="s">
        <v>22</v>
      </c>
      <c r="C17" s="2">
        <v>4</v>
      </c>
      <c r="D17" s="2">
        <v>4</v>
      </c>
      <c r="E17" s="2">
        <v>24</v>
      </c>
      <c r="F17" s="2">
        <v>24</v>
      </c>
      <c r="G17" s="2">
        <v>0</v>
      </c>
      <c r="H17" s="2">
        <v>0</v>
      </c>
      <c r="I17" s="2">
        <v>0</v>
      </c>
      <c r="J17" s="2">
        <f t="shared" si="0"/>
        <v>0</v>
      </c>
      <c r="K17" s="2">
        <f t="shared" si="1"/>
        <v>0</v>
      </c>
      <c r="L17" s="30">
        <v>0</v>
      </c>
      <c r="M17" s="29">
        <f t="shared" si="2"/>
        <v>0</v>
      </c>
    </row>
    <row r="18" spans="2:14" x14ac:dyDescent="0.3">
      <c r="B18" s="27" t="s">
        <v>24</v>
      </c>
      <c r="C18" s="2">
        <v>2</v>
      </c>
      <c r="D18" s="2">
        <v>2</v>
      </c>
      <c r="E18" s="2">
        <v>40</v>
      </c>
      <c r="F18" s="2">
        <v>40</v>
      </c>
      <c r="G18" s="2">
        <v>0</v>
      </c>
      <c r="H18" s="2">
        <v>2</v>
      </c>
      <c r="I18" s="2">
        <v>18</v>
      </c>
      <c r="J18" s="2">
        <f t="shared" si="0"/>
        <v>0</v>
      </c>
      <c r="K18" s="2">
        <f t="shared" si="1"/>
        <v>0</v>
      </c>
      <c r="L18" s="30">
        <v>0</v>
      </c>
      <c r="M18" s="29">
        <f t="shared" si="2"/>
        <v>18</v>
      </c>
      <c r="N18" t="s">
        <v>124</v>
      </c>
    </row>
    <row r="19" spans="2:14" x14ac:dyDescent="0.3">
      <c r="B19" s="27" t="s">
        <v>23</v>
      </c>
      <c r="C19" s="2">
        <v>2</v>
      </c>
      <c r="D19" s="2">
        <v>2</v>
      </c>
      <c r="E19" s="2">
        <v>27</v>
      </c>
      <c r="F19" s="2">
        <v>15</v>
      </c>
      <c r="G19" s="2">
        <v>0</v>
      </c>
      <c r="H19" s="2">
        <v>0</v>
      </c>
      <c r="I19" s="2">
        <v>0</v>
      </c>
      <c r="J19" s="2">
        <f t="shared" si="0"/>
        <v>0</v>
      </c>
      <c r="K19" s="30">
        <f t="shared" si="1"/>
        <v>12</v>
      </c>
      <c r="L19" s="30">
        <v>0</v>
      </c>
      <c r="M19" s="29">
        <f t="shared" si="2"/>
        <v>0</v>
      </c>
      <c r="N19" t="s">
        <v>126</v>
      </c>
    </row>
    <row r="20" spans="2:14" x14ac:dyDescent="0.3">
      <c r="B20" s="27" t="s">
        <v>25</v>
      </c>
      <c r="C20" s="2">
        <v>3</v>
      </c>
      <c r="D20" s="2">
        <v>3</v>
      </c>
      <c r="E20" s="2">
        <v>60</v>
      </c>
      <c r="F20" s="2">
        <v>60</v>
      </c>
      <c r="G20" s="2">
        <v>0</v>
      </c>
      <c r="H20" s="2">
        <v>0</v>
      </c>
      <c r="I20" s="2">
        <v>0</v>
      </c>
      <c r="J20" s="2">
        <f t="shared" si="0"/>
        <v>0</v>
      </c>
      <c r="K20" s="2">
        <f t="shared" si="1"/>
        <v>0</v>
      </c>
      <c r="L20" s="30">
        <v>0</v>
      </c>
      <c r="M20" s="29">
        <f t="shared" si="2"/>
        <v>0</v>
      </c>
    </row>
    <row r="21" spans="2:14" x14ac:dyDescent="0.3">
      <c r="B21" s="27" t="s">
        <v>27</v>
      </c>
      <c r="C21" s="2">
        <v>11</v>
      </c>
      <c r="D21" s="2">
        <v>4</v>
      </c>
      <c r="E21" s="2">
        <v>26</v>
      </c>
      <c r="F21" s="2">
        <v>12</v>
      </c>
      <c r="G21" s="2">
        <v>1</v>
      </c>
      <c r="H21" s="2">
        <v>0</v>
      </c>
      <c r="I21" s="2">
        <v>0</v>
      </c>
      <c r="J21" s="2">
        <f t="shared" si="0"/>
        <v>7</v>
      </c>
      <c r="K21" s="2">
        <f t="shared" si="1"/>
        <v>14</v>
      </c>
      <c r="L21" s="30">
        <v>4</v>
      </c>
      <c r="M21" s="29">
        <f t="shared" si="2"/>
        <v>4</v>
      </c>
      <c r="N21" t="s">
        <v>130</v>
      </c>
    </row>
    <row r="22" spans="2:14" x14ac:dyDescent="0.3">
      <c r="B22" s="27" t="s">
        <v>28</v>
      </c>
      <c r="C22" s="2">
        <v>2</v>
      </c>
      <c r="D22" s="2">
        <v>2</v>
      </c>
      <c r="E22" s="2">
        <v>20</v>
      </c>
      <c r="F22" s="2">
        <v>20</v>
      </c>
      <c r="G22" s="2">
        <v>0</v>
      </c>
      <c r="H22" s="2">
        <v>0</v>
      </c>
      <c r="I22" s="2">
        <v>0</v>
      </c>
      <c r="J22" s="2">
        <f t="shared" si="0"/>
        <v>0</v>
      </c>
      <c r="K22" s="2">
        <f t="shared" si="1"/>
        <v>0</v>
      </c>
      <c r="L22" s="30">
        <v>0</v>
      </c>
      <c r="M22" s="29">
        <f t="shared" si="2"/>
        <v>0</v>
      </c>
    </row>
    <row r="23" spans="2:14" x14ac:dyDescent="0.3">
      <c r="B23" s="27" t="s">
        <v>29</v>
      </c>
      <c r="C23" s="2">
        <v>3</v>
      </c>
      <c r="D23" s="2">
        <v>3</v>
      </c>
      <c r="E23" s="2">
        <v>36</v>
      </c>
      <c r="F23" s="2">
        <v>36</v>
      </c>
      <c r="G23" s="2">
        <v>0</v>
      </c>
      <c r="H23" s="2">
        <v>0</v>
      </c>
      <c r="I23" s="2">
        <v>0</v>
      </c>
      <c r="J23" s="2">
        <f t="shared" si="0"/>
        <v>0</v>
      </c>
      <c r="K23" s="2">
        <f t="shared" si="1"/>
        <v>0</v>
      </c>
      <c r="L23" s="30">
        <v>0</v>
      </c>
      <c r="M23" s="29">
        <f t="shared" si="2"/>
        <v>0</v>
      </c>
    </row>
    <row r="24" spans="2:14" x14ac:dyDescent="0.3">
      <c r="B24" s="27" t="s">
        <v>30</v>
      </c>
      <c r="C24" s="2">
        <v>5</v>
      </c>
      <c r="D24" s="2">
        <v>5</v>
      </c>
      <c r="E24" s="2">
        <v>50</v>
      </c>
      <c r="F24" s="2">
        <v>50</v>
      </c>
      <c r="G24" s="2">
        <v>0</v>
      </c>
      <c r="H24" s="2">
        <v>0</v>
      </c>
      <c r="I24" s="2">
        <v>1</v>
      </c>
      <c r="J24" s="2">
        <f t="shared" si="0"/>
        <v>0</v>
      </c>
      <c r="K24" s="2">
        <f t="shared" si="1"/>
        <v>0</v>
      </c>
      <c r="L24" s="30">
        <v>0</v>
      </c>
      <c r="M24" s="29">
        <f t="shared" si="2"/>
        <v>1</v>
      </c>
    </row>
    <row r="25" spans="2:14" x14ac:dyDescent="0.3">
      <c r="B25" s="27" t="s">
        <v>31</v>
      </c>
      <c r="C25" s="2">
        <v>16</v>
      </c>
      <c r="D25" s="2">
        <v>9</v>
      </c>
      <c r="E25" s="2">
        <v>30</v>
      </c>
      <c r="F25" s="2">
        <v>23</v>
      </c>
      <c r="G25" s="2">
        <v>0</v>
      </c>
      <c r="H25" s="2">
        <v>2</v>
      </c>
      <c r="I25" s="2">
        <v>2</v>
      </c>
      <c r="J25" s="2">
        <f t="shared" si="0"/>
        <v>7</v>
      </c>
      <c r="K25" s="2">
        <f t="shared" si="1"/>
        <v>7</v>
      </c>
      <c r="L25" s="30">
        <v>0</v>
      </c>
      <c r="M25" s="29">
        <f t="shared" si="2"/>
        <v>2</v>
      </c>
      <c r="N25" t="s">
        <v>131</v>
      </c>
    </row>
    <row r="26" spans="2:14" x14ac:dyDescent="0.3">
      <c r="B26" s="27" t="s">
        <v>32</v>
      </c>
      <c r="C26" s="2">
        <v>2</v>
      </c>
      <c r="D26" s="2">
        <v>2</v>
      </c>
      <c r="E26" s="2">
        <v>24</v>
      </c>
      <c r="F26" s="2">
        <v>24</v>
      </c>
      <c r="G26" s="2">
        <v>0</v>
      </c>
      <c r="H26" s="2">
        <v>2</v>
      </c>
      <c r="I26" s="2">
        <v>11</v>
      </c>
      <c r="J26" s="2">
        <f t="shared" si="0"/>
        <v>0</v>
      </c>
      <c r="K26" s="2">
        <f t="shared" si="1"/>
        <v>0</v>
      </c>
      <c r="L26" s="30">
        <v>0</v>
      </c>
      <c r="M26" s="29">
        <f t="shared" si="2"/>
        <v>11</v>
      </c>
    </row>
    <row r="27" spans="2:14" x14ac:dyDescent="0.3">
      <c r="B27" s="27" t="s">
        <v>33</v>
      </c>
      <c r="C27" s="2">
        <v>7</v>
      </c>
      <c r="D27" s="2">
        <v>7</v>
      </c>
      <c r="E27" s="2">
        <v>66</v>
      </c>
      <c r="F27" s="2">
        <v>66</v>
      </c>
      <c r="G27" s="2">
        <v>0</v>
      </c>
      <c r="H27" s="2">
        <v>0</v>
      </c>
      <c r="I27" s="2">
        <v>0</v>
      </c>
      <c r="J27" s="2">
        <f t="shared" si="0"/>
        <v>0</v>
      </c>
      <c r="K27" s="2">
        <f t="shared" si="1"/>
        <v>0</v>
      </c>
      <c r="L27" s="30">
        <v>0</v>
      </c>
      <c r="M27" s="29">
        <f t="shared" si="2"/>
        <v>0</v>
      </c>
    </row>
    <row r="28" spans="2:14" x14ac:dyDescent="0.3">
      <c r="B28" s="27" t="s">
        <v>26</v>
      </c>
      <c r="C28" s="2">
        <v>9</v>
      </c>
      <c r="D28" s="2">
        <v>8</v>
      </c>
      <c r="E28" s="2">
        <v>80</v>
      </c>
      <c r="F28" s="2">
        <v>72</v>
      </c>
      <c r="G28" s="2">
        <v>2</v>
      </c>
      <c r="H28" s="2">
        <v>0</v>
      </c>
      <c r="I28" s="2">
        <v>0</v>
      </c>
      <c r="J28" s="2">
        <f t="shared" si="0"/>
        <v>1</v>
      </c>
      <c r="K28" s="2">
        <f t="shared" si="1"/>
        <v>8</v>
      </c>
      <c r="L28" s="30">
        <v>7</v>
      </c>
      <c r="M28" s="29">
        <f t="shared" si="2"/>
        <v>7</v>
      </c>
      <c r="N28" t="s">
        <v>132</v>
      </c>
    </row>
    <row r="29" spans="2:14" x14ac:dyDescent="0.3">
      <c r="B29" s="27" t="s">
        <v>34</v>
      </c>
      <c r="C29" s="2">
        <v>5</v>
      </c>
      <c r="D29" s="2">
        <v>5</v>
      </c>
      <c r="E29" s="2">
        <v>19</v>
      </c>
      <c r="F29" s="2">
        <v>19</v>
      </c>
      <c r="G29" s="2">
        <v>1</v>
      </c>
      <c r="H29" s="2">
        <v>0</v>
      </c>
      <c r="I29" s="2">
        <v>0</v>
      </c>
      <c r="J29" s="2">
        <f t="shared" si="0"/>
        <v>0</v>
      </c>
      <c r="K29" s="2">
        <f t="shared" si="1"/>
        <v>0</v>
      </c>
      <c r="L29" s="30">
        <v>0</v>
      </c>
      <c r="M29" s="29">
        <f t="shared" si="2"/>
        <v>0</v>
      </c>
    </row>
    <row r="30" spans="2:14" x14ac:dyDescent="0.3">
      <c r="B30" s="27" t="s">
        <v>35</v>
      </c>
      <c r="C30" s="2">
        <v>2</v>
      </c>
      <c r="D30" s="2">
        <v>2</v>
      </c>
      <c r="E30" s="2">
        <v>20</v>
      </c>
      <c r="F30" s="2">
        <v>20</v>
      </c>
      <c r="G30" s="2">
        <v>0</v>
      </c>
      <c r="H30" s="2">
        <v>0</v>
      </c>
      <c r="I30" s="2">
        <v>0</v>
      </c>
      <c r="J30" s="2">
        <f t="shared" si="0"/>
        <v>0</v>
      </c>
      <c r="K30" s="2">
        <f t="shared" si="1"/>
        <v>0</v>
      </c>
      <c r="L30" s="30">
        <v>0</v>
      </c>
      <c r="M30" s="29">
        <f t="shared" si="2"/>
        <v>0</v>
      </c>
    </row>
    <row r="31" spans="2:14" x14ac:dyDescent="0.3">
      <c r="B31" s="27" t="s">
        <v>36</v>
      </c>
      <c r="C31" s="2">
        <v>26</v>
      </c>
      <c r="D31" s="2">
        <v>19</v>
      </c>
      <c r="E31" s="2">
        <v>35</v>
      </c>
      <c r="F31" s="2">
        <v>25</v>
      </c>
      <c r="G31" s="2">
        <v>0</v>
      </c>
      <c r="H31" s="2">
        <v>1</v>
      </c>
      <c r="I31" s="2">
        <v>3</v>
      </c>
      <c r="J31" s="2">
        <f t="shared" si="0"/>
        <v>7</v>
      </c>
      <c r="K31" s="2">
        <f t="shared" si="1"/>
        <v>10</v>
      </c>
      <c r="L31" s="30">
        <v>0</v>
      </c>
      <c r="M31" s="29">
        <f t="shared" si="2"/>
        <v>3</v>
      </c>
      <c r="N31" t="s">
        <v>133</v>
      </c>
    </row>
    <row r="32" spans="2:14" x14ac:dyDescent="0.3">
      <c r="B32" s="27" t="s">
        <v>37</v>
      </c>
      <c r="C32" s="2">
        <v>1</v>
      </c>
      <c r="D32" s="2">
        <v>1</v>
      </c>
      <c r="E32" s="2">
        <v>8</v>
      </c>
      <c r="F32" s="2">
        <v>8</v>
      </c>
      <c r="G32" s="2">
        <v>0</v>
      </c>
      <c r="H32" s="2">
        <v>0</v>
      </c>
      <c r="I32" s="2">
        <v>0</v>
      </c>
      <c r="J32" s="2">
        <f t="shared" si="0"/>
        <v>0</v>
      </c>
      <c r="K32" s="2">
        <f t="shared" si="1"/>
        <v>0</v>
      </c>
      <c r="L32" s="30">
        <v>0</v>
      </c>
      <c r="M32" s="29">
        <f t="shared" si="2"/>
        <v>0</v>
      </c>
    </row>
    <row r="33" spans="2:14" x14ac:dyDescent="0.3">
      <c r="B33" s="27" t="s">
        <v>38</v>
      </c>
      <c r="C33" s="2">
        <v>2</v>
      </c>
      <c r="D33" s="2">
        <v>2</v>
      </c>
      <c r="E33" s="2">
        <v>40</v>
      </c>
      <c r="F33" s="2">
        <v>40</v>
      </c>
      <c r="G33" s="2">
        <v>0</v>
      </c>
      <c r="H33" s="2">
        <v>0</v>
      </c>
      <c r="I33" s="2">
        <v>0</v>
      </c>
      <c r="J33" s="2">
        <f t="shared" si="0"/>
        <v>0</v>
      </c>
      <c r="K33" s="2">
        <f t="shared" si="1"/>
        <v>0</v>
      </c>
      <c r="L33" s="30">
        <v>0</v>
      </c>
      <c r="M33" s="29">
        <f t="shared" si="2"/>
        <v>0</v>
      </c>
    </row>
    <row r="34" spans="2:14" x14ac:dyDescent="0.3">
      <c r="B34" s="27" t="s">
        <v>39</v>
      </c>
      <c r="C34" s="2">
        <v>7</v>
      </c>
      <c r="D34" s="2">
        <v>6</v>
      </c>
      <c r="E34" s="2">
        <v>56</v>
      </c>
      <c r="F34" s="2">
        <v>46</v>
      </c>
      <c r="G34" s="2">
        <v>0</v>
      </c>
      <c r="H34" s="2">
        <v>0</v>
      </c>
      <c r="I34" s="2">
        <v>0</v>
      </c>
      <c r="J34" s="2">
        <f t="shared" si="0"/>
        <v>1</v>
      </c>
      <c r="K34" s="2">
        <f t="shared" si="1"/>
        <v>10</v>
      </c>
      <c r="L34" s="30">
        <v>0</v>
      </c>
      <c r="M34" s="29">
        <f t="shared" si="2"/>
        <v>0</v>
      </c>
      <c r="N34" t="s">
        <v>134</v>
      </c>
    </row>
    <row r="35" spans="2:14" x14ac:dyDescent="0.3">
      <c r="B35" s="27" t="s">
        <v>40</v>
      </c>
      <c r="C35" s="2">
        <v>3</v>
      </c>
      <c r="D35" s="2">
        <v>3</v>
      </c>
      <c r="E35" s="2">
        <v>30</v>
      </c>
      <c r="F35" s="2">
        <v>30</v>
      </c>
      <c r="G35" s="2">
        <v>0</v>
      </c>
      <c r="H35" s="2">
        <v>0</v>
      </c>
      <c r="I35" s="2">
        <v>0</v>
      </c>
      <c r="J35" s="2">
        <f t="shared" si="0"/>
        <v>0</v>
      </c>
      <c r="K35" s="2">
        <f t="shared" si="1"/>
        <v>0</v>
      </c>
      <c r="L35" s="30">
        <v>0</v>
      </c>
      <c r="M35" s="29">
        <f t="shared" si="2"/>
        <v>0</v>
      </c>
    </row>
    <row r="36" spans="2:14" x14ac:dyDescent="0.3">
      <c r="B36" s="27" t="s">
        <v>41</v>
      </c>
      <c r="C36" s="2">
        <v>4</v>
      </c>
      <c r="D36" s="2">
        <v>4</v>
      </c>
      <c r="E36" s="2">
        <v>30</v>
      </c>
      <c r="F36" s="2">
        <v>29</v>
      </c>
      <c r="G36" s="2">
        <v>0</v>
      </c>
      <c r="H36" s="2">
        <v>0</v>
      </c>
      <c r="I36" s="2">
        <v>0</v>
      </c>
      <c r="J36" s="2">
        <f t="shared" si="0"/>
        <v>0</v>
      </c>
      <c r="K36" s="2">
        <f t="shared" si="1"/>
        <v>1</v>
      </c>
      <c r="L36" s="30">
        <v>0</v>
      </c>
      <c r="M36" s="29">
        <f t="shared" si="2"/>
        <v>0</v>
      </c>
    </row>
    <row r="37" spans="2:14" x14ac:dyDescent="0.3">
      <c r="B37" s="27" t="s">
        <v>42</v>
      </c>
      <c r="C37" s="2">
        <v>7</v>
      </c>
      <c r="D37" s="2">
        <v>7</v>
      </c>
      <c r="E37" s="2">
        <v>35</v>
      </c>
      <c r="F37" s="2">
        <v>32</v>
      </c>
      <c r="G37" s="2">
        <v>0</v>
      </c>
      <c r="H37" s="2">
        <v>1</v>
      </c>
      <c r="I37" s="2">
        <v>4</v>
      </c>
      <c r="J37" s="2">
        <f t="shared" si="0"/>
        <v>0</v>
      </c>
      <c r="K37" s="2">
        <f t="shared" si="1"/>
        <v>3</v>
      </c>
      <c r="L37" s="30">
        <v>0</v>
      </c>
      <c r="M37" s="29">
        <f t="shared" si="2"/>
        <v>4</v>
      </c>
    </row>
    <row r="38" spans="2:14" x14ac:dyDescent="0.3">
      <c r="B38" s="27" t="s">
        <v>174</v>
      </c>
      <c r="C38" s="30">
        <v>83</v>
      </c>
      <c r="D38" s="30">
        <v>41</v>
      </c>
      <c r="E38" s="30">
        <v>163</v>
      </c>
      <c r="F38" s="30">
        <v>104</v>
      </c>
      <c r="G38" s="30">
        <v>3</v>
      </c>
      <c r="H38" s="30">
        <v>4</v>
      </c>
      <c r="I38" s="30">
        <v>13</v>
      </c>
      <c r="J38" s="30">
        <f t="shared" si="0"/>
        <v>42</v>
      </c>
      <c r="K38" s="30">
        <f t="shared" si="1"/>
        <v>59</v>
      </c>
      <c r="L38" s="30">
        <v>5</v>
      </c>
      <c r="M38" s="29">
        <f t="shared" si="2"/>
        <v>18</v>
      </c>
      <c r="N38" t="s">
        <v>175</v>
      </c>
    </row>
    <row r="39" spans="2:14" x14ac:dyDescent="0.3">
      <c r="B39" s="27" t="s">
        <v>43</v>
      </c>
      <c r="C39" s="2">
        <v>2</v>
      </c>
      <c r="D39" s="2">
        <v>2</v>
      </c>
      <c r="E39" s="2">
        <v>20</v>
      </c>
      <c r="F39" s="2">
        <v>16</v>
      </c>
      <c r="G39" s="2">
        <v>0</v>
      </c>
      <c r="H39" s="2">
        <v>0</v>
      </c>
      <c r="I39" s="2">
        <v>0</v>
      </c>
      <c r="J39" s="2">
        <f t="shared" si="0"/>
        <v>0</v>
      </c>
      <c r="K39" s="2">
        <f t="shared" si="1"/>
        <v>4</v>
      </c>
      <c r="L39" s="30">
        <v>0</v>
      </c>
      <c r="M39" s="29">
        <f t="shared" si="2"/>
        <v>0</v>
      </c>
    </row>
    <row r="40" spans="2:14" x14ac:dyDescent="0.3">
      <c r="B40" s="27" t="s">
        <v>44</v>
      </c>
      <c r="C40" s="2">
        <v>14</v>
      </c>
      <c r="D40" s="2">
        <v>13</v>
      </c>
      <c r="E40" s="2">
        <v>146</v>
      </c>
      <c r="F40" s="2">
        <v>99</v>
      </c>
      <c r="G40" s="2">
        <v>2</v>
      </c>
      <c r="H40" s="2">
        <v>0</v>
      </c>
      <c r="I40" s="2">
        <v>0</v>
      </c>
      <c r="J40" s="2">
        <f t="shared" si="0"/>
        <v>1</v>
      </c>
      <c r="K40" s="2">
        <f t="shared" si="1"/>
        <v>47</v>
      </c>
      <c r="L40" s="30">
        <v>2</v>
      </c>
      <c r="M40" s="29">
        <f t="shared" si="2"/>
        <v>2</v>
      </c>
      <c r="N40" t="s">
        <v>135</v>
      </c>
    </row>
    <row r="41" spans="2:14" x14ac:dyDescent="0.3">
      <c r="B41" s="27" t="s">
        <v>45</v>
      </c>
      <c r="C41" s="2">
        <v>2</v>
      </c>
      <c r="D41" s="2">
        <v>2</v>
      </c>
      <c r="E41" s="2">
        <v>24</v>
      </c>
      <c r="F41" s="2">
        <v>24</v>
      </c>
      <c r="G41" s="2">
        <v>0</v>
      </c>
      <c r="H41" s="2">
        <v>0</v>
      </c>
      <c r="I41" s="2">
        <v>0</v>
      </c>
      <c r="J41" s="2">
        <f t="shared" si="0"/>
        <v>0</v>
      </c>
      <c r="K41" s="2">
        <f t="shared" si="1"/>
        <v>0</v>
      </c>
      <c r="L41" s="30">
        <v>0</v>
      </c>
      <c r="M41" s="29">
        <f t="shared" si="2"/>
        <v>0</v>
      </c>
    </row>
    <row r="42" spans="2:14" x14ac:dyDescent="0.3">
      <c r="B42" s="27" t="s">
        <v>46</v>
      </c>
      <c r="C42" s="2">
        <v>4</v>
      </c>
      <c r="D42" s="2">
        <v>4</v>
      </c>
      <c r="E42" s="2">
        <v>40</v>
      </c>
      <c r="F42" s="2">
        <v>40</v>
      </c>
      <c r="G42" s="2">
        <v>0</v>
      </c>
      <c r="H42" s="2">
        <v>0</v>
      </c>
      <c r="I42" s="2">
        <v>0</v>
      </c>
      <c r="J42" s="2">
        <f t="shared" si="0"/>
        <v>0</v>
      </c>
      <c r="K42" s="2">
        <f t="shared" si="1"/>
        <v>0</v>
      </c>
      <c r="L42" s="30">
        <v>0</v>
      </c>
      <c r="M42" s="29">
        <f t="shared" si="2"/>
        <v>0</v>
      </c>
    </row>
    <row r="43" spans="2:14" x14ac:dyDescent="0.3">
      <c r="B43" s="27" t="s">
        <v>47</v>
      </c>
      <c r="C43" s="2">
        <v>4</v>
      </c>
      <c r="D43" s="2">
        <v>4</v>
      </c>
      <c r="E43" s="2">
        <v>48</v>
      </c>
      <c r="F43" s="2">
        <v>46</v>
      </c>
      <c r="G43" s="2">
        <v>0</v>
      </c>
      <c r="H43" s="2">
        <v>0</v>
      </c>
      <c r="I43" s="2">
        <v>0</v>
      </c>
      <c r="J43" s="2">
        <f t="shared" si="0"/>
        <v>0</v>
      </c>
      <c r="K43" s="2">
        <f t="shared" si="1"/>
        <v>2</v>
      </c>
      <c r="L43" s="30">
        <v>0</v>
      </c>
      <c r="M43" s="29">
        <f t="shared" si="2"/>
        <v>0</v>
      </c>
    </row>
    <row r="44" spans="2:14" x14ac:dyDescent="0.3">
      <c r="B44" s="27" t="s">
        <v>48</v>
      </c>
      <c r="C44" s="2">
        <v>2</v>
      </c>
      <c r="D44" s="2">
        <v>2</v>
      </c>
      <c r="E44" s="2">
        <v>26</v>
      </c>
      <c r="F44" s="2">
        <v>26</v>
      </c>
      <c r="G44" s="2">
        <v>0</v>
      </c>
      <c r="H44" s="2">
        <v>0</v>
      </c>
      <c r="I44" s="2">
        <v>0</v>
      </c>
      <c r="J44" s="2">
        <f t="shared" si="0"/>
        <v>0</v>
      </c>
      <c r="K44" s="2">
        <f t="shared" si="1"/>
        <v>0</v>
      </c>
      <c r="L44" s="30">
        <v>0</v>
      </c>
      <c r="M44" s="29">
        <f t="shared" si="2"/>
        <v>0</v>
      </c>
    </row>
    <row r="45" spans="2:14" x14ac:dyDescent="0.3">
      <c r="B45" s="27" t="s">
        <v>49</v>
      </c>
      <c r="C45" s="2">
        <v>2</v>
      </c>
      <c r="D45" s="2">
        <v>2</v>
      </c>
      <c r="E45" s="2">
        <v>20</v>
      </c>
      <c r="F45" s="2">
        <v>20</v>
      </c>
      <c r="G45" s="2">
        <v>0</v>
      </c>
      <c r="H45" s="2">
        <v>1</v>
      </c>
      <c r="I45" s="2">
        <v>1</v>
      </c>
      <c r="J45" s="2">
        <f t="shared" si="0"/>
        <v>0</v>
      </c>
      <c r="K45" s="2">
        <f t="shared" si="1"/>
        <v>0</v>
      </c>
      <c r="L45" s="30">
        <v>0</v>
      </c>
      <c r="M45" s="29">
        <f t="shared" si="2"/>
        <v>1</v>
      </c>
    </row>
    <row r="46" spans="2:14" x14ac:dyDescent="0.3">
      <c r="B46" s="27" t="s">
        <v>51</v>
      </c>
      <c r="C46" s="2">
        <v>2</v>
      </c>
      <c r="D46" s="2">
        <v>2</v>
      </c>
      <c r="E46" s="2">
        <v>22</v>
      </c>
      <c r="F46" s="2">
        <v>22</v>
      </c>
      <c r="G46" s="2">
        <v>0</v>
      </c>
      <c r="H46" s="2">
        <v>0</v>
      </c>
      <c r="I46" s="2">
        <v>0</v>
      </c>
      <c r="J46" s="2">
        <f t="shared" si="0"/>
        <v>0</v>
      </c>
      <c r="K46" s="2">
        <f t="shared" si="1"/>
        <v>0</v>
      </c>
      <c r="L46" s="30">
        <v>0</v>
      </c>
      <c r="M46" s="29">
        <f t="shared" si="2"/>
        <v>0</v>
      </c>
    </row>
    <row r="47" spans="2:14" x14ac:dyDescent="0.3">
      <c r="B47" s="27" t="s">
        <v>52</v>
      </c>
      <c r="C47" s="2">
        <v>2</v>
      </c>
      <c r="D47" s="2">
        <v>2</v>
      </c>
      <c r="E47" s="2">
        <v>20</v>
      </c>
      <c r="F47" s="2">
        <v>20</v>
      </c>
      <c r="G47" s="2">
        <v>0</v>
      </c>
      <c r="H47" s="2">
        <v>0</v>
      </c>
      <c r="I47" s="2">
        <v>0</v>
      </c>
      <c r="J47" s="2">
        <f t="shared" si="0"/>
        <v>0</v>
      </c>
      <c r="K47" s="2">
        <f t="shared" si="1"/>
        <v>0</v>
      </c>
      <c r="L47" s="30">
        <v>0</v>
      </c>
      <c r="M47" s="29">
        <f t="shared" si="2"/>
        <v>0</v>
      </c>
    </row>
    <row r="48" spans="2:14" x14ac:dyDescent="0.3">
      <c r="B48" s="27" t="s">
        <v>53</v>
      </c>
      <c r="C48" s="2">
        <v>5</v>
      </c>
      <c r="D48" s="2">
        <v>4</v>
      </c>
      <c r="E48" s="2">
        <v>42</v>
      </c>
      <c r="F48" s="2">
        <v>40</v>
      </c>
      <c r="G48" s="2">
        <v>0</v>
      </c>
      <c r="H48" s="2">
        <v>0</v>
      </c>
      <c r="I48" s="2">
        <v>0</v>
      </c>
      <c r="J48" s="2">
        <f t="shared" si="0"/>
        <v>1</v>
      </c>
      <c r="K48" s="2">
        <f t="shared" si="1"/>
        <v>2</v>
      </c>
      <c r="L48" s="30">
        <v>0</v>
      </c>
      <c r="M48" s="29">
        <f t="shared" si="2"/>
        <v>0</v>
      </c>
    </row>
    <row r="49" spans="2:13" x14ac:dyDescent="0.3">
      <c r="B49" s="27" t="s">
        <v>54</v>
      </c>
      <c r="C49" s="2">
        <v>11</v>
      </c>
      <c r="D49" s="2">
        <v>11</v>
      </c>
      <c r="E49" s="2">
        <v>88</v>
      </c>
      <c r="F49" s="2">
        <v>88</v>
      </c>
      <c r="G49" s="2">
        <v>1</v>
      </c>
      <c r="H49" s="2">
        <v>0</v>
      </c>
      <c r="I49" s="2">
        <v>0</v>
      </c>
      <c r="J49" s="2">
        <f t="shared" si="0"/>
        <v>0</v>
      </c>
      <c r="K49" s="2">
        <f t="shared" si="1"/>
        <v>0</v>
      </c>
      <c r="L49" s="30">
        <v>1</v>
      </c>
      <c r="M49" s="29">
        <f t="shared" si="2"/>
        <v>1</v>
      </c>
    </row>
    <row r="50" spans="2:13" x14ac:dyDescent="0.3">
      <c r="B50" s="27" t="s">
        <v>168</v>
      </c>
      <c r="C50" s="30">
        <v>7</v>
      </c>
      <c r="D50" s="30">
        <v>7</v>
      </c>
      <c r="E50" s="30">
        <v>42</v>
      </c>
      <c r="F50" s="30">
        <v>42</v>
      </c>
      <c r="G50" s="30">
        <v>0</v>
      </c>
      <c r="H50" s="30">
        <v>0</v>
      </c>
      <c r="I50" s="30">
        <v>0</v>
      </c>
      <c r="J50" s="2">
        <f t="shared" si="0"/>
        <v>0</v>
      </c>
      <c r="K50" s="30">
        <f t="shared" si="1"/>
        <v>0</v>
      </c>
      <c r="L50" s="30">
        <v>0</v>
      </c>
      <c r="M50" s="8">
        <f t="shared" si="2"/>
        <v>0</v>
      </c>
    </row>
    <row r="51" spans="2:13" x14ac:dyDescent="0.3">
      <c r="B51" s="27" t="s">
        <v>169</v>
      </c>
      <c r="C51" s="30">
        <v>8</v>
      </c>
      <c r="D51" s="30">
        <v>8</v>
      </c>
      <c r="E51" s="30">
        <v>96</v>
      </c>
      <c r="F51" s="30">
        <v>96</v>
      </c>
      <c r="G51" s="30">
        <v>0</v>
      </c>
      <c r="H51" s="30">
        <v>1</v>
      </c>
      <c r="I51" s="30">
        <v>4</v>
      </c>
      <c r="J51" s="30">
        <f t="shared" si="0"/>
        <v>0</v>
      </c>
      <c r="K51" s="30">
        <f t="shared" si="1"/>
        <v>0</v>
      </c>
      <c r="L51" s="30">
        <v>0</v>
      </c>
      <c r="M51" s="8">
        <f t="shared" si="2"/>
        <v>4</v>
      </c>
    </row>
    <row r="52" spans="2:13" x14ac:dyDescent="0.3">
      <c r="B52" s="27" t="s">
        <v>170</v>
      </c>
      <c r="C52" s="30">
        <v>4</v>
      </c>
      <c r="D52" s="30">
        <v>4</v>
      </c>
      <c r="E52" s="30">
        <v>72</v>
      </c>
      <c r="F52" s="30">
        <v>72</v>
      </c>
      <c r="G52" s="30">
        <v>0</v>
      </c>
      <c r="H52" s="30">
        <v>1</v>
      </c>
      <c r="I52" s="30">
        <v>11</v>
      </c>
      <c r="J52" s="30">
        <f t="shared" si="0"/>
        <v>0</v>
      </c>
      <c r="K52" s="30">
        <f t="shared" si="1"/>
        <v>0</v>
      </c>
      <c r="L52" s="30">
        <v>0</v>
      </c>
      <c r="M52" s="8">
        <f t="shared" si="2"/>
        <v>11</v>
      </c>
    </row>
    <row r="53" spans="2:13" ht="15" thickBot="1" x14ac:dyDescent="0.35">
      <c r="B53" s="28" t="s">
        <v>171</v>
      </c>
      <c r="C53" s="20">
        <v>10</v>
      </c>
      <c r="D53" s="20">
        <v>10</v>
      </c>
      <c r="E53" s="20">
        <v>82</v>
      </c>
      <c r="F53" s="20">
        <v>82</v>
      </c>
      <c r="G53" s="20">
        <v>0</v>
      </c>
      <c r="H53" s="20">
        <v>0</v>
      </c>
      <c r="I53" s="20">
        <v>1</v>
      </c>
      <c r="J53" s="20">
        <f>C53-D53</f>
        <v>0</v>
      </c>
      <c r="K53" s="20">
        <f>E53-F53</f>
        <v>0</v>
      </c>
      <c r="L53" s="20">
        <v>0</v>
      </c>
      <c r="M53" s="9">
        <f>I53+L53</f>
        <v>1</v>
      </c>
    </row>
    <row r="54" spans="2:13" ht="18.600000000000001" thickBot="1" x14ac:dyDescent="0.4">
      <c r="B54" s="76" t="s">
        <v>179</v>
      </c>
      <c r="C54" s="20">
        <v>6</v>
      </c>
      <c r="D54" s="20">
        <v>4</v>
      </c>
      <c r="E54" s="20">
        <v>48</v>
      </c>
      <c r="F54" s="20">
        <v>32</v>
      </c>
      <c r="G54" s="20">
        <v>4</v>
      </c>
      <c r="H54" s="20">
        <v>0</v>
      </c>
      <c r="I54" s="20">
        <v>0</v>
      </c>
      <c r="J54" s="20">
        <f>C54-D54</f>
        <v>2</v>
      </c>
      <c r="K54" s="20">
        <f>E54-F54</f>
        <v>16</v>
      </c>
      <c r="L54" s="20">
        <v>12</v>
      </c>
      <c r="M54" s="9">
        <f>I54+L54</f>
        <v>12</v>
      </c>
    </row>
    <row r="55" spans="2:13" ht="16.2" thickBot="1" x14ac:dyDescent="0.35">
      <c r="B55" s="18" t="s">
        <v>18</v>
      </c>
      <c r="C55" s="25" t="s">
        <v>15</v>
      </c>
      <c r="D55" s="18" t="s">
        <v>17</v>
      </c>
      <c r="E55" s="25" t="s">
        <v>16</v>
      </c>
      <c r="F55" s="18" t="s">
        <v>5</v>
      </c>
      <c r="G55" s="25" t="s">
        <v>2</v>
      </c>
      <c r="H55" s="18" t="s">
        <v>117</v>
      </c>
      <c r="I55" s="25" t="s">
        <v>6</v>
      </c>
      <c r="J55" s="18" t="s">
        <v>14</v>
      </c>
      <c r="K55" s="26" t="s">
        <v>4</v>
      </c>
      <c r="L55" s="26" t="s">
        <v>161</v>
      </c>
      <c r="M55" s="26" t="s">
        <v>162</v>
      </c>
    </row>
    <row r="56" spans="2:13" ht="16.2" thickBot="1" x14ac:dyDescent="0.35">
      <c r="B56" s="18" t="s">
        <v>155</v>
      </c>
      <c r="C56" s="6">
        <f>SUM(C3:C54)</f>
        <v>338</v>
      </c>
      <c r="D56" s="34">
        <f>SUM(D3:D54)</f>
        <v>263</v>
      </c>
      <c r="E56" s="34">
        <f>SUM(E3:E54)</f>
        <v>2049</v>
      </c>
      <c r="F56" s="34">
        <f>SUM(F3:F54)</f>
        <v>1837</v>
      </c>
      <c r="G56" s="34">
        <f t="shared" ref="G56:L56" si="3">SUM(G3:G54)</f>
        <v>15</v>
      </c>
      <c r="H56" s="34">
        <f t="shared" si="3"/>
        <v>17</v>
      </c>
      <c r="I56" s="34">
        <f t="shared" si="3"/>
        <v>76</v>
      </c>
      <c r="J56" s="34">
        <f t="shared" si="3"/>
        <v>75</v>
      </c>
      <c r="K56" s="34">
        <f t="shared" si="3"/>
        <v>212</v>
      </c>
      <c r="L56" s="34">
        <f t="shared" si="3"/>
        <v>33</v>
      </c>
      <c r="M56" s="34">
        <f>SUM(M3:M53)</f>
        <v>97</v>
      </c>
    </row>
    <row r="57" spans="2:13" ht="15" thickBot="1" x14ac:dyDescent="0.35"/>
    <row r="58" spans="2:13" ht="15.6" x14ac:dyDescent="0.3">
      <c r="E58" s="12" t="s">
        <v>120</v>
      </c>
      <c r="F58" s="39">
        <f>100/C56*D56</f>
        <v>77.810650887573971</v>
      </c>
      <c r="H58" t="s">
        <v>143</v>
      </c>
      <c r="I58" t="s">
        <v>144</v>
      </c>
    </row>
    <row r="59" spans="2:13" ht="15.6" x14ac:dyDescent="0.3">
      <c r="E59" s="10" t="s">
        <v>121</v>
      </c>
      <c r="F59" s="40">
        <f>100/E56*F56</f>
        <v>89.653489507076628</v>
      </c>
      <c r="H59" t="s">
        <v>145</v>
      </c>
      <c r="I59" t="s">
        <v>146</v>
      </c>
    </row>
    <row r="60" spans="2:13" ht="15.6" x14ac:dyDescent="0.3">
      <c r="E60" s="10" t="s">
        <v>122</v>
      </c>
      <c r="F60" s="40">
        <f>100/C56*G56</f>
        <v>4.4378698224852071</v>
      </c>
      <c r="H60" t="s">
        <v>147</v>
      </c>
      <c r="I60" t="s">
        <v>148</v>
      </c>
    </row>
    <row r="61" spans="2:13" ht="16.2" thickBot="1" x14ac:dyDescent="0.35">
      <c r="E61" s="11" t="s">
        <v>136</v>
      </c>
      <c r="F61" s="41">
        <f>100/E56*I56</f>
        <v>3.709126403123475</v>
      </c>
      <c r="H61" t="s">
        <v>149</v>
      </c>
      <c r="I61" t="s">
        <v>150</v>
      </c>
    </row>
    <row r="62" spans="2:13" ht="15" thickBot="1" x14ac:dyDescent="0.35"/>
    <row r="63" spans="2:13" ht="18.600000000000001" thickBot="1" x14ac:dyDescent="0.4">
      <c r="D63" s="53" t="s">
        <v>139</v>
      </c>
      <c r="E63" s="12" t="s">
        <v>177</v>
      </c>
      <c r="F63" s="75">
        <f>D56/(D56+G56+J56)</f>
        <v>0.74504249291784708</v>
      </c>
      <c r="G63" t="s">
        <v>178</v>
      </c>
    </row>
    <row r="64" spans="2:13" ht="15.6" x14ac:dyDescent="0.3">
      <c r="E64" s="37" t="s">
        <v>137</v>
      </c>
      <c r="F64" s="42">
        <f>D56/(D56+G56)</f>
        <v>0.9460431654676259</v>
      </c>
      <c r="G64" t="s">
        <v>152</v>
      </c>
    </row>
    <row r="65" spans="4:7" ht="15.6" x14ac:dyDescent="0.3">
      <c r="E65" s="10" t="s">
        <v>138</v>
      </c>
      <c r="F65" s="43">
        <f>D56/(D56+J56)</f>
        <v>0.77810650887573962</v>
      </c>
      <c r="G65" t="s">
        <v>153</v>
      </c>
    </row>
    <row r="66" spans="4:7" ht="16.2" thickBot="1" x14ac:dyDescent="0.35">
      <c r="E66" s="11" t="s">
        <v>151</v>
      </c>
      <c r="F66" s="44">
        <f>2*(F64*F65)/(F64+F65)</f>
        <v>0.85389610389610382</v>
      </c>
      <c r="G66" t="s">
        <v>154</v>
      </c>
    </row>
    <row r="67" spans="4:7" ht="18.600000000000001" thickBot="1" x14ac:dyDescent="0.4">
      <c r="D67" s="53" t="s">
        <v>140</v>
      </c>
      <c r="E67" s="12" t="s">
        <v>177</v>
      </c>
      <c r="F67" s="36">
        <f>F56/(F56+K56+L56)</f>
        <v>0.88232468780019213</v>
      </c>
    </row>
    <row r="68" spans="4:7" ht="15.6" x14ac:dyDescent="0.3">
      <c r="E68" s="10" t="s">
        <v>142</v>
      </c>
      <c r="F68" s="35">
        <f>F56/(F56+L56)</f>
        <v>0.98235294117647054</v>
      </c>
      <c r="G68" s="54" t="s">
        <v>165</v>
      </c>
    </row>
    <row r="69" spans="4:7" ht="15.6" x14ac:dyDescent="0.3">
      <c r="E69" s="37" t="s">
        <v>141</v>
      </c>
      <c r="F69" s="38">
        <f>F56/(F56+K56)</f>
        <v>0.89653489507076622</v>
      </c>
    </row>
    <row r="70" spans="4:7" ht="16.2" thickBot="1" x14ac:dyDescent="0.35">
      <c r="E70" s="11" t="s">
        <v>151</v>
      </c>
      <c r="F70" s="33">
        <f>2*(F68*F69)/(F68+F69)</f>
        <v>0.93748405205409535</v>
      </c>
    </row>
    <row r="71" spans="4:7" ht="15.6" x14ac:dyDescent="0.3">
      <c r="E71" s="50" t="s">
        <v>158</v>
      </c>
    </row>
    <row r="72" spans="4:7" x14ac:dyDescent="0.3">
      <c r="E72" s="51" t="s">
        <v>157</v>
      </c>
    </row>
    <row r="73" spans="4:7" ht="15" thickBot="1" x14ac:dyDescent="0.35"/>
    <row r="74" spans="4:7" ht="18.600000000000001" thickBot="1" x14ac:dyDescent="0.4">
      <c r="D74" s="53" t="s">
        <v>163</v>
      </c>
      <c r="E74" s="12" t="s">
        <v>177</v>
      </c>
      <c r="F74" s="36">
        <f>F56/(F56+K56+M56)</f>
        <v>0.85601118359739048</v>
      </c>
    </row>
    <row r="75" spans="4:7" ht="15.6" x14ac:dyDescent="0.3">
      <c r="E75" s="10" t="s">
        <v>142</v>
      </c>
      <c r="F75" s="35">
        <f>F56/(F56+M56)</f>
        <v>0.94984488107549125</v>
      </c>
      <c r="G75" s="54" t="s">
        <v>165</v>
      </c>
    </row>
    <row r="76" spans="4:7" ht="15.6" x14ac:dyDescent="0.3">
      <c r="E76" s="37" t="s">
        <v>141</v>
      </c>
      <c r="F76" s="38">
        <f>F56/(F56+K56)</f>
        <v>0.89653489507076622</v>
      </c>
      <c r="G76" s="54" t="s">
        <v>166</v>
      </c>
    </row>
    <row r="77" spans="4:7" ht="16.2" thickBot="1" x14ac:dyDescent="0.35">
      <c r="E77" s="11" t="s">
        <v>151</v>
      </c>
      <c r="F77" s="33">
        <f>2*(F75*F76)/(F75+F76)</f>
        <v>0.9224202862164198</v>
      </c>
    </row>
    <row r="78" spans="4:7" ht="15.6" x14ac:dyDescent="0.3">
      <c r="E78" s="52" t="s">
        <v>164</v>
      </c>
    </row>
    <row r="84" spans="1:7" ht="15" thickBot="1" x14ac:dyDescent="0.35"/>
    <row r="85" spans="1:7" ht="16.2" thickBot="1" x14ac:dyDescent="0.35">
      <c r="B85" s="14" t="s">
        <v>18</v>
      </c>
      <c r="C85" s="16" t="s">
        <v>3</v>
      </c>
      <c r="D85" s="16" t="s">
        <v>8</v>
      </c>
      <c r="E85" s="16" t="s">
        <v>2</v>
      </c>
      <c r="F85" s="16" t="s">
        <v>156</v>
      </c>
      <c r="G85" s="17" t="s">
        <v>19</v>
      </c>
    </row>
    <row r="86" spans="1:7" ht="16.2" thickBot="1" x14ac:dyDescent="0.35">
      <c r="A86" s="22" t="s">
        <v>7</v>
      </c>
      <c r="B86" s="23" t="s">
        <v>79</v>
      </c>
      <c r="C86" s="4">
        <v>2</v>
      </c>
      <c r="D86" s="4">
        <v>2</v>
      </c>
      <c r="E86" s="4">
        <v>0</v>
      </c>
      <c r="F86" s="19">
        <v>0</v>
      </c>
    </row>
    <row r="87" spans="1:7" x14ac:dyDescent="0.3">
      <c r="B87" s="1" t="s">
        <v>80</v>
      </c>
      <c r="C87" s="2">
        <v>2</v>
      </c>
      <c r="D87" s="2">
        <v>2</v>
      </c>
      <c r="E87" s="2">
        <v>0</v>
      </c>
      <c r="F87" s="3">
        <v>0</v>
      </c>
    </row>
    <row r="88" spans="1:7" x14ac:dyDescent="0.3">
      <c r="B88" s="1" t="s">
        <v>81</v>
      </c>
      <c r="C88" s="2">
        <v>1</v>
      </c>
      <c r="D88" s="2">
        <v>1</v>
      </c>
      <c r="E88" s="2">
        <v>0</v>
      </c>
      <c r="F88" s="3">
        <v>0</v>
      </c>
    </row>
    <row r="89" spans="1:7" x14ac:dyDescent="0.3">
      <c r="B89" s="1" t="s">
        <v>82</v>
      </c>
      <c r="C89" s="2">
        <v>3</v>
      </c>
      <c r="D89" s="2">
        <v>2</v>
      </c>
      <c r="E89" s="2">
        <v>0</v>
      </c>
      <c r="F89" s="3">
        <v>1</v>
      </c>
    </row>
    <row r="90" spans="1:7" x14ac:dyDescent="0.3">
      <c r="B90" s="1" t="s">
        <v>83</v>
      </c>
      <c r="C90" s="2">
        <v>1</v>
      </c>
      <c r="D90" s="2">
        <v>1</v>
      </c>
      <c r="E90" s="2">
        <v>0</v>
      </c>
      <c r="F90" s="3">
        <v>0</v>
      </c>
    </row>
    <row r="91" spans="1:7" x14ac:dyDescent="0.3">
      <c r="B91" s="1" t="s">
        <v>91</v>
      </c>
      <c r="C91" s="2">
        <v>2</v>
      </c>
      <c r="D91" s="2">
        <v>2</v>
      </c>
      <c r="E91" s="2">
        <v>0</v>
      </c>
      <c r="F91" s="3">
        <v>0</v>
      </c>
    </row>
    <row r="92" spans="1:7" x14ac:dyDescent="0.3">
      <c r="B92" s="1" t="s">
        <v>84</v>
      </c>
      <c r="C92" s="2">
        <v>1</v>
      </c>
      <c r="D92" s="2">
        <v>1</v>
      </c>
      <c r="E92" s="2">
        <v>0</v>
      </c>
      <c r="F92" s="3">
        <v>0</v>
      </c>
    </row>
    <row r="93" spans="1:7" x14ac:dyDescent="0.3">
      <c r="B93" s="1" t="s">
        <v>85</v>
      </c>
      <c r="C93" s="2">
        <v>2</v>
      </c>
      <c r="D93" s="2">
        <v>2</v>
      </c>
      <c r="E93" s="2">
        <v>0</v>
      </c>
      <c r="F93" s="3">
        <v>0</v>
      </c>
    </row>
    <row r="94" spans="1:7" x14ac:dyDescent="0.3">
      <c r="B94" s="1" t="s">
        <v>86</v>
      </c>
      <c r="C94" s="2">
        <v>2</v>
      </c>
      <c r="D94" s="2">
        <v>2</v>
      </c>
      <c r="E94" s="2">
        <v>0</v>
      </c>
      <c r="F94" s="3">
        <v>0</v>
      </c>
    </row>
    <row r="95" spans="1:7" x14ac:dyDescent="0.3">
      <c r="B95" s="1" t="s">
        <v>87</v>
      </c>
      <c r="C95" s="2">
        <v>1</v>
      </c>
      <c r="D95" s="2">
        <v>1</v>
      </c>
      <c r="E95" s="2">
        <v>0</v>
      </c>
      <c r="F95" s="3">
        <v>0</v>
      </c>
    </row>
    <row r="96" spans="1:7" x14ac:dyDescent="0.3">
      <c r="B96" s="1" t="s">
        <v>88</v>
      </c>
      <c r="C96" s="2">
        <v>1</v>
      </c>
      <c r="D96" s="2">
        <v>1</v>
      </c>
      <c r="E96" s="2">
        <v>0</v>
      </c>
      <c r="F96" s="3">
        <v>0</v>
      </c>
    </row>
    <row r="97" spans="2:6" x14ac:dyDescent="0.3">
      <c r="B97" s="1" t="s">
        <v>89</v>
      </c>
      <c r="C97" s="2">
        <v>2</v>
      </c>
      <c r="D97" s="2">
        <v>2</v>
      </c>
      <c r="E97" s="2">
        <v>0</v>
      </c>
      <c r="F97" s="3">
        <v>0</v>
      </c>
    </row>
    <row r="98" spans="2:6" x14ac:dyDescent="0.3">
      <c r="B98" s="1" t="s">
        <v>90</v>
      </c>
      <c r="C98" s="2">
        <v>2</v>
      </c>
      <c r="D98" s="2">
        <v>2</v>
      </c>
      <c r="E98" s="2">
        <v>0</v>
      </c>
      <c r="F98" s="3">
        <v>0</v>
      </c>
    </row>
    <row r="99" spans="2:6" x14ac:dyDescent="0.3">
      <c r="B99" s="1" t="s">
        <v>92</v>
      </c>
      <c r="C99" s="2">
        <v>2</v>
      </c>
      <c r="D99" s="2">
        <v>2</v>
      </c>
      <c r="E99" s="2">
        <v>0</v>
      </c>
      <c r="F99" s="3">
        <v>0</v>
      </c>
    </row>
    <row r="100" spans="2:6" x14ac:dyDescent="0.3">
      <c r="B100" s="1" t="s">
        <v>93</v>
      </c>
      <c r="C100" s="2">
        <v>2</v>
      </c>
      <c r="D100" s="2">
        <v>2</v>
      </c>
      <c r="E100" s="2">
        <v>0</v>
      </c>
      <c r="F100" s="3">
        <v>0</v>
      </c>
    </row>
    <row r="101" spans="2:6" x14ac:dyDescent="0.3">
      <c r="B101" s="1" t="s">
        <v>94</v>
      </c>
      <c r="C101" s="2">
        <v>2</v>
      </c>
      <c r="D101" s="2">
        <v>2</v>
      </c>
      <c r="E101" s="2">
        <v>0</v>
      </c>
      <c r="F101" s="3">
        <v>0</v>
      </c>
    </row>
    <row r="102" spans="2:6" x14ac:dyDescent="0.3">
      <c r="B102" s="1" t="s">
        <v>95</v>
      </c>
      <c r="C102" s="2">
        <v>4</v>
      </c>
      <c r="D102" s="2">
        <v>4</v>
      </c>
      <c r="E102" s="2">
        <v>0</v>
      </c>
      <c r="F102" s="3">
        <v>0</v>
      </c>
    </row>
    <row r="103" spans="2:6" x14ac:dyDescent="0.3">
      <c r="B103" s="1" t="s">
        <v>101</v>
      </c>
      <c r="C103" s="2">
        <v>2</v>
      </c>
      <c r="D103" s="2">
        <v>2</v>
      </c>
      <c r="E103" s="2">
        <v>0</v>
      </c>
      <c r="F103" s="3">
        <v>0</v>
      </c>
    </row>
    <row r="104" spans="2:6" x14ac:dyDescent="0.3">
      <c r="B104" s="1" t="s">
        <v>102</v>
      </c>
      <c r="C104" s="2">
        <v>2</v>
      </c>
      <c r="D104" s="2">
        <v>2</v>
      </c>
      <c r="E104" s="2">
        <v>0</v>
      </c>
      <c r="F104" s="3">
        <v>0</v>
      </c>
    </row>
    <row r="105" spans="2:6" x14ac:dyDescent="0.3">
      <c r="B105" s="1" t="s">
        <v>103</v>
      </c>
      <c r="C105" s="2">
        <v>3</v>
      </c>
      <c r="D105" s="2">
        <v>3</v>
      </c>
      <c r="E105" s="2">
        <v>3</v>
      </c>
      <c r="F105" s="3">
        <v>0</v>
      </c>
    </row>
    <row r="106" spans="2:6" x14ac:dyDescent="0.3">
      <c r="B106" s="1" t="s">
        <v>104</v>
      </c>
      <c r="C106" s="2">
        <v>4</v>
      </c>
      <c r="D106" s="2">
        <v>3</v>
      </c>
      <c r="E106" s="2">
        <v>0</v>
      </c>
      <c r="F106" s="3">
        <v>1</v>
      </c>
    </row>
    <row r="107" spans="2:6" x14ac:dyDescent="0.3">
      <c r="B107" s="1" t="s">
        <v>105</v>
      </c>
      <c r="C107" s="2">
        <v>1</v>
      </c>
      <c r="D107" s="2">
        <v>1</v>
      </c>
      <c r="E107" s="2">
        <v>0</v>
      </c>
      <c r="F107" s="3">
        <v>0</v>
      </c>
    </row>
    <row r="108" spans="2:6" x14ac:dyDescent="0.3">
      <c r="B108" s="1" t="s">
        <v>106</v>
      </c>
      <c r="C108" s="2">
        <v>4</v>
      </c>
      <c r="D108" s="2">
        <v>4</v>
      </c>
      <c r="E108" s="2">
        <v>0</v>
      </c>
      <c r="F108" s="3">
        <v>0</v>
      </c>
    </row>
    <row r="109" spans="2:6" x14ac:dyDescent="0.3">
      <c r="B109" s="1" t="s">
        <v>96</v>
      </c>
      <c r="C109" s="2">
        <v>4</v>
      </c>
      <c r="D109" s="2">
        <v>2</v>
      </c>
      <c r="E109" s="2">
        <v>0</v>
      </c>
      <c r="F109" s="3">
        <v>4</v>
      </c>
    </row>
    <row r="110" spans="2:6" x14ac:dyDescent="0.3">
      <c r="B110" s="1" t="s">
        <v>97</v>
      </c>
      <c r="C110" s="2">
        <v>3</v>
      </c>
      <c r="D110" s="2">
        <v>3</v>
      </c>
      <c r="E110" s="2">
        <v>0</v>
      </c>
      <c r="F110" s="3">
        <v>0</v>
      </c>
    </row>
    <row r="111" spans="2:6" x14ac:dyDescent="0.3">
      <c r="B111" s="1" t="s">
        <v>98</v>
      </c>
      <c r="C111" s="2">
        <v>3</v>
      </c>
      <c r="D111" s="2">
        <v>3</v>
      </c>
      <c r="E111" s="2">
        <v>0</v>
      </c>
      <c r="F111" s="3">
        <v>0</v>
      </c>
    </row>
    <row r="112" spans="2:6" x14ac:dyDescent="0.3">
      <c r="B112" s="1" t="s">
        <v>99</v>
      </c>
      <c r="C112" s="2">
        <v>3</v>
      </c>
      <c r="D112" s="2">
        <v>3</v>
      </c>
      <c r="E112" s="2">
        <v>0</v>
      </c>
      <c r="F112" s="3">
        <v>0</v>
      </c>
    </row>
    <row r="113" spans="2:6" x14ac:dyDescent="0.3">
      <c r="B113" s="1" t="s">
        <v>100</v>
      </c>
      <c r="C113" s="2">
        <v>3</v>
      </c>
      <c r="D113" s="2">
        <v>3</v>
      </c>
      <c r="E113" s="2">
        <v>0</v>
      </c>
      <c r="F113" s="3">
        <v>0</v>
      </c>
    </row>
    <row r="114" spans="2:6" x14ac:dyDescent="0.3">
      <c r="B114" s="1" t="s">
        <v>107</v>
      </c>
      <c r="C114" s="2">
        <v>3</v>
      </c>
      <c r="D114" s="2">
        <v>3</v>
      </c>
      <c r="E114" s="2">
        <v>0</v>
      </c>
      <c r="F114" s="3">
        <v>0</v>
      </c>
    </row>
    <row r="115" spans="2:6" x14ac:dyDescent="0.3">
      <c r="B115" s="1" t="s">
        <v>110</v>
      </c>
      <c r="C115" s="2">
        <v>2</v>
      </c>
      <c r="D115" s="2">
        <v>2</v>
      </c>
      <c r="E115" s="2">
        <v>0</v>
      </c>
      <c r="F115" s="3">
        <v>0</v>
      </c>
    </row>
    <row r="116" spans="2:6" x14ac:dyDescent="0.3">
      <c r="B116" s="1" t="s">
        <v>111</v>
      </c>
      <c r="C116" s="2">
        <v>4</v>
      </c>
      <c r="D116" s="2">
        <v>4</v>
      </c>
      <c r="E116" s="2">
        <v>0</v>
      </c>
      <c r="F116" s="3">
        <v>0</v>
      </c>
    </row>
    <row r="117" spans="2:6" x14ac:dyDescent="0.3">
      <c r="B117" s="1" t="s">
        <v>112</v>
      </c>
      <c r="C117" s="2">
        <v>2</v>
      </c>
      <c r="D117" s="2">
        <v>2</v>
      </c>
      <c r="E117" s="2">
        <v>0</v>
      </c>
      <c r="F117" s="3">
        <v>0</v>
      </c>
    </row>
    <row r="118" spans="2:6" x14ac:dyDescent="0.3">
      <c r="B118" s="1" t="s">
        <v>113</v>
      </c>
      <c r="C118" s="2">
        <v>2</v>
      </c>
      <c r="D118" s="2">
        <v>2</v>
      </c>
      <c r="E118" s="2">
        <v>0</v>
      </c>
      <c r="F118" s="3">
        <v>0</v>
      </c>
    </row>
    <row r="119" spans="2:6" x14ac:dyDescent="0.3">
      <c r="B119" s="1" t="s">
        <v>114</v>
      </c>
      <c r="C119" s="2">
        <v>4</v>
      </c>
      <c r="D119" s="2">
        <v>4</v>
      </c>
      <c r="E119" s="2">
        <v>0</v>
      </c>
      <c r="F119" s="3">
        <v>0</v>
      </c>
    </row>
    <row r="120" spans="2:6" x14ac:dyDescent="0.3">
      <c r="B120" s="1" t="s">
        <v>115</v>
      </c>
      <c r="C120" s="2">
        <v>7</v>
      </c>
      <c r="D120" s="2">
        <v>1</v>
      </c>
      <c r="E120" s="2">
        <v>0</v>
      </c>
      <c r="F120" s="3">
        <v>6</v>
      </c>
    </row>
    <row r="121" spans="2:6" x14ac:dyDescent="0.3">
      <c r="B121" s="1" t="s">
        <v>116</v>
      </c>
      <c r="C121" s="2">
        <v>4</v>
      </c>
      <c r="D121" s="2">
        <v>2</v>
      </c>
      <c r="E121" s="2">
        <v>0</v>
      </c>
      <c r="F121" s="3">
        <v>2</v>
      </c>
    </row>
    <row r="122" spans="2:6" x14ac:dyDescent="0.3">
      <c r="B122" s="1" t="s">
        <v>108</v>
      </c>
      <c r="C122" s="2">
        <v>2</v>
      </c>
      <c r="D122" s="2">
        <v>2</v>
      </c>
      <c r="E122" s="2">
        <v>0</v>
      </c>
      <c r="F122" s="3">
        <v>0</v>
      </c>
    </row>
    <row r="123" spans="2:6" x14ac:dyDescent="0.3">
      <c r="B123" s="1" t="s">
        <v>109</v>
      </c>
      <c r="C123" s="2">
        <v>4</v>
      </c>
      <c r="D123" s="2">
        <v>4</v>
      </c>
      <c r="E123" s="2">
        <v>0</v>
      </c>
      <c r="F123" s="3">
        <v>0</v>
      </c>
    </row>
    <row r="124" spans="2:6" x14ac:dyDescent="0.3">
      <c r="B124" s="1" t="s">
        <v>67</v>
      </c>
      <c r="C124" s="2">
        <v>6</v>
      </c>
      <c r="D124" s="2">
        <v>5</v>
      </c>
      <c r="E124" s="2">
        <v>0</v>
      </c>
      <c r="F124" s="3">
        <v>1</v>
      </c>
    </row>
    <row r="125" spans="2:6" x14ac:dyDescent="0.3">
      <c r="B125" s="1" t="s">
        <v>73</v>
      </c>
      <c r="C125" s="2">
        <v>3</v>
      </c>
      <c r="D125" s="2">
        <v>3</v>
      </c>
      <c r="E125" s="2">
        <v>0</v>
      </c>
      <c r="F125" s="3">
        <v>0</v>
      </c>
    </row>
    <row r="126" spans="2:6" x14ac:dyDescent="0.3">
      <c r="B126" s="1" t="s">
        <v>74</v>
      </c>
      <c r="C126" s="2">
        <v>4</v>
      </c>
      <c r="D126" s="2">
        <v>3</v>
      </c>
      <c r="E126" s="2">
        <v>0</v>
      </c>
      <c r="F126" s="3">
        <v>1</v>
      </c>
    </row>
    <row r="127" spans="2:6" x14ac:dyDescent="0.3">
      <c r="B127" s="1" t="s">
        <v>75</v>
      </c>
      <c r="C127" s="2">
        <v>1</v>
      </c>
      <c r="D127" s="2">
        <v>1</v>
      </c>
      <c r="E127" s="2">
        <v>0</v>
      </c>
      <c r="F127" s="3">
        <v>0</v>
      </c>
    </row>
    <row r="128" spans="2:6" x14ac:dyDescent="0.3">
      <c r="B128" s="1" t="s">
        <v>76</v>
      </c>
      <c r="C128" s="2">
        <v>4</v>
      </c>
      <c r="D128" s="2">
        <v>4</v>
      </c>
      <c r="E128" s="2">
        <v>1</v>
      </c>
      <c r="F128" s="3">
        <v>0</v>
      </c>
    </row>
    <row r="129" spans="2:12" x14ac:dyDescent="0.3">
      <c r="B129" s="1" t="s">
        <v>68</v>
      </c>
      <c r="C129" s="2">
        <v>4</v>
      </c>
      <c r="D129" s="2">
        <v>4</v>
      </c>
      <c r="E129" s="2">
        <v>0</v>
      </c>
      <c r="F129" s="3">
        <v>0</v>
      </c>
    </row>
    <row r="130" spans="2:12" x14ac:dyDescent="0.3">
      <c r="B130" s="1" t="s">
        <v>69</v>
      </c>
      <c r="C130" s="2">
        <v>6</v>
      </c>
      <c r="D130" s="2">
        <v>5</v>
      </c>
      <c r="E130" s="2">
        <v>0</v>
      </c>
      <c r="F130" s="3">
        <v>5</v>
      </c>
    </row>
    <row r="131" spans="2:12" x14ac:dyDescent="0.3">
      <c r="B131" s="1" t="s">
        <v>70</v>
      </c>
      <c r="C131" s="2">
        <v>6</v>
      </c>
      <c r="D131" s="2">
        <v>6</v>
      </c>
      <c r="E131" s="2">
        <v>2</v>
      </c>
      <c r="F131" s="3">
        <v>0</v>
      </c>
    </row>
    <row r="132" spans="2:12" x14ac:dyDescent="0.3">
      <c r="B132" s="1" t="s">
        <v>71</v>
      </c>
      <c r="C132" s="2">
        <v>2</v>
      </c>
      <c r="D132" s="2">
        <v>2</v>
      </c>
      <c r="E132" s="2">
        <v>0</v>
      </c>
      <c r="F132" s="3">
        <v>0</v>
      </c>
    </row>
    <row r="133" spans="2:12" x14ac:dyDescent="0.3">
      <c r="B133" s="1" t="s">
        <v>72</v>
      </c>
      <c r="C133" s="2">
        <v>8</v>
      </c>
      <c r="D133" s="2">
        <v>8</v>
      </c>
      <c r="E133" s="2">
        <v>0</v>
      </c>
      <c r="F133" s="3">
        <v>0</v>
      </c>
    </row>
    <row r="134" spans="2:12" x14ac:dyDescent="0.3">
      <c r="B134" s="1" t="s">
        <v>77</v>
      </c>
      <c r="C134" s="2">
        <v>2</v>
      </c>
      <c r="D134" s="2">
        <v>2</v>
      </c>
      <c r="E134" s="2">
        <v>1</v>
      </c>
      <c r="F134" s="3">
        <v>2</v>
      </c>
    </row>
    <row r="135" spans="2:12" ht="15" thickBot="1" x14ac:dyDescent="0.35">
      <c r="B135" s="24" t="s">
        <v>78</v>
      </c>
      <c r="C135" s="20">
        <v>1</v>
      </c>
      <c r="D135" s="20">
        <v>1</v>
      </c>
      <c r="E135" s="20">
        <v>4</v>
      </c>
      <c r="F135" s="21">
        <v>0</v>
      </c>
    </row>
    <row r="136" spans="2:12" ht="18.600000000000001" thickBot="1" x14ac:dyDescent="0.4">
      <c r="B136" s="76" t="s">
        <v>180</v>
      </c>
      <c r="C136" s="77">
        <v>0</v>
      </c>
      <c r="D136" s="77">
        <v>0</v>
      </c>
      <c r="E136" s="77">
        <v>4</v>
      </c>
      <c r="F136" s="78">
        <v>0</v>
      </c>
    </row>
    <row r="137" spans="2:12" ht="16.2" thickBot="1" x14ac:dyDescent="0.35">
      <c r="B137" s="15" t="s">
        <v>18</v>
      </c>
      <c r="C137" s="16" t="s">
        <v>3</v>
      </c>
      <c r="D137" s="15" t="s">
        <v>8</v>
      </c>
      <c r="E137" s="15" t="s">
        <v>2</v>
      </c>
      <c r="F137" s="17" t="s">
        <v>9</v>
      </c>
    </row>
    <row r="138" spans="2:12" ht="16.2" thickBot="1" x14ac:dyDescent="0.35">
      <c r="B138" s="15" t="s">
        <v>20</v>
      </c>
      <c r="C138" s="32">
        <f>SUM(C86:C136)</f>
        <v>145</v>
      </c>
      <c r="D138" s="32">
        <f t="shared" ref="D138:E138" si="4">SUM(D86:D136)</f>
        <v>130</v>
      </c>
      <c r="E138" s="32">
        <f t="shared" si="4"/>
        <v>15</v>
      </c>
      <c r="F138" s="5">
        <f>SUM(F86:F136)</f>
        <v>23</v>
      </c>
    </row>
    <row r="139" spans="2:12" ht="15.6" x14ac:dyDescent="0.3">
      <c r="C139" s="12" t="s">
        <v>119</v>
      </c>
      <c r="D139" s="31">
        <f>100/C138*D138</f>
        <v>89.65517241379311</v>
      </c>
    </row>
    <row r="140" spans="2:12" ht="16.2" thickBot="1" x14ac:dyDescent="0.35">
      <c r="C140" s="11" t="s">
        <v>122</v>
      </c>
      <c r="D140" s="7">
        <f>100/C138*E138</f>
        <v>10.344827586206897</v>
      </c>
    </row>
    <row r="141" spans="2:12" ht="16.2" thickBot="1" x14ac:dyDescent="0.35">
      <c r="C141" s="12" t="s">
        <v>177</v>
      </c>
      <c r="D141" s="73">
        <f>D138/(D138+E138+F138)</f>
        <v>0.77380952380952384</v>
      </c>
    </row>
    <row r="142" spans="2:12" ht="21.6" thickBot="1" x14ac:dyDescent="0.45">
      <c r="C142" s="10" t="s">
        <v>137</v>
      </c>
      <c r="D142" s="48">
        <f>D138/(D138+E138)</f>
        <v>0.89655172413793105</v>
      </c>
      <c r="F142" s="72" t="s">
        <v>159</v>
      </c>
      <c r="G142" s="63" t="s">
        <v>176</v>
      </c>
      <c r="H142" s="66" t="s">
        <v>172</v>
      </c>
      <c r="I142" s="65" t="s">
        <v>173</v>
      </c>
      <c r="K142" s="30"/>
      <c r="L142" s="30"/>
    </row>
    <row r="143" spans="2:12" ht="15.6" x14ac:dyDescent="0.3">
      <c r="C143" s="10" t="s">
        <v>138</v>
      </c>
      <c r="D143" s="73">
        <f>D138/(D138+F138)</f>
        <v>0.84967320261437906</v>
      </c>
      <c r="F143" s="12" t="s">
        <v>177</v>
      </c>
      <c r="G143" s="13"/>
      <c r="H143" s="68">
        <f>(F63+D141)/2</f>
        <v>0.75942600836368546</v>
      </c>
      <c r="I143" s="64"/>
      <c r="K143" s="30"/>
      <c r="L143" s="30"/>
    </row>
    <row r="144" spans="2:12" ht="16.2" thickBot="1" x14ac:dyDescent="0.35">
      <c r="C144" s="11" t="s">
        <v>151</v>
      </c>
      <c r="D144" s="49">
        <f>2*(D142*D143)/(D142+D143)</f>
        <v>0.87248322147651003</v>
      </c>
      <c r="F144" s="10" t="s">
        <v>137</v>
      </c>
      <c r="G144" s="61">
        <f>(D56+D138)/((D56+D138)+(G56+E138))</f>
        <v>0.92907801418439717</v>
      </c>
      <c r="H144" s="68">
        <f>(F64+D142)/2</f>
        <v>0.92129744480277842</v>
      </c>
      <c r="I144" s="67">
        <f>H144*100</f>
        <v>92.129744480277836</v>
      </c>
      <c r="K144" s="30"/>
      <c r="L144" s="30"/>
    </row>
    <row r="145" spans="1:12" ht="15.6" x14ac:dyDescent="0.3">
      <c r="F145" s="10" t="s">
        <v>138</v>
      </c>
      <c r="G145" s="61">
        <f>(D56+D138)/((D56+D138)+(J56+F138))</f>
        <v>0.80040733197556013</v>
      </c>
      <c r="H145" s="68">
        <f>(F65+D143)/2</f>
        <v>0.81388985574505934</v>
      </c>
      <c r="I145" s="67">
        <f t="shared" ref="I145:I158" si="5">H145*100</f>
        <v>81.388985574505938</v>
      </c>
      <c r="K145" s="30"/>
      <c r="L145" s="30"/>
    </row>
    <row r="146" spans="1:12" ht="16.2" thickBot="1" x14ac:dyDescent="0.35">
      <c r="F146" s="11" t="s">
        <v>151</v>
      </c>
      <c r="G146" s="62">
        <f>2*(G144*G145)/(G144+G145)</f>
        <v>0.85995623632385132</v>
      </c>
      <c r="H146" s="69">
        <f>(F66+D144)/2</f>
        <v>0.86318966268630692</v>
      </c>
      <c r="I146" s="67">
        <f t="shared" si="5"/>
        <v>86.318966268630689</v>
      </c>
      <c r="K146" s="74"/>
      <c r="L146" s="74"/>
    </row>
    <row r="147" spans="1:12" ht="16.2" thickBot="1" x14ac:dyDescent="0.35">
      <c r="A147" s="15" t="s">
        <v>10</v>
      </c>
      <c r="B147" s="45" t="s">
        <v>11</v>
      </c>
      <c r="C147" s="45" t="s">
        <v>12</v>
      </c>
      <c r="D147" s="46" t="s">
        <v>13</v>
      </c>
      <c r="H147" s="70"/>
      <c r="I147" s="67"/>
      <c r="K147" s="30"/>
      <c r="L147" s="30"/>
    </row>
    <row r="148" spans="1:12" ht="21.6" thickBot="1" x14ac:dyDescent="0.45">
      <c r="A148" s="47"/>
      <c r="B148" s="47">
        <v>46</v>
      </c>
      <c r="C148" s="47">
        <v>0</v>
      </c>
      <c r="D148" s="47">
        <v>0</v>
      </c>
      <c r="F148" s="72" t="s">
        <v>160</v>
      </c>
      <c r="G148" s="63" t="s">
        <v>176</v>
      </c>
      <c r="H148" s="71" t="s">
        <v>172</v>
      </c>
      <c r="I148" s="67"/>
      <c r="K148" s="30"/>
      <c r="L148" s="30"/>
    </row>
    <row r="149" spans="1:12" ht="15.6" x14ac:dyDescent="0.3">
      <c r="F149" s="12" t="s">
        <v>177</v>
      </c>
      <c r="G149" s="13"/>
      <c r="H149" s="68">
        <f>(F67+D141)/2</f>
        <v>0.82806710580485798</v>
      </c>
      <c r="I149" s="67"/>
    </row>
    <row r="150" spans="1:12" ht="15.6" x14ac:dyDescent="0.3">
      <c r="F150" s="10" t="s">
        <v>137</v>
      </c>
      <c r="G150" s="61">
        <f>(F56+D138)/((F56+D138)+(L56+E138))</f>
        <v>0.97617866004962783</v>
      </c>
      <c r="H150" s="68">
        <f>(F68+D142)/2</f>
        <v>0.93945233265720085</v>
      </c>
      <c r="I150" s="67">
        <f t="shared" si="5"/>
        <v>93.945233265720091</v>
      </c>
    </row>
    <row r="151" spans="1:12" ht="15.6" x14ac:dyDescent="0.3">
      <c r="F151" s="10" t="s">
        <v>138</v>
      </c>
      <c r="G151" s="61">
        <f>(F56+D138)/((F56+D138)+(J56+F138))</f>
        <v>0.9525423728813559</v>
      </c>
      <c r="H151" s="68">
        <f>(F69+D143)/2</f>
        <v>0.87310404884257264</v>
      </c>
      <c r="I151" s="67">
        <f t="shared" si="5"/>
        <v>87.310404884257267</v>
      </c>
    </row>
    <row r="152" spans="1:12" ht="16.2" thickBot="1" x14ac:dyDescent="0.35">
      <c r="F152" s="11" t="s">
        <v>151</v>
      </c>
      <c r="G152" s="62">
        <f>2*(G150*G151)/(G150+G151)</f>
        <v>0.96421568627450982</v>
      </c>
      <c r="H152" s="69">
        <f>(F70+D144)/2</f>
        <v>0.90498363676530269</v>
      </c>
      <c r="I152" s="67">
        <f t="shared" si="5"/>
        <v>90.498363676530275</v>
      </c>
    </row>
    <row r="153" spans="1:12" ht="15" thickBot="1" x14ac:dyDescent="0.35">
      <c r="H153" s="70"/>
      <c r="I153" s="67"/>
    </row>
    <row r="154" spans="1:12" ht="21.6" thickBot="1" x14ac:dyDescent="0.45">
      <c r="F154" s="72" t="s">
        <v>167</v>
      </c>
      <c r="G154" s="63" t="s">
        <v>176</v>
      </c>
      <c r="H154" s="71" t="s">
        <v>172</v>
      </c>
      <c r="I154" s="67"/>
    </row>
    <row r="155" spans="1:12" ht="15.6" x14ac:dyDescent="0.3">
      <c r="F155" s="12" t="s">
        <v>177</v>
      </c>
      <c r="G155" s="60"/>
      <c r="H155" s="68">
        <f>(F74+D141)/2</f>
        <v>0.81491035370345721</v>
      </c>
      <c r="I155" s="67"/>
    </row>
    <row r="156" spans="1:12" ht="15.6" x14ac:dyDescent="0.3">
      <c r="F156" s="10" t="s">
        <v>137</v>
      </c>
      <c r="G156" s="61">
        <f>(F56+D138)/((F56+D138)+(M56+E138))</f>
        <v>0.94612794612794615</v>
      </c>
      <c r="H156" s="68">
        <f>(F75+D142)/2</f>
        <v>0.92319830260671121</v>
      </c>
      <c r="I156" s="67">
        <f t="shared" si="5"/>
        <v>92.319830260671125</v>
      </c>
    </row>
    <row r="157" spans="1:12" ht="15.6" x14ac:dyDescent="0.3">
      <c r="F157" s="10" t="s">
        <v>138</v>
      </c>
      <c r="G157" s="61">
        <f>(F56+D138)/((F56+D138)+(J56+F138))</f>
        <v>0.9525423728813559</v>
      </c>
      <c r="H157" s="68">
        <f>(F76+D143)/2</f>
        <v>0.87310404884257264</v>
      </c>
      <c r="I157" s="67">
        <f t="shared" si="5"/>
        <v>87.310404884257267</v>
      </c>
    </row>
    <row r="158" spans="1:12" ht="16.2" thickBot="1" x14ac:dyDescent="0.35">
      <c r="F158" s="11" t="s">
        <v>151</v>
      </c>
      <c r="G158" s="62">
        <f>2*(G156*G157)/(G156+G157)</f>
        <v>0.94932432432432423</v>
      </c>
      <c r="H158" s="69">
        <f>(F77+D144)/2</f>
        <v>0.89745175384646492</v>
      </c>
      <c r="I158" s="67">
        <f t="shared" si="5"/>
        <v>89.745175384646487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9"/>
  <sheetViews>
    <sheetView tabSelected="1" workbookViewId="0">
      <selection activeCell="I28" sqref="I28"/>
    </sheetView>
  </sheetViews>
  <sheetFormatPr baseColWidth="10" defaultRowHeight="14.4" x14ac:dyDescent="0.3"/>
  <cols>
    <col min="1" max="1" width="35.6640625" bestFit="1" customWidth="1"/>
    <col min="2" max="2" width="9.109375" bestFit="1" customWidth="1"/>
    <col min="3" max="5" width="12.88671875" bestFit="1" customWidth="1"/>
    <col min="11" max="11" width="13.109375" bestFit="1" customWidth="1"/>
    <col min="12" max="12" width="9.109375" bestFit="1" customWidth="1"/>
    <col min="13" max="13" width="19.88671875" bestFit="1" customWidth="1"/>
    <col min="14" max="14" width="15.44140625" bestFit="1" customWidth="1"/>
    <col min="15" max="15" width="14.5546875" bestFit="1" customWidth="1"/>
  </cols>
  <sheetData>
    <row r="1" spans="1:15" ht="15" thickBot="1" x14ac:dyDescent="0.35">
      <c r="A1" s="86" t="s">
        <v>182</v>
      </c>
      <c r="C1" s="96" t="s">
        <v>186</v>
      </c>
      <c r="D1" s="96" t="s">
        <v>185</v>
      </c>
      <c r="E1" s="96" t="s">
        <v>187</v>
      </c>
    </row>
    <row r="2" spans="1:15" ht="15" thickBot="1" x14ac:dyDescent="0.35">
      <c r="C2" s="97"/>
      <c r="D2" s="97"/>
      <c r="E2" s="97"/>
    </row>
    <row r="3" spans="1:15" x14ac:dyDescent="0.3">
      <c r="A3" s="57" t="s">
        <v>139</v>
      </c>
      <c r="B3" s="4" t="s">
        <v>183</v>
      </c>
      <c r="C3" s="99">
        <v>0.60057471264367812</v>
      </c>
      <c r="D3" s="90">
        <v>0.66475644699140402</v>
      </c>
      <c r="E3" s="104">
        <v>0.74504249291784708</v>
      </c>
    </row>
    <row r="4" spans="1:15" x14ac:dyDescent="0.3">
      <c r="A4" s="27"/>
      <c r="B4" s="2" t="s">
        <v>184</v>
      </c>
      <c r="C4" s="84">
        <v>0.954337899543379</v>
      </c>
      <c r="D4" s="84">
        <v>0.95473251028806583</v>
      </c>
      <c r="E4" s="105">
        <v>0.9460431654676259</v>
      </c>
    </row>
    <row r="5" spans="1:15" x14ac:dyDescent="0.3">
      <c r="A5" s="27"/>
      <c r="B5" s="2" t="s">
        <v>192</v>
      </c>
      <c r="C5" s="101">
        <v>0.61834319526627224</v>
      </c>
      <c r="D5" s="91">
        <v>0.68639053254437865</v>
      </c>
      <c r="E5" s="102">
        <v>0.77810650887573962</v>
      </c>
      <c r="K5" s="111" t="s">
        <v>196</v>
      </c>
    </row>
    <row r="6" spans="1:15" ht="15" thickBot="1" x14ac:dyDescent="0.35">
      <c r="A6" s="28"/>
      <c r="B6" s="20" t="s">
        <v>193</v>
      </c>
      <c r="C6" s="100">
        <v>0.75044883303411136</v>
      </c>
      <c r="D6" s="92">
        <v>0.7986230636833046</v>
      </c>
      <c r="E6" s="103">
        <v>0.85389610389610382</v>
      </c>
    </row>
    <row r="7" spans="1:15" ht="15" thickBot="1" x14ac:dyDescent="0.35">
      <c r="C7" s="97"/>
      <c r="D7" s="98"/>
      <c r="E7" s="98"/>
      <c r="M7" s="111" t="s">
        <v>226</v>
      </c>
      <c r="N7" s="111" t="s">
        <v>224</v>
      </c>
      <c r="O7" s="111" t="s">
        <v>225</v>
      </c>
    </row>
    <row r="8" spans="1:15" x14ac:dyDescent="0.3">
      <c r="A8" s="57" t="s">
        <v>188</v>
      </c>
      <c r="B8" s="4" t="s">
        <v>183</v>
      </c>
      <c r="C8" s="99">
        <v>0.80924855491329484</v>
      </c>
      <c r="D8" s="90">
        <v>0.83285163776493254</v>
      </c>
      <c r="E8" s="93">
        <v>0.88232468780019213</v>
      </c>
      <c r="K8" s="111" t="s">
        <v>197</v>
      </c>
      <c r="L8" s="111" t="s">
        <v>183</v>
      </c>
      <c r="M8" t="s">
        <v>198</v>
      </c>
      <c r="N8" t="s">
        <v>228</v>
      </c>
      <c r="O8" s="112" t="s">
        <v>213</v>
      </c>
    </row>
    <row r="9" spans="1:15" x14ac:dyDescent="0.3">
      <c r="A9" s="27"/>
      <c r="B9" s="2" t="s">
        <v>184</v>
      </c>
      <c r="C9" s="98">
        <v>0.98418277680140598</v>
      </c>
      <c r="D9" s="98">
        <v>0.98462414578587698</v>
      </c>
      <c r="E9" s="98">
        <v>0.98235294117647054</v>
      </c>
      <c r="K9" s="111"/>
      <c r="L9" s="111" t="s">
        <v>184</v>
      </c>
      <c r="M9" t="s">
        <v>199</v>
      </c>
      <c r="N9" t="s">
        <v>229</v>
      </c>
      <c r="O9" t="s">
        <v>201</v>
      </c>
    </row>
    <row r="10" spans="1:15" x14ac:dyDescent="0.3">
      <c r="A10" s="27"/>
      <c r="B10" s="2" t="s">
        <v>192</v>
      </c>
      <c r="C10" s="101">
        <v>0.81991215226939973</v>
      </c>
      <c r="D10" s="91">
        <v>0.84382625671059053</v>
      </c>
      <c r="E10" s="94">
        <v>0.89653489507076622</v>
      </c>
      <c r="K10" s="111"/>
      <c r="L10" s="111" t="s">
        <v>192</v>
      </c>
      <c r="M10" t="s">
        <v>200</v>
      </c>
      <c r="N10" t="s">
        <v>227</v>
      </c>
      <c r="O10" t="s">
        <v>202</v>
      </c>
    </row>
    <row r="11" spans="1:15" ht="15" thickBot="1" x14ac:dyDescent="0.35">
      <c r="A11" s="28"/>
      <c r="B11" s="20" t="s">
        <v>193</v>
      </c>
      <c r="C11" s="100">
        <v>0.89456869009584661</v>
      </c>
      <c r="D11" s="92">
        <v>0.90880420499342984</v>
      </c>
      <c r="E11" s="95">
        <v>0.93748405205409535</v>
      </c>
      <c r="K11" s="111"/>
      <c r="L11" s="111" t="s">
        <v>193</v>
      </c>
      <c r="M11" s="112" t="s">
        <v>214</v>
      </c>
      <c r="N11" s="112" t="s">
        <v>234</v>
      </c>
      <c r="O11" t="s">
        <v>203</v>
      </c>
    </row>
    <row r="12" spans="1:15" ht="15" thickBot="1" x14ac:dyDescent="0.35">
      <c r="C12" s="98"/>
      <c r="D12" s="98"/>
      <c r="E12" s="98"/>
      <c r="K12" s="111"/>
      <c r="L12" s="111"/>
    </row>
    <row r="13" spans="1:15" x14ac:dyDescent="0.3">
      <c r="A13" s="57" t="s">
        <v>189</v>
      </c>
      <c r="B13" s="4" t="s">
        <v>183</v>
      </c>
      <c r="C13" s="99">
        <v>0.79207920792079212</v>
      </c>
      <c r="D13" s="90">
        <v>0.814030131826742</v>
      </c>
      <c r="E13" s="93">
        <v>0.85601118359739048</v>
      </c>
      <c r="K13" s="111" t="s">
        <v>211</v>
      </c>
      <c r="L13" s="111" t="s">
        <v>183</v>
      </c>
      <c r="M13" t="s">
        <v>204</v>
      </c>
      <c r="N13" t="s">
        <v>223</v>
      </c>
      <c r="O13" s="112" t="s">
        <v>208</v>
      </c>
    </row>
    <row r="14" spans="1:15" x14ac:dyDescent="0.3">
      <c r="A14" s="27"/>
      <c r="B14" s="2" t="s">
        <v>184</v>
      </c>
      <c r="C14" s="84">
        <v>0.95890410958904104</v>
      </c>
      <c r="D14" s="84">
        <v>0.95842572062084253</v>
      </c>
      <c r="E14" s="81">
        <v>0.94984488107549125</v>
      </c>
      <c r="K14" s="111"/>
      <c r="L14" s="111" t="s">
        <v>184</v>
      </c>
      <c r="M14" t="s">
        <v>205</v>
      </c>
      <c r="N14" t="s">
        <v>215</v>
      </c>
      <c r="O14" t="s">
        <v>209</v>
      </c>
    </row>
    <row r="15" spans="1:15" x14ac:dyDescent="0.3">
      <c r="A15" s="27"/>
      <c r="B15" s="2" t="s">
        <v>192</v>
      </c>
      <c r="C15" s="101">
        <v>0.81991215226939973</v>
      </c>
      <c r="D15" s="91">
        <v>0.84382625671059053</v>
      </c>
      <c r="E15" s="94">
        <v>0.89653489507076622</v>
      </c>
      <c r="K15" s="111"/>
      <c r="L15" s="111" t="s">
        <v>192</v>
      </c>
      <c r="M15" t="s">
        <v>206</v>
      </c>
      <c r="N15" t="s">
        <v>230</v>
      </c>
      <c r="O15" t="s">
        <v>202</v>
      </c>
    </row>
    <row r="16" spans="1:15" ht="15" thickBot="1" x14ac:dyDescent="0.35">
      <c r="A16" s="28"/>
      <c r="B16" s="20" t="s">
        <v>193</v>
      </c>
      <c r="C16" s="100">
        <v>0.88397790055248615</v>
      </c>
      <c r="D16" s="92">
        <v>0.89748248118349327</v>
      </c>
      <c r="E16" s="95">
        <v>0.9224202862164198</v>
      </c>
      <c r="J16" s="113"/>
      <c r="K16" s="111"/>
      <c r="L16" s="111" t="s">
        <v>193</v>
      </c>
      <c r="M16" s="112" t="s">
        <v>207</v>
      </c>
      <c r="N16" s="112" t="s">
        <v>210</v>
      </c>
      <c r="O16" t="s">
        <v>210</v>
      </c>
    </row>
    <row r="17" spans="1:15" ht="15" thickBot="1" x14ac:dyDescent="0.35">
      <c r="C17" s="97"/>
      <c r="D17" s="97"/>
      <c r="E17" s="97"/>
      <c r="J17" s="113"/>
      <c r="K17" s="111"/>
      <c r="L17" s="111"/>
    </row>
    <row r="18" spans="1:15" x14ac:dyDescent="0.3">
      <c r="A18" s="57" t="s">
        <v>191</v>
      </c>
      <c r="B18" s="4" t="s">
        <v>183</v>
      </c>
      <c r="C18" s="93">
        <v>0.82993197278911568</v>
      </c>
      <c r="D18" s="90">
        <v>0.81333333333333335</v>
      </c>
      <c r="E18" s="99">
        <v>0.77380952380952384</v>
      </c>
      <c r="J18" s="113"/>
      <c r="K18" s="111" t="s">
        <v>212</v>
      </c>
      <c r="L18" s="111" t="s">
        <v>183</v>
      </c>
      <c r="M18" t="s">
        <v>216</v>
      </c>
      <c r="N18" t="s">
        <v>231</v>
      </c>
      <c r="O18" s="112" t="s">
        <v>220</v>
      </c>
    </row>
    <row r="19" spans="1:15" x14ac:dyDescent="0.3">
      <c r="A19" s="27"/>
      <c r="B19" s="2" t="s">
        <v>184</v>
      </c>
      <c r="C19" s="94">
        <v>0.9838709677419355</v>
      </c>
      <c r="D19" s="91">
        <v>0.96062992125984248</v>
      </c>
      <c r="E19" s="101">
        <v>0.89655172413793105</v>
      </c>
      <c r="J19" s="113"/>
      <c r="K19" s="111"/>
      <c r="L19" s="111" t="s">
        <v>184</v>
      </c>
      <c r="M19" t="s">
        <v>217</v>
      </c>
      <c r="N19" t="s">
        <v>232</v>
      </c>
      <c r="O19" t="s">
        <v>210</v>
      </c>
    </row>
    <row r="20" spans="1:15" x14ac:dyDescent="0.3">
      <c r="A20" s="27"/>
      <c r="B20" s="2" t="s">
        <v>192</v>
      </c>
      <c r="C20" s="81">
        <v>0.8413793103448276</v>
      </c>
      <c r="D20" s="81">
        <v>0.8413793103448276</v>
      </c>
      <c r="E20" s="84">
        <v>0.84967320261437906</v>
      </c>
      <c r="K20" s="111"/>
      <c r="L20" s="111" t="s">
        <v>192</v>
      </c>
      <c r="M20" t="s">
        <v>218</v>
      </c>
      <c r="N20" t="s">
        <v>210</v>
      </c>
      <c r="O20" t="s">
        <v>221</v>
      </c>
    </row>
    <row r="21" spans="1:15" ht="15" thickBot="1" x14ac:dyDescent="0.35">
      <c r="A21" s="28"/>
      <c r="B21" s="20" t="s">
        <v>193</v>
      </c>
      <c r="C21" s="95">
        <v>0.90706319702602234</v>
      </c>
      <c r="D21" s="92">
        <v>0.89705882352941169</v>
      </c>
      <c r="E21" s="100">
        <v>0.87248322147651003</v>
      </c>
      <c r="K21" s="111"/>
      <c r="L21" s="111" t="s">
        <v>193</v>
      </c>
      <c r="M21" s="112" t="s">
        <v>219</v>
      </c>
      <c r="N21" s="112" t="s">
        <v>233</v>
      </c>
      <c r="O21" t="s">
        <v>222</v>
      </c>
    </row>
    <row r="22" spans="1:15" x14ac:dyDescent="0.3">
      <c r="C22" s="97"/>
      <c r="D22" s="97"/>
      <c r="E22" s="97"/>
    </row>
    <row r="23" spans="1:15" ht="15" thickBot="1" x14ac:dyDescent="0.35">
      <c r="C23" s="97"/>
      <c r="D23" s="97"/>
      <c r="E23" s="97"/>
    </row>
    <row r="24" spans="1:15" x14ac:dyDescent="0.3">
      <c r="A24" s="57" t="s">
        <v>190</v>
      </c>
      <c r="B24" s="4" t="s">
        <v>183</v>
      </c>
      <c r="C24" s="99">
        <v>0.71525334271639696</v>
      </c>
      <c r="D24" s="90">
        <v>0.73904489016236874</v>
      </c>
      <c r="E24" s="93">
        <v>0.75942600836368546</v>
      </c>
      <c r="K24" s="111"/>
      <c r="L24" s="111"/>
    </row>
    <row r="25" spans="1:15" x14ac:dyDescent="0.3">
      <c r="A25" s="27"/>
      <c r="B25" s="2" t="s">
        <v>184</v>
      </c>
      <c r="C25" s="94">
        <v>0.9691044336426573</v>
      </c>
      <c r="D25" s="91">
        <v>0.95768121577395415</v>
      </c>
      <c r="E25" s="101">
        <v>0.92129744480277842</v>
      </c>
    </row>
    <row r="26" spans="1:15" x14ac:dyDescent="0.3">
      <c r="A26" s="27"/>
      <c r="B26" s="2" t="s">
        <v>192</v>
      </c>
      <c r="C26" s="101">
        <v>0.72986125280554992</v>
      </c>
      <c r="D26" s="91">
        <v>0.76388492144460307</v>
      </c>
      <c r="E26" s="94">
        <v>0.81388985574505934</v>
      </c>
    </row>
    <row r="27" spans="1:15" ht="15" thickBot="1" x14ac:dyDescent="0.35">
      <c r="A27" s="28"/>
      <c r="B27" s="20" t="s">
        <v>193</v>
      </c>
      <c r="C27" s="100">
        <v>0.82875601503006679</v>
      </c>
      <c r="D27" s="92">
        <v>0.84784094360635809</v>
      </c>
      <c r="E27" s="95">
        <v>0.86318966268630692</v>
      </c>
      <c r="N27" s="112"/>
    </row>
    <row r="28" spans="1:15" ht="15" thickBot="1" x14ac:dyDescent="0.35">
      <c r="C28" s="98"/>
      <c r="D28" s="98"/>
      <c r="E28" s="98"/>
    </row>
    <row r="29" spans="1:15" x14ac:dyDescent="0.3">
      <c r="A29" s="57" t="s">
        <v>194</v>
      </c>
      <c r="B29" s="4" t="s">
        <v>183</v>
      </c>
      <c r="C29" s="87">
        <v>0.81959026385120526</v>
      </c>
      <c r="D29" s="80">
        <v>0.82309248554913295</v>
      </c>
      <c r="E29" s="83">
        <v>0.82806710580485798</v>
      </c>
    </row>
    <row r="30" spans="1:15" x14ac:dyDescent="0.3">
      <c r="A30" s="27"/>
      <c r="B30" s="2" t="s">
        <v>184</v>
      </c>
      <c r="C30" s="94">
        <v>0.98402687227167074</v>
      </c>
      <c r="D30" s="91">
        <v>0.97262703352285973</v>
      </c>
      <c r="E30" s="101">
        <v>0.93945233265720085</v>
      </c>
    </row>
    <row r="31" spans="1:15" x14ac:dyDescent="0.3">
      <c r="A31" s="27"/>
      <c r="B31" s="2" t="s">
        <v>192</v>
      </c>
      <c r="C31" s="101">
        <v>0.83064573130711361</v>
      </c>
      <c r="D31" s="91">
        <v>0.84260278352770901</v>
      </c>
      <c r="E31" s="94">
        <v>0.87310404884257264</v>
      </c>
    </row>
    <row r="32" spans="1:15" ht="15" thickBot="1" x14ac:dyDescent="0.35">
      <c r="A32" s="28"/>
      <c r="B32" s="20" t="s">
        <v>193</v>
      </c>
      <c r="C32" s="89">
        <v>0.90081594356093442</v>
      </c>
      <c r="D32" s="82">
        <v>0.90293151426142071</v>
      </c>
      <c r="E32" s="85">
        <v>0.90498363676530269</v>
      </c>
    </row>
    <row r="33" spans="1:14" ht="15" thickBot="1" x14ac:dyDescent="0.35">
      <c r="C33" s="98"/>
      <c r="D33" s="98"/>
      <c r="E33" s="98"/>
      <c r="N33" s="112"/>
    </row>
    <row r="34" spans="1:14" ht="15" thickBot="1" x14ac:dyDescent="0.35">
      <c r="A34" s="57" t="s">
        <v>195</v>
      </c>
      <c r="B34" s="4" t="s">
        <v>183</v>
      </c>
      <c r="C34" s="107">
        <v>0.8110055903549539</v>
      </c>
      <c r="D34" s="108">
        <v>0.81368173258003762</v>
      </c>
      <c r="E34" s="109">
        <v>0.81491035370345721</v>
      </c>
    </row>
    <row r="35" spans="1:14" x14ac:dyDescent="0.3">
      <c r="A35" s="27"/>
      <c r="B35" s="2" t="s">
        <v>184</v>
      </c>
      <c r="C35" s="84">
        <v>0.97138753866548821</v>
      </c>
      <c r="D35" s="81">
        <v>0.9595278209403425</v>
      </c>
      <c r="E35" s="101">
        <v>0.92319830260671121</v>
      </c>
    </row>
    <row r="36" spans="1:14" ht="15" thickBot="1" x14ac:dyDescent="0.35">
      <c r="A36" s="27"/>
      <c r="B36" s="2" t="s">
        <v>192</v>
      </c>
      <c r="C36" s="88">
        <v>0.83064573130711361</v>
      </c>
      <c r="D36" s="81">
        <v>0.84260278352770901</v>
      </c>
      <c r="E36" s="94">
        <v>0.87310404884257264</v>
      </c>
    </row>
    <row r="37" spans="1:14" ht="15" thickBot="1" x14ac:dyDescent="0.35">
      <c r="A37" s="28"/>
      <c r="B37" s="20" t="s">
        <v>193</v>
      </c>
      <c r="C37" s="110">
        <v>0.89552054878925424</v>
      </c>
      <c r="D37" s="106">
        <v>0.89727065235645243</v>
      </c>
      <c r="E37" s="106">
        <v>0.89745175384646492</v>
      </c>
    </row>
    <row r="39" spans="1:14" x14ac:dyDescent="0.3">
      <c r="N39" s="11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0,5___KKM_CT_Model_1_Stage_4</vt:lpstr>
      <vt:lpstr>0,4___KKM_CT_Model_1_Stage_4</vt:lpstr>
      <vt:lpstr>0,3___KKM_CT_Model_1_Stage_4</vt:lpstr>
      <vt:lpstr>Zusammenfassung Thresholds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2022-01-11T14:13:59Z</dcterms:modified>
</cp:coreProperties>
</file>