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eslack/Documents/Code/ExcelFiles/"/>
    </mc:Choice>
  </mc:AlternateContent>
  <xr:revisionPtr revIDLastSave="0" documentId="13_ncr:1_{219A4626-109F-A44E-811D-07E6E030EA0B}" xr6:coauthVersionLast="47" xr6:coauthVersionMax="47" xr10:uidLastSave="{00000000-0000-0000-0000-000000000000}"/>
  <bookViews>
    <workbookView xWindow="0" yWindow="760" windowWidth="30240" windowHeight="17200" activeTab="7" xr2:uid="{C3538AC8-E899-2A47-BF41-04CCB9B459B4}"/>
  </bookViews>
  <sheets>
    <sheet name="Table from CoreWind" sheetId="1" r:id="rId1"/>
    <sheet name="Pairing Failure Modes &amp; Effects" sheetId="3" r:id="rId2"/>
    <sheet name="Conditional Probabilities" sheetId="4" r:id="rId3"/>
    <sheet name="Sheet3" sheetId="8" r:id="rId4"/>
    <sheet name="Conditional Probabilities (2)" sheetId="5" r:id="rId5"/>
    <sheet name="Sheet1" sheetId="6" r:id="rId6"/>
    <sheet name="Sheet2" sheetId="7" r:id="rId7"/>
    <sheet name="max_deg" sheetId="9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9" l="1"/>
  <c r="AA7" i="9"/>
  <c r="AA8" i="9" s="1"/>
  <c r="Z7" i="9"/>
  <c r="AC7" i="9" s="1"/>
  <c r="AA6" i="9"/>
  <c r="Z6" i="9"/>
  <c r="AC6" i="9" s="1"/>
  <c r="J6" i="6"/>
  <c r="J7" i="6" s="1"/>
  <c r="J8" i="6" s="1"/>
  <c r="J9" i="6" s="1"/>
  <c r="J10" i="6" s="1"/>
  <c r="J11" i="6" s="1"/>
  <c r="J12" i="6" s="1"/>
  <c r="J13" i="6" s="1"/>
  <c r="J14" i="6" s="1"/>
  <c r="J15" i="6" s="1"/>
  <c r="J16" i="6" s="1"/>
  <c r="J17" i="6" s="1"/>
  <c r="J18" i="6" s="1"/>
  <c r="J19" i="6" s="1"/>
  <c r="J20" i="6" s="1"/>
  <c r="J21" i="6" s="1"/>
  <c r="J22" i="6" s="1"/>
  <c r="J23" i="6" s="1"/>
  <c r="J24" i="6" s="1"/>
  <c r="J25" i="6" s="1"/>
  <c r="J26" i="6" s="1"/>
  <c r="J27" i="6" s="1"/>
  <c r="J28" i="6" s="1"/>
  <c r="J29" i="6" s="1"/>
  <c r="J30" i="6" s="1"/>
  <c r="J31" i="6" s="1"/>
  <c r="J32" i="6" s="1"/>
  <c r="J33" i="6" s="1"/>
  <c r="J34" i="6" s="1"/>
  <c r="J35" i="6" s="1"/>
  <c r="J36" i="6" s="1"/>
  <c r="J37" i="6" s="1"/>
  <c r="J38" i="6" s="1"/>
  <c r="J39" i="6" s="1"/>
  <c r="J40" i="6" s="1"/>
  <c r="J41" i="6" s="1"/>
  <c r="J42" i="6" s="1"/>
  <c r="J43" i="6" s="1"/>
  <c r="J44" i="6" s="1"/>
  <c r="J45" i="6" s="1"/>
  <c r="J46" i="6" s="1"/>
  <c r="J47" i="6" s="1"/>
  <c r="J48" i="6" s="1"/>
  <c r="J49" i="6" s="1"/>
  <c r="J50" i="6" s="1"/>
  <c r="J51" i="6" s="1"/>
  <c r="J52" i="6" s="1"/>
  <c r="J53" i="6" s="1"/>
  <c r="J54" i="6" s="1"/>
  <c r="J55" i="6" s="1"/>
  <c r="J56" i="6" s="1"/>
  <c r="J57" i="6" s="1"/>
  <c r="J58" i="6" s="1"/>
  <c r="J59" i="6" s="1"/>
  <c r="J60" i="6" s="1"/>
  <c r="J61" i="6" s="1"/>
  <c r="J62" i="6" s="1"/>
  <c r="J63" i="6" s="1"/>
  <c r="J64" i="6" s="1"/>
  <c r="J65" i="6" s="1"/>
  <c r="J66" i="6" s="1"/>
  <c r="J67" i="6" s="1"/>
  <c r="J68" i="6" s="1"/>
  <c r="J69" i="6" s="1"/>
  <c r="J70" i="6" s="1"/>
  <c r="J71" i="6" s="1"/>
  <c r="J72" i="6" s="1"/>
  <c r="J73" i="6" s="1"/>
  <c r="J74" i="6" s="1"/>
  <c r="J75" i="6" s="1"/>
  <c r="J76" i="6" s="1"/>
  <c r="J77" i="6" s="1"/>
  <c r="J78" i="6" s="1"/>
  <c r="J79" i="6" s="1"/>
  <c r="J80" i="6" s="1"/>
  <c r="J81" i="6" s="1"/>
  <c r="J82" i="6" s="1"/>
  <c r="J83" i="6" s="1"/>
  <c r="J84" i="6" s="1"/>
  <c r="J85" i="6" s="1"/>
  <c r="J86" i="6" s="1"/>
  <c r="J87" i="6" s="1"/>
  <c r="J88" i="6" s="1"/>
  <c r="J89" i="6" s="1"/>
  <c r="J90" i="6" s="1"/>
  <c r="J91" i="6" s="1"/>
  <c r="J92" i="6" s="1"/>
  <c r="J93" i="6" s="1"/>
  <c r="J94" i="6" s="1"/>
  <c r="J95" i="6" s="1"/>
  <c r="J96" i="6" s="1"/>
  <c r="J97" i="6" s="1"/>
  <c r="J98" i="6" s="1"/>
  <c r="J99" i="6" s="1"/>
  <c r="J100" i="6" s="1"/>
  <c r="J101" i="6" s="1"/>
  <c r="J102" i="6" s="1"/>
  <c r="J103" i="6" s="1"/>
  <c r="J104" i="6" s="1"/>
  <c r="J105" i="6" s="1"/>
  <c r="J106" i="6" s="1"/>
  <c r="J107" i="6" s="1"/>
  <c r="J108" i="6" s="1"/>
  <c r="J109" i="6" s="1"/>
  <c r="J110" i="6" s="1"/>
  <c r="J111" i="6" s="1"/>
  <c r="J112" i="6" s="1"/>
  <c r="J113" i="6" s="1"/>
  <c r="J114" i="6" s="1"/>
  <c r="J115" i="6" s="1"/>
  <c r="J116" i="6" s="1"/>
  <c r="J117" i="6" s="1"/>
  <c r="J118" i="6" s="1"/>
  <c r="J119" i="6" s="1"/>
  <c r="J120" i="6" s="1"/>
  <c r="J121" i="6" s="1"/>
  <c r="J122" i="6" s="1"/>
  <c r="J123" i="6" s="1"/>
  <c r="J124" i="6" s="1"/>
  <c r="J125" i="6" s="1"/>
  <c r="J126" i="6" s="1"/>
  <c r="J127" i="6" s="1"/>
  <c r="J128" i="6" s="1"/>
  <c r="J129" i="6" s="1"/>
  <c r="J130" i="6" s="1"/>
  <c r="J131" i="6" s="1"/>
  <c r="J132" i="6" s="1"/>
  <c r="J133" i="6" s="1"/>
  <c r="J134" i="6" s="1"/>
  <c r="J135" i="6" s="1"/>
  <c r="J136" i="6" s="1"/>
  <c r="J137" i="6" s="1"/>
  <c r="J138" i="6" s="1"/>
  <c r="J139" i="6" s="1"/>
  <c r="J140" i="6" s="1"/>
  <c r="J141" i="6" s="1"/>
  <c r="J142" i="6" s="1"/>
  <c r="J143" i="6" s="1"/>
  <c r="J144" i="6" s="1"/>
  <c r="J145" i="6" s="1"/>
  <c r="J146" i="6" s="1"/>
  <c r="J147" i="6" s="1"/>
  <c r="J148" i="6" s="1"/>
  <c r="J149" i="6" s="1"/>
  <c r="J150" i="6" s="1"/>
  <c r="J151" i="6" s="1"/>
  <c r="J152" i="6" s="1"/>
  <c r="J153" i="6" s="1"/>
  <c r="J154" i="6" s="1"/>
  <c r="J155" i="6" s="1"/>
  <c r="J156" i="6" s="1"/>
  <c r="J157" i="6" s="1"/>
  <c r="J158" i="6" s="1"/>
  <c r="J159" i="6" s="1"/>
  <c r="J160" i="6" s="1"/>
  <c r="J161" i="6" s="1"/>
  <c r="J162" i="6" s="1"/>
  <c r="J163" i="6" s="1"/>
  <c r="J164" i="6" s="1"/>
  <c r="J165" i="6" s="1"/>
  <c r="J166" i="6" s="1"/>
  <c r="J167" i="6" s="1"/>
  <c r="J168" i="6" s="1"/>
  <c r="J169" i="6" s="1"/>
  <c r="J170" i="6" s="1"/>
  <c r="J171" i="6" s="1"/>
  <c r="J172" i="6" s="1"/>
  <c r="J173" i="6" s="1"/>
  <c r="J174" i="6" s="1"/>
  <c r="J175" i="6" s="1"/>
  <c r="J176" i="6" s="1"/>
  <c r="J177" i="6" s="1"/>
  <c r="J178" i="6" s="1"/>
  <c r="J179" i="6" s="1"/>
  <c r="J180" i="6" s="1"/>
  <c r="J181" i="6" s="1"/>
  <c r="J182" i="6" s="1"/>
  <c r="J183" i="6" s="1"/>
  <c r="J184" i="6" s="1"/>
  <c r="J185" i="6" s="1"/>
  <c r="J186" i="6" s="1"/>
  <c r="J187" i="6" s="1"/>
  <c r="J188" i="6" s="1"/>
  <c r="J189" i="6" s="1"/>
  <c r="J190" i="6" s="1"/>
  <c r="J191" i="6" s="1"/>
  <c r="J192" i="6" s="1"/>
  <c r="J193" i="6" s="1"/>
  <c r="J194" i="6" s="1"/>
  <c r="J195" i="6" s="1"/>
  <c r="J196" i="6" s="1"/>
  <c r="J197" i="6" s="1"/>
  <c r="J198" i="6" s="1"/>
  <c r="J199" i="6" s="1"/>
  <c r="J200" i="6" s="1"/>
  <c r="J201" i="6" s="1"/>
  <c r="J202" i="6" s="1"/>
  <c r="J203" i="6" s="1"/>
  <c r="J204" i="6" s="1"/>
  <c r="J205" i="6" s="1"/>
  <c r="J206" i="6" s="1"/>
  <c r="J207" i="6" s="1"/>
  <c r="J208" i="6" s="1"/>
  <c r="J209" i="6" s="1"/>
  <c r="J210" i="6" s="1"/>
  <c r="J211" i="6" s="1"/>
  <c r="J212" i="6" s="1"/>
  <c r="J213" i="6" s="1"/>
  <c r="J214" i="6" s="1"/>
  <c r="J215" i="6" s="1"/>
  <c r="J216" i="6" s="1"/>
  <c r="J217" i="6" s="1"/>
  <c r="J218" i="6" s="1"/>
  <c r="J219" i="6" s="1"/>
  <c r="J220" i="6" s="1"/>
  <c r="J221" i="6" s="1"/>
  <c r="J222" i="6" s="1"/>
  <c r="J223" i="6" s="1"/>
  <c r="J224" i="6" s="1"/>
  <c r="J225" i="6" s="1"/>
  <c r="J226" i="6" s="1"/>
  <c r="J227" i="6" s="1"/>
  <c r="J228" i="6" s="1"/>
  <c r="J229" i="6" s="1"/>
  <c r="J230" i="6" s="1"/>
  <c r="J231" i="6" s="1"/>
  <c r="J232" i="6" s="1"/>
  <c r="J233" i="6" s="1"/>
  <c r="J234" i="6" s="1"/>
  <c r="J235" i="6" s="1"/>
  <c r="J236" i="6" s="1"/>
  <c r="J237" i="6" s="1"/>
  <c r="J238" i="6" s="1"/>
  <c r="J239" i="6" s="1"/>
  <c r="J240" i="6" s="1"/>
  <c r="J241" i="6" s="1"/>
  <c r="J242" i="6" s="1"/>
  <c r="J243" i="6" s="1"/>
  <c r="J244" i="6" s="1"/>
  <c r="J245" i="6" s="1"/>
  <c r="J246" i="6" s="1"/>
  <c r="J247" i="6" s="1"/>
  <c r="J248" i="6" s="1"/>
  <c r="J249" i="6" s="1"/>
  <c r="J250" i="6" s="1"/>
  <c r="J251" i="6" s="1"/>
  <c r="J252" i="6" s="1"/>
  <c r="J253" i="6" s="1"/>
  <c r="J254" i="6" s="1"/>
  <c r="J255" i="6" s="1"/>
  <c r="J256" i="6" s="1"/>
  <c r="J257" i="6" s="1"/>
  <c r="J258" i="6" s="1"/>
  <c r="J259" i="6" s="1"/>
  <c r="J260" i="6" s="1"/>
  <c r="J261" i="6" s="1"/>
  <c r="J262" i="6" s="1"/>
  <c r="J263" i="6" s="1"/>
  <c r="J264" i="6" s="1"/>
  <c r="J265" i="6" s="1"/>
  <c r="J266" i="6" s="1"/>
  <c r="J267" i="6" s="1"/>
  <c r="J268" i="6" s="1"/>
  <c r="J269" i="6" s="1"/>
  <c r="J270" i="6" s="1"/>
  <c r="J271" i="6" s="1"/>
  <c r="J272" i="6" s="1"/>
  <c r="J273" i="6" s="1"/>
  <c r="J274" i="6" s="1"/>
  <c r="J275" i="6" s="1"/>
  <c r="J276" i="6" s="1"/>
  <c r="J277" i="6" s="1"/>
  <c r="J278" i="6" s="1"/>
  <c r="J279" i="6" s="1"/>
  <c r="J280" i="6" s="1"/>
  <c r="J281" i="6" s="1"/>
  <c r="J282" i="6" s="1"/>
  <c r="J283" i="6" s="1"/>
  <c r="J284" i="6" s="1"/>
  <c r="J285" i="6" s="1"/>
  <c r="J286" i="6" s="1"/>
  <c r="J287" i="6" s="1"/>
  <c r="J288" i="6" s="1"/>
  <c r="J289" i="6" s="1"/>
  <c r="J290" i="6" s="1"/>
  <c r="J291" i="6" s="1"/>
  <c r="J292" i="6" s="1"/>
  <c r="J293" i="6" s="1"/>
  <c r="J294" i="6" s="1"/>
  <c r="J295" i="6" s="1"/>
  <c r="J296" i="6" s="1"/>
  <c r="J297" i="6" s="1"/>
  <c r="J298" i="6" s="1"/>
  <c r="J299" i="6" s="1"/>
  <c r="J300" i="6" s="1"/>
  <c r="J301" i="6" s="1"/>
  <c r="J302" i="6" s="1"/>
  <c r="J303" i="6" s="1"/>
  <c r="J304" i="6" s="1"/>
  <c r="J305" i="6" s="1"/>
  <c r="J306" i="6" s="1"/>
  <c r="J307" i="6" s="1"/>
  <c r="J308" i="6" s="1"/>
  <c r="J309" i="6" s="1"/>
  <c r="J310" i="6" s="1"/>
  <c r="J311" i="6" s="1"/>
  <c r="J312" i="6" s="1"/>
  <c r="J313" i="6" s="1"/>
  <c r="J314" i="6" s="1"/>
  <c r="J315" i="6" s="1"/>
  <c r="J316" i="6" s="1"/>
  <c r="J317" i="6" s="1"/>
  <c r="J318" i="6" s="1"/>
  <c r="J319" i="6" s="1"/>
  <c r="J320" i="6" s="1"/>
  <c r="J321" i="6" s="1"/>
  <c r="J322" i="6" s="1"/>
  <c r="J323" i="6" s="1"/>
  <c r="J324" i="6" s="1"/>
  <c r="J325" i="6" s="1"/>
  <c r="J326" i="6" s="1"/>
  <c r="J327" i="6" s="1"/>
  <c r="J328" i="6" s="1"/>
  <c r="J329" i="6" s="1"/>
  <c r="J330" i="6" s="1"/>
  <c r="J331" i="6" s="1"/>
  <c r="J332" i="6" s="1"/>
  <c r="J333" i="6" s="1"/>
  <c r="J334" i="6" s="1"/>
  <c r="J335" i="6" s="1"/>
  <c r="J336" i="6" s="1"/>
  <c r="J337" i="6" s="1"/>
  <c r="J338" i="6" s="1"/>
  <c r="J339" i="6" s="1"/>
  <c r="J340" i="6" s="1"/>
  <c r="J341" i="6" s="1"/>
  <c r="J342" i="6" s="1"/>
  <c r="J343" i="6" s="1"/>
  <c r="J344" i="6" s="1"/>
  <c r="J345" i="6" s="1"/>
  <c r="J346" i="6" s="1"/>
  <c r="J347" i="6" s="1"/>
  <c r="J348" i="6" s="1"/>
  <c r="J349" i="6" s="1"/>
  <c r="J350" i="6" s="1"/>
  <c r="J351" i="6" s="1"/>
  <c r="J352" i="6" s="1"/>
  <c r="J353" i="6" s="1"/>
  <c r="J354" i="6" s="1"/>
  <c r="J355" i="6" s="1"/>
  <c r="J356" i="6" s="1"/>
  <c r="J357" i="6" s="1"/>
  <c r="J358" i="6" s="1"/>
  <c r="J359" i="6" s="1"/>
  <c r="J360" i="6" s="1"/>
  <c r="J361" i="6" s="1"/>
  <c r="J362" i="6" s="1"/>
  <c r="J363" i="6" s="1"/>
  <c r="J364" i="6" s="1"/>
  <c r="J365" i="6" s="1"/>
  <c r="J366" i="6" s="1"/>
  <c r="J367" i="6" s="1"/>
  <c r="J368" i="6" s="1"/>
  <c r="J369" i="6" s="1"/>
  <c r="J370" i="6" s="1"/>
  <c r="J371" i="6" s="1"/>
  <c r="J372" i="6" s="1"/>
  <c r="J373" i="6" s="1"/>
  <c r="J374" i="6" s="1"/>
  <c r="J375" i="6" s="1"/>
  <c r="J376" i="6" s="1"/>
  <c r="J377" i="6" s="1"/>
  <c r="J378" i="6" s="1"/>
  <c r="J379" i="6" s="1"/>
  <c r="J380" i="6" s="1"/>
  <c r="J381" i="6" s="1"/>
  <c r="J382" i="6" s="1"/>
  <c r="J383" i="6" s="1"/>
  <c r="J384" i="6" s="1"/>
  <c r="J385" i="6" s="1"/>
  <c r="J386" i="6" s="1"/>
  <c r="J387" i="6" s="1"/>
  <c r="J388" i="6" s="1"/>
  <c r="J389" i="6" s="1"/>
  <c r="J390" i="6" s="1"/>
  <c r="J391" i="6" s="1"/>
  <c r="J392" i="6" s="1"/>
  <c r="J393" i="6" s="1"/>
  <c r="J394" i="6" s="1"/>
  <c r="J395" i="6" s="1"/>
  <c r="J396" i="6" s="1"/>
  <c r="J397" i="6" s="1"/>
  <c r="J398" i="6" s="1"/>
  <c r="J399" i="6" s="1"/>
  <c r="J400" i="6" s="1"/>
  <c r="J401" i="6" s="1"/>
  <c r="J402" i="6" s="1"/>
  <c r="J403" i="6" s="1"/>
  <c r="J404" i="6" s="1"/>
  <c r="J405" i="6" s="1"/>
  <c r="J406" i="6" s="1"/>
  <c r="J407" i="6" s="1"/>
  <c r="J408" i="6" s="1"/>
  <c r="J409" i="6" s="1"/>
  <c r="J410" i="6" s="1"/>
  <c r="J411" i="6" s="1"/>
  <c r="J412" i="6" s="1"/>
  <c r="J413" i="6" s="1"/>
  <c r="J414" i="6" s="1"/>
  <c r="J415" i="6" s="1"/>
  <c r="J416" i="6" s="1"/>
  <c r="J417" i="6" s="1"/>
  <c r="J418" i="6" s="1"/>
  <c r="J419" i="6" s="1"/>
  <c r="J420" i="6" s="1"/>
  <c r="J421" i="6" s="1"/>
  <c r="J422" i="6" s="1"/>
  <c r="J423" i="6" s="1"/>
  <c r="J424" i="6" s="1"/>
  <c r="J425" i="6" s="1"/>
  <c r="J426" i="6" s="1"/>
  <c r="J427" i="6" s="1"/>
  <c r="J428" i="6" s="1"/>
  <c r="J429" i="6" s="1"/>
  <c r="J430" i="6" s="1"/>
  <c r="J431" i="6" s="1"/>
  <c r="J432" i="6" s="1"/>
  <c r="J433" i="6" s="1"/>
  <c r="J434" i="6" s="1"/>
  <c r="J435" i="6" s="1"/>
  <c r="J436" i="6" s="1"/>
  <c r="J437" i="6" s="1"/>
  <c r="J438" i="6" s="1"/>
  <c r="J439" i="6" s="1"/>
  <c r="J440" i="6" s="1"/>
  <c r="J441" i="6" s="1"/>
  <c r="J442" i="6" s="1"/>
  <c r="J443" i="6" s="1"/>
  <c r="J444" i="6" s="1"/>
  <c r="J445" i="6" s="1"/>
  <c r="J446" i="6" s="1"/>
  <c r="J447" i="6" s="1"/>
  <c r="J448" i="6" s="1"/>
  <c r="J449" i="6" s="1"/>
  <c r="J450" i="6" s="1"/>
  <c r="J451" i="6" s="1"/>
  <c r="J452" i="6" s="1"/>
  <c r="J453" i="6" s="1"/>
  <c r="J454" i="6" s="1"/>
  <c r="J455" i="6" s="1"/>
  <c r="J456" i="6" s="1"/>
  <c r="J457" i="6" s="1"/>
  <c r="J458" i="6" s="1"/>
  <c r="J459" i="6" s="1"/>
  <c r="J460" i="6" s="1"/>
  <c r="J461" i="6" s="1"/>
  <c r="J462" i="6" s="1"/>
  <c r="J463" i="6" s="1"/>
  <c r="J464" i="6" s="1"/>
  <c r="J465" i="6" s="1"/>
  <c r="J466" i="6" s="1"/>
  <c r="J467" i="6" s="1"/>
  <c r="J468" i="6" s="1"/>
  <c r="J469" i="6" s="1"/>
  <c r="J470" i="6" s="1"/>
  <c r="J471" i="6" s="1"/>
  <c r="J472" i="6" s="1"/>
  <c r="J473" i="6" s="1"/>
  <c r="J474" i="6" s="1"/>
  <c r="J475" i="6" s="1"/>
  <c r="J476" i="6" s="1"/>
  <c r="J477" i="6" s="1"/>
  <c r="J478" i="6" s="1"/>
  <c r="J479" i="6" s="1"/>
  <c r="J480" i="6" s="1"/>
  <c r="J481" i="6" s="1"/>
  <c r="J482" i="6" s="1"/>
  <c r="J483" i="6" s="1"/>
  <c r="J484" i="6" s="1"/>
  <c r="J485" i="6" s="1"/>
  <c r="J486" i="6" s="1"/>
  <c r="J487" i="6" s="1"/>
  <c r="J488" i="6" s="1"/>
  <c r="J489" i="6" s="1"/>
  <c r="J490" i="6" s="1"/>
  <c r="J491" i="6" s="1"/>
  <c r="J492" i="6" s="1"/>
  <c r="J493" i="6" s="1"/>
  <c r="J494" i="6" s="1"/>
  <c r="J495" i="6" s="1"/>
  <c r="J496" i="6" s="1"/>
  <c r="J497" i="6" s="1"/>
  <c r="J498" i="6" s="1"/>
  <c r="J499" i="6" s="1"/>
  <c r="J500" i="6" s="1"/>
  <c r="J501" i="6" s="1"/>
  <c r="J502" i="6" s="1"/>
  <c r="J503" i="6" s="1"/>
  <c r="J504" i="6" s="1"/>
  <c r="J505" i="6" s="1"/>
  <c r="J506" i="6" s="1"/>
  <c r="J507" i="6" s="1"/>
  <c r="J508" i="6" s="1"/>
  <c r="J509" i="6" s="1"/>
  <c r="J510" i="6" s="1"/>
  <c r="J511" i="6" s="1"/>
  <c r="J512" i="6" s="1"/>
  <c r="J513" i="6" s="1"/>
  <c r="J514" i="6" s="1"/>
  <c r="J515" i="6" s="1"/>
  <c r="J516" i="6" s="1"/>
  <c r="J517" i="6" s="1"/>
  <c r="J518" i="6" s="1"/>
  <c r="J519" i="6" s="1"/>
  <c r="J520" i="6" s="1"/>
  <c r="J521" i="6" s="1"/>
  <c r="J522" i="6" s="1"/>
  <c r="J523" i="6" s="1"/>
  <c r="J524" i="6" s="1"/>
  <c r="J525" i="6" s="1"/>
  <c r="J526" i="6" s="1"/>
  <c r="J527" i="6" s="1"/>
  <c r="J528" i="6" s="1"/>
  <c r="J529" i="6" s="1"/>
  <c r="J530" i="6" s="1"/>
  <c r="J531" i="6" s="1"/>
  <c r="J532" i="6" s="1"/>
  <c r="J533" i="6" s="1"/>
  <c r="J534" i="6" s="1"/>
  <c r="J535" i="6" s="1"/>
  <c r="J536" i="6" s="1"/>
  <c r="J537" i="6" s="1"/>
  <c r="J538" i="6" s="1"/>
  <c r="J539" i="6" s="1"/>
  <c r="J540" i="6" s="1"/>
  <c r="J541" i="6" s="1"/>
  <c r="J542" i="6" s="1"/>
  <c r="J543" i="6" s="1"/>
  <c r="J544" i="6" s="1"/>
  <c r="J545" i="6" s="1"/>
  <c r="J546" i="6" s="1"/>
  <c r="J547" i="6" s="1"/>
  <c r="J548" i="6" s="1"/>
  <c r="J549" i="6" s="1"/>
  <c r="J550" i="6" s="1"/>
  <c r="J551" i="6" s="1"/>
  <c r="J552" i="6" s="1"/>
  <c r="J553" i="6" s="1"/>
  <c r="J554" i="6" s="1"/>
  <c r="J555" i="6" s="1"/>
  <c r="J556" i="6" s="1"/>
  <c r="J557" i="6" s="1"/>
  <c r="J558" i="6" s="1"/>
  <c r="J559" i="6" s="1"/>
  <c r="J560" i="6" s="1"/>
  <c r="J561" i="6" s="1"/>
  <c r="J562" i="6" s="1"/>
  <c r="J563" i="6" s="1"/>
  <c r="J564" i="6" s="1"/>
  <c r="J565" i="6" s="1"/>
  <c r="J566" i="6" s="1"/>
  <c r="J567" i="6" s="1"/>
  <c r="J568" i="6" s="1"/>
  <c r="J569" i="6" s="1"/>
  <c r="J570" i="6" s="1"/>
  <c r="J571" i="6" s="1"/>
  <c r="J572" i="6" s="1"/>
  <c r="J573" i="6" s="1"/>
  <c r="J574" i="6" s="1"/>
  <c r="J575" i="6" s="1"/>
  <c r="J576" i="6" s="1"/>
  <c r="J577" i="6" s="1"/>
  <c r="J578" i="6" s="1"/>
  <c r="J579" i="6" s="1"/>
  <c r="J580" i="6" s="1"/>
  <c r="J581" i="6" s="1"/>
  <c r="J582" i="6" s="1"/>
  <c r="J583" i="6" s="1"/>
  <c r="J584" i="6" s="1"/>
  <c r="J585" i="6" s="1"/>
  <c r="J586" i="6" s="1"/>
  <c r="J587" i="6" s="1"/>
  <c r="J588" i="6" s="1"/>
  <c r="J589" i="6" s="1"/>
  <c r="J590" i="6" s="1"/>
  <c r="J591" i="6" s="1"/>
  <c r="J592" i="6" s="1"/>
  <c r="J593" i="6" s="1"/>
  <c r="J594" i="6" s="1"/>
  <c r="J595" i="6" s="1"/>
  <c r="J596" i="6" s="1"/>
  <c r="J597" i="6" s="1"/>
  <c r="J598" i="6" s="1"/>
  <c r="J599" i="6" s="1"/>
  <c r="J600" i="6" s="1"/>
  <c r="J601" i="6" s="1"/>
  <c r="J602" i="6" s="1"/>
  <c r="J603" i="6" s="1"/>
  <c r="J604" i="6" s="1"/>
  <c r="J605" i="6" s="1"/>
  <c r="J606" i="6" s="1"/>
  <c r="J607" i="6" s="1"/>
  <c r="J608" i="6" s="1"/>
  <c r="J609" i="6" s="1"/>
  <c r="J610" i="6" s="1"/>
  <c r="J611" i="6" s="1"/>
  <c r="J612" i="6" s="1"/>
  <c r="J613" i="6" s="1"/>
  <c r="J614" i="6" s="1"/>
  <c r="J615" i="6" s="1"/>
  <c r="J616" i="6" s="1"/>
  <c r="J617" i="6" s="1"/>
  <c r="J618" i="6" s="1"/>
  <c r="J619" i="6" s="1"/>
  <c r="J620" i="6" s="1"/>
  <c r="J621" i="6" s="1"/>
  <c r="J622" i="6" s="1"/>
  <c r="J623" i="6" s="1"/>
  <c r="J624" i="6" s="1"/>
  <c r="J625" i="6" s="1"/>
  <c r="J626" i="6" s="1"/>
  <c r="J627" i="6" s="1"/>
  <c r="J628" i="6" s="1"/>
  <c r="J629" i="6" s="1"/>
  <c r="J630" i="6" s="1"/>
  <c r="J631" i="6" s="1"/>
  <c r="J632" i="6" s="1"/>
  <c r="J633" i="6" s="1"/>
  <c r="J634" i="6" s="1"/>
  <c r="J635" i="6" s="1"/>
  <c r="J636" i="6" s="1"/>
  <c r="J637" i="6" s="1"/>
  <c r="J638" i="6" s="1"/>
  <c r="J639" i="6" s="1"/>
  <c r="J640" i="6" s="1"/>
  <c r="J641" i="6" s="1"/>
  <c r="J642" i="6" s="1"/>
  <c r="J643" i="6" s="1"/>
  <c r="J644" i="6" s="1"/>
  <c r="J645" i="6" s="1"/>
  <c r="J646" i="6" s="1"/>
  <c r="J647" i="6" s="1"/>
  <c r="J648" i="6" s="1"/>
  <c r="J649" i="6" s="1"/>
  <c r="J650" i="6" s="1"/>
  <c r="J651" i="6" s="1"/>
  <c r="J652" i="6" s="1"/>
  <c r="J653" i="6" s="1"/>
  <c r="J654" i="6" s="1"/>
  <c r="J655" i="6" s="1"/>
  <c r="J656" i="6" s="1"/>
  <c r="J657" i="6" s="1"/>
  <c r="J658" i="6" s="1"/>
  <c r="J659" i="6" s="1"/>
  <c r="J660" i="6" s="1"/>
  <c r="J661" i="6" s="1"/>
  <c r="J662" i="6" s="1"/>
  <c r="J663" i="6" s="1"/>
  <c r="J664" i="6" s="1"/>
  <c r="J665" i="6" s="1"/>
  <c r="J666" i="6" s="1"/>
  <c r="J667" i="6" s="1"/>
  <c r="J668" i="6" s="1"/>
  <c r="J669" i="6" s="1"/>
  <c r="J670" i="6" s="1"/>
  <c r="J671" i="6" s="1"/>
  <c r="J672" i="6" s="1"/>
  <c r="J673" i="6" s="1"/>
  <c r="J674" i="6" s="1"/>
  <c r="J675" i="6" s="1"/>
  <c r="J676" i="6" s="1"/>
  <c r="J677" i="6" s="1"/>
  <c r="J678" i="6" s="1"/>
  <c r="J679" i="6" s="1"/>
  <c r="J680" i="6" s="1"/>
  <c r="J681" i="6" s="1"/>
  <c r="J682" i="6" s="1"/>
  <c r="J683" i="6" s="1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2" i="8"/>
  <c r="Z8" i="9" l="1"/>
  <c r="AB6" i="9"/>
  <c r="AD6" i="9" s="1"/>
  <c r="AE6" i="9" s="1"/>
  <c r="AB7" i="9"/>
  <c r="AD7" i="9" s="1"/>
  <c r="AE7" i="9" s="1"/>
  <c r="B53" i="4"/>
  <c r="AB8" i="9" l="1"/>
  <c r="AC8" i="9"/>
  <c r="AA6" i="5"/>
  <c r="AA7" i="5" s="1"/>
  <c r="AA8" i="5" s="1"/>
  <c r="Z7" i="5"/>
  <c r="Z6" i="5"/>
  <c r="AD8" i="9" l="1"/>
  <c r="AE8" i="9" s="1"/>
  <c r="AC6" i="5"/>
  <c r="AB7" i="5"/>
  <c r="AC7" i="5"/>
  <c r="AB6" i="5"/>
  <c r="Z8" i="5"/>
  <c r="AD6" i="5" l="1"/>
  <c r="AE6" i="5" s="1"/>
  <c r="AD7" i="5"/>
  <c r="AE7" i="5" s="1"/>
  <c r="AB8" i="5"/>
  <c r="AC8" i="5"/>
  <c r="C10" i="4"/>
  <c r="AD8" i="5" l="1"/>
  <c r="AE8" i="5" s="1"/>
  <c r="AB7" i="4"/>
  <c r="AC7" i="4"/>
  <c r="AD7" i="4" s="1"/>
  <c r="AE7" i="4" s="1"/>
  <c r="AA7" i="4"/>
  <c r="Z7" i="4"/>
  <c r="AE6" i="4"/>
  <c r="AE5" i="4"/>
  <c r="AD6" i="4"/>
  <c r="AD5" i="4"/>
  <c r="AC6" i="4"/>
  <c r="AC5" i="4"/>
  <c r="AB6" i="4"/>
  <c r="AB5" i="4"/>
  <c r="AA6" i="4"/>
  <c r="AA5" i="4"/>
  <c r="Z6" i="4"/>
  <c r="Z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" i="4"/>
  <c r="U49" i="4"/>
  <c r="U6" i="4"/>
  <c r="U7" i="4"/>
  <c r="U8" i="4"/>
  <c r="U9" i="4"/>
  <c r="U10" i="4"/>
  <c r="U11" i="4"/>
  <c r="U12" i="4"/>
  <c r="U13" i="4"/>
  <c r="U14" i="4"/>
  <c r="U15" i="4"/>
  <c r="U16" i="4"/>
  <c r="U17" i="4"/>
  <c r="U18" i="4"/>
  <c r="U19" i="4"/>
  <c r="U20" i="4"/>
  <c r="U21" i="4"/>
  <c r="U22" i="4"/>
  <c r="U23" i="4"/>
  <c r="U24" i="4"/>
  <c r="U25" i="4"/>
  <c r="U26" i="4"/>
  <c r="U27" i="4"/>
  <c r="U28" i="4"/>
  <c r="U29" i="4"/>
  <c r="U30" i="4"/>
  <c r="U31" i="4"/>
  <c r="U32" i="4"/>
  <c r="U33" i="4"/>
  <c r="U34" i="4"/>
  <c r="U35" i="4"/>
  <c r="U36" i="4"/>
  <c r="U37" i="4"/>
  <c r="U38" i="4"/>
  <c r="U39" i="4"/>
  <c r="U40" i="4"/>
  <c r="U41" i="4"/>
  <c r="U42" i="4"/>
  <c r="U43" i="4"/>
  <c r="U44" i="4"/>
  <c r="U45" i="4"/>
  <c r="U46" i="4"/>
  <c r="U47" i="4"/>
  <c r="U48" i="4"/>
  <c r="U50" i="4"/>
  <c r="U51" i="4"/>
  <c r="U5" i="4"/>
  <c r="T5" i="4"/>
  <c r="T6" i="4"/>
  <c r="T7" i="4"/>
  <c r="T8" i="4"/>
  <c r="T9" i="4"/>
  <c r="T10" i="4"/>
  <c r="T11" i="4"/>
  <c r="T12" i="4"/>
  <c r="V12" i="4" s="1"/>
  <c r="T13" i="4"/>
  <c r="T14" i="4"/>
  <c r="V14" i="4" s="1"/>
  <c r="T15" i="4"/>
  <c r="T16" i="4"/>
  <c r="T17" i="4"/>
  <c r="T18" i="4"/>
  <c r="T19" i="4"/>
  <c r="T20" i="4"/>
  <c r="T21" i="4"/>
  <c r="T22" i="4"/>
  <c r="V22" i="4" s="1"/>
  <c r="T23" i="4"/>
  <c r="T24" i="4"/>
  <c r="V24" i="4" s="1"/>
  <c r="T25" i="4"/>
  <c r="T26" i="4"/>
  <c r="T27" i="4"/>
  <c r="T28" i="4"/>
  <c r="T29" i="4"/>
  <c r="T30" i="4"/>
  <c r="T31" i="4"/>
  <c r="T32" i="4"/>
  <c r="T33" i="4"/>
  <c r="T34" i="4"/>
  <c r="T35" i="4"/>
  <c r="T36" i="4"/>
  <c r="V36" i="4" s="1"/>
  <c r="T37" i="4"/>
  <c r="T38" i="4"/>
  <c r="V38" i="4" s="1"/>
  <c r="T39" i="4"/>
  <c r="T40" i="4"/>
  <c r="T41" i="4"/>
  <c r="T42" i="4"/>
  <c r="T43" i="4"/>
  <c r="T44" i="4"/>
  <c r="T45" i="4"/>
  <c r="T46" i="4"/>
  <c r="V46" i="4" s="1"/>
  <c r="T47" i="4"/>
  <c r="T48" i="4"/>
  <c r="V48" i="4" s="1"/>
  <c r="T49" i="4"/>
  <c r="T50" i="4"/>
  <c r="V50" i="4" s="1"/>
  <c r="T51" i="4"/>
  <c r="V5" i="4"/>
  <c r="C5" i="4"/>
  <c r="F8" i="4" s="1"/>
  <c r="C50" i="4"/>
  <c r="H42" i="4" s="1"/>
  <c r="I42" i="4" s="1"/>
  <c r="C49" i="4"/>
  <c r="C48" i="4"/>
  <c r="H41" i="4" s="1"/>
  <c r="I41" i="4" s="1"/>
  <c r="C45" i="4"/>
  <c r="H55" i="4" s="1"/>
  <c r="J55" i="4" s="1"/>
  <c r="G28" i="3"/>
  <c r="C42" i="4"/>
  <c r="H38" i="4" s="1"/>
  <c r="I38" i="4" s="1"/>
  <c r="C43" i="4"/>
  <c r="C40" i="4"/>
  <c r="H36" i="4" s="1"/>
  <c r="I36" i="4" s="1"/>
  <c r="C39" i="4"/>
  <c r="H51" i="4" s="1"/>
  <c r="C38" i="4"/>
  <c r="H34" i="4" s="1"/>
  <c r="I34" i="4" s="1"/>
  <c r="C37" i="4"/>
  <c r="H33" i="4" s="1"/>
  <c r="I33" i="4" s="1"/>
  <c r="C31" i="4"/>
  <c r="H14" i="4" s="1"/>
  <c r="I14" i="4" s="1"/>
  <c r="C29" i="4"/>
  <c r="H26" i="4" s="1"/>
  <c r="I26" i="4" s="1"/>
  <c r="C28" i="4"/>
  <c r="C27" i="4"/>
  <c r="C25" i="4"/>
  <c r="C22" i="4"/>
  <c r="C21" i="4"/>
  <c r="C17" i="4"/>
  <c r="C15" i="4"/>
  <c r="C13" i="4"/>
  <c r="H24" i="4" s="1"/>
  <c r="I24" i="4" s="1"/>
  <c r="C9" i="4"/>
  <c r="H20" i="4" s="1"/>
  <c r="I20" i="4" s="1"/>
  <c r="G4" i="3"/>
  <c r="C32" i="4" s="1"/>
  <c r="N4" i="3"/>
  <c r="C7" i="4" s="1"/>
  <c r="F33" i="4" s="1"/>
  <c r="H23" i="3"/>
  <c r="H16" i="3"/>
  <c r="C16" i="4" s="1"/>
  <c r="H13" i="3"/>
  <c r="C11" i="4" s="1"/>
  <c r="H22" i="4" s="1"/>
  <c r="I22" i="4" s="1"/>
  <c r="H14" i="3"/>
  <c r="H15" i="3"/>
  <c r="H12" i="3"/>
  <c r="C12" i="4" s="1"/>
  <c r="H23" i="4" s="1"/>
  <c r="I23" i="4" s="1"/>
  <c r="G13" i="3"/>
  <c r="C35" i="4" s="1"/>
  <c r="H18" i="4" s="1"/>
  <c r="I18" i="4" s="1"/>
  <c r="H30" i="3"/>
  <c r="G30" i="3"/>
  <c r="G14" i="3"/>
  <c r="C36" i="4" s="1"/>
  <c r="H48" i="4" s="1"/>
  <c r="G15" i="3"/>
  <c r="G12" i="3"/>
  <c r="G5" i="3"/>
  <c r="H5" i="3"/>
  <c r="C6" i="4" s="1"/>
  <c r="F18" i="4" s="1"/>
  <c r="H6" i="3"/>
  <c r="H7" i="4" s="1"/>
  <c r="I7" i="4" s="1"/>
  <c r="H7" i="3"/>
  <c r="H8" i="3"/>
  <c r="H9" i="3"/>
  <c r="C14" i="4" s="1"/>
  <c r="H25" i="4" s="1"/>
  <c r="I25" i="4" s="1"/>
  <c r="H10" i="3"/>
  <c r="H11" i="3"/>
  <c r="C8" i="4" s="1"/>
  <c r="F43" i="4" s="1"/>
  <c r="H17" i="3"/>
  <c r="N17" i="3" s="1"/>
  <c r="H18" i="3"/>
  <c r="H19" i="3"/>
  <c r="H20" i="3"/>
  <c r="C23" i="4" s="1"/>
  <c r="H21" i="3"/>
  <c r="C24" i="4" s="1"/>
  <c r="H22" i="3"/>
  <c r="H24" i="3"/>
  <c r="C26" i="4" s="1"/>
  <c r="H25" i="3"/>
  <c r="H26" i="3"/>
  <c r="H27" i="3"/>
  <c r="H28" i="3"/>
  <c r="H29" i="3"/>
  <c r="H31" i="3"/>
  <c r="C30" i="4" s="1"/>
  <c r="H4" i="3"/>
  <c r="G18" i="3"/>
  <c r="C41" i="4" s="1"/>
  <c r="H53" i="4" s="1"/>
  <c r="G6" i="3"/>
  <c r="G7" i="3"/>
  <c r="C34" i="4" s="1"/>
  <c r="H17" i="4" s="1"/>
  <c r="I17" i="4" s="1"/>
  <c r="G8" i="3"/>
  <c r="G9" i="3"/>
  <c r="C33" i="4" s="1"/>
  <c r="G10" i="3"/>
  <c r="G11" i="3"/>
  <c r="G16" i="3"/>
  <c r="G17" i="3"/>
  <c r="G19" i="3"/>
  <c r="G20" i="3"/>
  <c r="G21" i="3"/>
  <c r="G22" i="3"/>
  <c r="C44" i="4" s="1"/>
  <c r="G23" i="3"/>
  <c r="G24" i="3"/>
  <c r="G25" i="3"/>
  <c r="C47" i="4" s="1"/>
  <c r="H56" i="4" s="1"/>
  <c r="J56" i="4" s="1"/>
  <c r="G26" i="3"/>
  <c r="C46" i="4" s="1"/>
  <c r="G27" i="3"/>
  <c r="G29" i="3"/>
  <c r="G31" i="3"/>
  <c r="C51" i="4" s="1"/>
  <c r="H15" i="4" l="1"/>
  <c r="I15" i="4" s="1"/>
  <c r="H9" i="4"/>
  <c r="I9" i="4" s="1"/>
  <c r="H16" i="4"/>
  <c r="I16" i="4" s="1"/>
  <c r="H10" i="4"/>
  <c r="I10" i="4" s="1"/>
  <c r="V34" i="4"/>
  <c r="C20" i="4"/>
  <c r="V16" i="4"/>
  <c r="V26" i="4"/>
  <c r="V10" i="4"/>
  <c r="F25" i="4"/>
  <c r="J25" i="4" s="1"/>
  <c r="K25" i="4" s="1"/>
  <c r="F35" i="4"/>
  <c r="F37" i="4"/>
  <c r="H29" i="4"/>
  <c r="I29" i="4" s="1"/>
  <c r="F24" i="4"/>
  <c r="J24" i="4" s="1"/>
  <c r="K24" i="4" s="1"/>
  <c r="F36" i="4"/>
  <c r="H28" i="4"/>
  <c r="I28" i="4" s="1"/>
  <c r="V41" i="4"/>
  <c r="V28" i="4"/>
  <c r="V39" i="4"/>
  <c r="H30" i="4"/>
  <c r="I30" i="4" s="1"/>
  <c r="H39" i="4"/>
  <c r="I39" i="4" s="1"/>
  <c r="H11" i="4"/>
  <c r="I11" i="4" s="1"/>
  <c r="H46" i="4"/>
  <c r="J46" i="4" s="1"/>
  <c r="V29" i="4"/>
  <c r="V40" i="4"/>
  <c r="V51" i="4"/>
  <c r="V15" i="4"/>
  <c r="F58" i="4"/>
  <c r="V17" i="4"/>
  <c r="V27" i="4"/>
  <c r="F23" i="4"/>
  <c r="H59" i="4"/>
  <c r="I59" i="4" s="1"/>
  <c r="J23" i="4"/>
  <c r="K23" i="4" s="1"/>
  <c r="H31" i="4"/>
  <c r="I31" i="4" s="1"/>
  <c r="H57" i="4"/>
  <c r="I57" i="4" s="1"/>
  <c r="V13" i="4"/>
  <c r="H40" i="4"/>
  <c r="I40" i="4" s="1"/>
  <c r="J18" i="4"/>
  <c r="K18" i="4" s="1"/>
  <c r="V21" i="4"/>
  <c r="F13" i="4"/>
  <c r="H45" i="4"/>
  <c r="J45" i="4" s="1"/>
  <c r="V44" i="4"/>
  <c r="V32" i="4"/>
  <c r="V20" i="4"/>
  <c r="V8" i="4"/>
  <c r="V37" i="4"/>
  <c r="V47" i="4"/>
  <c r="V23" i="4"/>
  <c r="H47" i="4"/>
  <c r="V33" i="4"/>
  <c r="F14" i="4"/>
  <c r="J14" i="4" s="1"/>
  <c r="K14" i="4" s="1"/>
  <c r="H21" i="4"/>
  <c r="I21" i="4" s="1"/>
  <c r="H44" i="4"/>
  <c r="I44" i="4" s="1"/>
  <c r="V43" i="4"/>
  <c r="V31" i="4"/>
  <c r="V19" i="4"/>
  <c r="V7" i="4"/>
  <c r="V49" i="4"/>
  <c r="V25" i="4"/>
  <c r="V35" i="4"/>
  <c r="V11" i="4"/>
  <c r="V45" i="4"/>
  <c r="V9" i="4"/>
  <c r="H32" i="4"/>
  <c r="I32" i="4" s="1"/>
  <c r="V42" i="4"/>
  <c r="V30" i="4"/>
  <c r="V18" i="4"/>
  <c r="V6" i="4"/>
  <c r="J53" i="4"/>
  <c r="I53" i="4"/>
  <c r="J51" i="4"/>
  <c r="I51" i="4"/>
  <c r="K51" i="4" s="1"/>
  <c r="J48" i="4"/>
  <c r="I48" i="4"/>
  <c r="K48" i="4" s="1"/>
  <c r="J36" i="4"/>
  <c r="K36" i="4" s="1"/>
  <c r="J33" i="4"/>
  <c r="K33" i="4" s="1"/>
  <c r="F6" i="4"/>
  <c r="H12" i="4"/>
  <c r="I12" i="4" s="1"/>
  <c r="F16" i="4"/>
  <c r="J16" i="4" s="1"/>
  <c r="K16" i="4" s="1"/>
  <c r="F38" i="4"/>
  <c r="J38" i="4" s="1"/>
  <c r="K38" i="4" s="1"/>
  <c r="F17" i="4"/>
  <c r="J17" i="4" s="1"/>
  <c r="K17" i="4" s="1"/>
  <c r="F27" i="4"/>
  <c r="F39" i="4"/>
  <c r="H27" i="4"/>
  <c r="I27" i="4" s="1"/>
  <c r="H54" i="4"/>
  <c r="H8" i="4"/>
  <c r="I8" i="4" s="1"/>
  <c r="F12" i="4"/>
  <c r="F22" i="4"/>
  <c r="J22" i="4" s="1"/>
  <c r="K22" i="4" s="1"/>
  <c r="F34" i="4"/>
  <c r="J34" i="4" s="1"/>
  <c r="K34" i="4" s="1"/>
  <c r="F15" i="4"/>
  <c r="J15" i="4" s="1"/>
  <c r="K15" i="4" s="1"/>
  <c r="F7" i="4"/>
  <c r="J7" i="4" s="1"/>
  <c r="K7" i="4" s="1"/>
  <c r="F26" i="4"/>
  <c r="J26" i="4" s="1"/>
  <c r="K26" i="4" s="1"/>
  <c r="H43" i="4"/>
  <c r="I43" i="4" s="1"/>
  <c r="F28" i="4"/>
  <c r="F10" i="4"/>
  <c r="H37" i="4"/>
  <c r="I37" i="4" s="1"/>
  <c r="H52" i="4"/>
  <c r="F11" i="4"/>
  <c r="H5" i="4"/>
  <c r="I5" i="4" s="1"/>
  <c r="F19" i="4"/>
  <c r="F31" i="4"/>
  <c r="H19" i="4"/>
  <c r="I19" i="4" s="1"/>
  <c r="H35" i="4"/>
  <c r="I35" i="4" s="1"/>
  <c r="H50" i="4"/>
  <c r="I56" i="4"/>
  <c r="K56" i="4" s="1"/>
  <c r="H58" i="4"/>
  <c r="I58" i="4" s="1"/>
  <c r="F9" i="4"/>
  <c r="J9" i="4" s="1"/>
  <c r="K9" i="4" s="1"/>
  <c r="F40" i="4"/>
  <c r="H13" i="4"/>
  <c r="I13" i="4" s="1"/>
  <c r="F41" i="4"/>
  <c r="J41" i="4" s="1"/>
  <c r="K41" i="4" s="1"/>
  <c r="F30" i="4"/>
  <c r="H6" i="4"/>
  <c r="I6" i="4" s="1"/>
  <c r="F20" i="4"/>
  <c r="J20" i="4" s="1"/>
  <c r="K20" i="4" s="1"/>
  <c r="F32" i="4"/>
  <c r="H49" i="4"/>
  <c r="I55" i="4"/>
  <c r="K55" i="4" s="1"/>
  <c r="F5" i="4"/>
  <c r="F29" i="4"/>
  <c r="J29" i="4" s="1"/>
  <c r="K29" i="4" s="1"/>
  <c r="F42" i="4"/>
  <c r="J42" i="4" s="1"/>
  <c r="K42" i="4" s="1"/>
  <c r="F21" i="4"/>
  <c r="N18" i="3"/>
  <c r="C18" i="4" s="1"/>
  <c r="N19" i="3"/>
  <c r="C19" i="4" s="1"/>
  <c r="J21" i="4" l="1"/>
  <c r="K21" i="4" s="1"/>
  <c r="J31" i="4"/>
  <c r="K31" i="4" s="1"/>
  <c r="J10" i="4"/>
  <c r="K10" i="4" s="1"/>
  <c r="J59" i="4"/>
  <c r="K59" i="4" s="1"/>
  <c r="J30" i="4"/>
  <c r="K30" i="4" s="1"/>
  <c r="J39" i="4"/>
  <c r="K39" i="4" s="1"/>
  <c r="J28" i="4"/>
  <c r="K28" i="4" s="1"/>
  <c r="I46" i="4"/>
  <c r="K46" i="4" s="1"/>
  <c r="J57" i="4"/>
  <c r="K57" i="4" s="1"/>
  <c r="J11" i="4"/>
  <c r="K11" i="4" s="1"/>
  <c r="J35" i="4"/>
  <c r="K35" i="4" s="1"/>
  <c r="J40" i="4"/>
  <c r="K40" i="4" s="1"/>
  <c r="J13" i="4"/>
  <c r="J47" i="4"/>
  <c r="I47" i="4"/>
  <c r="K47" i="4" s="1"/>
  <c r="K53" i="4"/>
  <c r="J32" i="4"/>
  <c r="K32" i="4" s="1"/>
  <c r="J27" i="4"/>
  <c r="K27" i="4" s="1"/>
  <c r="I45" i="4"/>
  <c r="K45" i="4" s="1"/>
  <c r="J44" i="4"/>
  <c r="K44" i="4" s="1"/>
  <c r="J58" i="4"/>
  <c r="K58" i="4" s="1"/>
  <c r="J49" i="4"/>
  <c r="I49" i="4"/>
  <c r="K49" i="4" s="1"/>
  <c r="I50" i="4"/>
  <c r="J50" i="4"/>
  <c r="J19" i="4"/>
  <c r="K19" i="4" s="1"/>
  <c r="K13" i="4"/>
  <c r="J52" i="4"/>
  <c r="I52" i="4"/>
  <c r="K52" i="4" s="1"/>
  <c r="J6" i="4"/>
  <c r="K6" i="4" s="1"/>
  <c r="J43" i="4"/>
  <c r="K43" i="4" s="1"/>
  <c r="J5" i="4"/>
  <c r="K5" i="4" s="1"/>
  <c r="I54" i="4"/>
  <c r="J54" i="4"/>
  <c r="J37" i="4"/>
  <c r="K37" i="4" s="1"/>
  <c r="J12" i="4"/>
  <c r="K12" i="4" s="1"/>
  <c r="J8" i="4"/>
  <c r="K8" i="4" s="1"/>
  <c r="M5" i="4" l="1"/>
  <c r="K54" i="4"/>
  <c r="K50" i="4"/>
</calcChain>
</file>

<file path=xl/sharedStrings.xml><?xml version="1.0" encoding="utf-8"?>
<sst xmlns="http://schemas.openxmlformats.org/spreadsheetml/2006/main" count="2453" uniqueCount="1613">
  <si>
    <t>Component</t>
  </si>
  <si>
    <t>Minor Failure</t>
  </si>
  <si>
    <t>Major Failure</t>
  </si>
  <si>
    <t>Replacements</t>
  </si>
  <si>
    <t>Direct Drive Generator</t>
  </si>
  <si>
    <t>Power converter</t>
  </si>
  <si>
    <t>Main shaft</t>
  </si>
  <si>
    <t>power electical system</t>
  </si>
  <si>
    <t>yaw system</t>
  </si>
  <si>
    <t>pitch system</t>
  </si>
  <si>
    <t>blades</t>
  </si>
  <si>
    <t>pumps of active ballast system</t>
  </si>
  <si>
    <t>mooring line</t>
  </si>
  <si>
    <t>anchor</t>
  </si>
  <si>
    <t>marine growth removal</t>
  </si>
  <si>
    <t>dynamic cable</t>
  </si>
  <si>
    <t>bouyancy modules</t>
  </si>
  <si>
    <t>export cable</t>
  </si>
  <si>
    <t>oss corrective maintenance</t>
  </si>
  <si>
    <t>Repair Time (Minor)</t>
  </si>
  <si>
    <t>Repair Time (Major)</t>
  </si>
  <si>
    <t>Repair Time (Replacement)</t>
  </si>
  <si>
    <t>Lead Time (Minor)</t>
  </si>
  <si>
    <t>Lead Time (Major)</t>
  </si>
  <si>
    <t>Lead Time (Repair)</t>
  </si>
  <si>
    <t>chain</t>
  </si>
  <si>
    <t>synthetic rope</t>
  </si>
  <si>
    <t>wire rope</t>
  </si>
  <si>
    <t>single anchor</t>
  </si>
  <si>
    <t>shared anchor</t>
  </si>
  <si>
    <t>clump weights or floats</t>
  </si>
  <si>
    <t>static cable</t>
  </si>
  <si>
    <t>ballast system failure</t>
  </si>
  <si>
    <t>tower structural</t>
  </si>
  <si>
    <t>generator &amp; gearbox</t>
  </si>
  <si>
    <t>turbine controls</t>
  </si>
  <si>
    <t>cable protection system</t>
  </si>
  <si>
    <t>offshore joints</t>
  </si>
  <si>
    <t>terminations</t>
  </si>
  <si>
    <t>tether and anchor systems</t>
  </si>
  <si>
    <t>connectors</t>
  </si>
  <si>
    <t>Failure Modes (Direct Connections)</t>
  </si>
  <si>
    <t>Lefftover Failure Modes</t>
  </si>
  <si>
    <t>RNA Structural</t>
  </si>
  <si>
    <t>change in mooring profile</t>
  </si>
  <si>
    <t>excess mooring loads</t>
  </si>
  <si>
    <t>mooring line nonfunctional</t>
  </si>
  <si>
    <t>shared line nonfunctional</t>
  </si>
  <si>
    <t>Failure Effects (Direct Connections)</t>
  </si>
  <si>
    <t>excess anchor load</t>
  </si>
  <si>
    <t>anchor dragging</t>
  </si>
  <si>
    <t>change in cable profile</t>
  </si>
  <si>
    <t>excessive load on cable</t>
  </si>
  <si>
    <t>array cable loss of connectivity</t>
  </si>
  <si>
    <t>Incorrect turbine operation</t>
  </si>
  <si>
    <t>Increased turbine loads</t>
  </si>
  <si>
    <t>Vessel or aircraft collision</t>
  </si>
  <si>
    <t>Turbine parked</t>
  </si>
  <si>
    <t>Reduced power output</t>
  </si>
  <si>
    <t>Drift off station</t>
  </si>
  <si>
    <t>Excess dynamics</t>
  </si>
  <si>
    <t>Capsize</t>
  </si>
  <si>
    <t>Sink</t>
  </si>
  <si>
    <t>Mooring-mooring clashing</t>
  </si>
  <si>
    <t>Mooring-cable clashing</t>
  </si>
  <si>
    <t>Anchor-cable clashing</t>
  </si>
  <si>
    <t>Change in mooring profile</t>
  </si>
  <si>
    <t>Excess mooring loads</t>
  </si>
  <si>
    <t>Mooring line nonfunctional</t>
  </si>
  <si>
    <t>Shared line nonfunctional</t>
  </si>
  <si>
    <t>Anchor dragging</t>
  </si>
  <si>
    <t>Change in cable profile</t>
  </si>
  <si>
    <t>Array cable: Loss of connectivity</t>
  </si>
  <si>
    <t>Substation/grid interruption</t>
  </si>
  <si>
    <t>Reduced AEP</t>
  </si>
  <si>
    <t>RNA structural</t>
  </si>
  <si>
    <t>platform (structural integrity)</t>
  </si>
  <si>
    <t>platform (watertightness)</t>
  </si>
  <si>
    <t>Increased turbine loads/acceleration</t>
  </si>
  <si>
    <t>Falling topside components</t>
  </si>
  <si>
    <t>Compromised buoyancy/stability</t>
  </si>
  <si>
    <t>Large hydrostatic offset (angle of list/loll or draft change)</t>
  </si>
  <si>
    <t>buoyancy modules</t>
  </si>
  <si>
    <t>Vessel or Aircraft Collision</t>
  </si>
  <si>
    <t>Excess Anchor Loads</t>
  </si>
  <si>
    <t>Excessive loadg on cable</t>
  </si>
  <si>
    <t>Average Minor/Major Failure</t>
  </si>
  <si>
    <t>Average Major Failure/ Replacement</t>
  </si>
  <si>
    <t xml:space="preserve">Large hydrostatic offset </t>
  </si>
  <si>
    <t>Average of Turbine Replacements</t>
  </si>
  <si>
    <t>Platform (structural)</t>
  </si>
  <si>
    <t>Platform (watertightness)</t>
  </si>
  <si>
    <t>Leftover Failure Effects</t>
  </si>
  <si>
    <t>Lower Bound</t>
  </si>
  <si>
    <t>Higher Bound</t>
  </si>
  <si>
    <t>Midpoint</t>
  </si>
  <si>
    <t>Probability of Second Failure Given First Failure</t>
  </si>
  <si>
    <t>First Failure</t>
  </si>
  <si>
    <t>Second Failure</t>
  </si>
  <si>
    <t>Name</t>
  </si>
  <si>
    <t>Probability</t>
  </si>
  <si>
    <t>The rest of these calculations are done in Python</t>
  </si>
  <si>
    <t>Conditional Probabilities</t>
  </si>
  <si>
    <t>Lower bound</t>
  </si>
  <si>
    <t>Upper Bound</t>
  </si>
  <si>
    <t>Parent Probability</t>
  </si>
  <si>
    <t>Excessive load on cable</t>
  </si>
  <si>
    <t>Incorrect turbine operation 1</t>
  </si>
  <si>
    <t>Increased turbine loads/acceleration 1</t>
  </si>
  <si>
    <t>Vessel or aircraft collision 1</t>
  </si>
  <si>
    <t>Falling topside components 1</t>
  </si>
  <si>
    <t>Turbine parked 1</t>
  </si>
  <si>
    <t>Reduced power output 1</t>
  </si>
  <si>
    <t>Drift off station 1</t>
  </si>
  <si>
    <t>Compromised buoyancy/stability 1</t>
  </si>
  <si>
    <t>Large hydrostatic offset (angle of list/loll or draft change) 1</t>
  </si>
  <si>
    <t>Excess dynamics 1</t>
  </si>
  <si>
    <t>Capsize 1</t>
  </si>
  <si>
    <t>Sink 1</t>
  </si>
  <si>
    <t>Mooring-mooring clashing - 1</t>
  </si>
  <si>
    <t>Mooring-cable clashing - 1</t>
  </si>
  <si>
    <t>Anchor-cable clashing - 1</t>
  </si>
  <si>
    <t>Change in mooring profile - a</t>
  </si>
  <si>
    <t>Change in mooring profile - b</t>
  </si>
  <si>
    <t>Excess mooring loads - a</t>
  </si>
  <si>
    <t>Excess mooring loads - b</t>
  </si>
  <si>
    <t>Mooring line nonfunctional - a</t>
  </si>
  <si>
    <t>Mooring line nonfunctional - b</t>
  </si>
  <si>
    <t>Excess anchor load - a</t>
  </si>
  <si>
    <t>Excess anchor load - b</t>
  </si>
  <si>
    <t>Anchor dragging - a</t>
  </si>
  <si>
    <t>Anchor dragging - b</t>
  </si>
  <si>
    <t>Array cable: Loss of connectivity 1</t>
  </si>
  <si>
    <t>RNA structural 1</t>
  </si>
  <si>
    <t>generator &amp; gearbox 1</t>
  </si>
  <si>
    <t>turbine controls 1</t>
  </si>
  <si>
    <t>tower structural 1</t>
  </si>
  <si>
    <t>platform (structural integrity) 1</t>
  </si>
  <si>
    <t>platform (watertightness) 1</t>
  </si>
  <si>
    <t>ballast system failure 1</t>
  </si>
  <si>
    <t>chain 1a</t>
  </si>
  <si>
    <t>chain 1b</t>
  </si>
  <si>
    <t>synthetic rope 1a</t>
  </si>
  <si>
    <t>synthetic rope 1b</t>
  </si>
  <si>
    <t>single anchor 1a</t>
  </si>
  <si>
    <t>single anchor 1b</t>
  </si>
  <si>
    <t>Incorrect turbine operation 2</t>
  </si>
  <si>
    <t>Increased turbine loads/acceleration 2</t>
  </si>
  <si>
    <t>Vessel or aircraft collision 2</t>
  </si>
  <si>
    <t>Falling topside components 2</t>
  </si>
  <si>
    <t>Turbine parked 2</t>
  </si>
  <si>
    <t>Reduced power output 2</t>
  </si>
  <si>
    <t>Drift off station 2</t>
  </si>
  <si>
    <t>Compromised buoyancy/stability 2</t>
  </si>
  <si>
    <t>Large hydrostatic offset (angle of list/loll or draft change) 2</t>
  </si>
  <si>
    <t>Excess dynamics 2</t>
  </si>
  <si>
    <t>Capsize 2</t>
  </si>
  <si>
    <t>Sink 2</t>
  </si>
  <si>
    <t>Mooring-mooring clashing - 2</t>
  </si>
  <si>
    <t>Mooring-cable clashing - 2n</t>
  </si>
  <si>
    <t>Mooring-cable clashing - 2m</t>
  </si>
  <si>
    <t>Anchor-cable clashing - 2n</t>
  </si>
  <si>
    <t>Anchor-cable clashing - 2m</t>
  </si>
  <si>
    <t>Change in mooring profile - c</t>
  </si>
  <si>
    <t>Change in mooring profile - d</t>
  </si>
  <si>
    <t>Excess mooring loads - c</t>
  </si>
  <si>
    <t>Excess mooring loads - d</t>
  </si>
  <si>
    <t>Mooring line nonfunctional - c</t>
  </si>
  <si>
    <t>Mooring line nonfunctional - d</t>
  </si>
  <si>
    <t>Excess anchor load - c</t>
  </si>
  <si>
    <t>Excess anchor load - d</t>
  </si>
  <si>
    <t>Anchor dragging - c</t>
  </si>
  <si>
    <t>Anchor dragging - d</t>
  </si>
  <si>
    <t>Array cable: Loss of connectivity 2n</t>
  </si>
  <si>
    <t>Array cable: Loss of connectivity 2m</t>
  </si>
  <si>
    <t>RNA structural 2</t>
  </si>
  <si>
    <t>generator &amp; gearbox 2</t>
  </si>
  <si>
    <t>turbine controls 2</t>
  </si>
  <si>
    <t>tower structural 2</t>
  </si>
  <si>
    <t>platform (structural integrity) 2</t>
  </si>
  <si>
    <t>platform (watertightness) 2</t>
  </si>
  <si>
    <t>ballast system failure 2</t>
  </si>
  <si>
    <t>chain 2c</t>
  </si>
  <si>
    <t>chain 2d</t>
  </si>
  <si>
    <t>synthetic rope 2c</t>
  </si>
  <si>
    <t>synthetic rope 2d</t>
  </si>
  <si>
    <t>single anchor 2c</t>
  </si>
  <si>
    <t>single anchor 2d</t>
  </si>
  <si>
    <t>Shared line nonfunctional - s</t>
  </si>
  <si>
    <t>Mooring-cable clashing - sn</t>
  </si>
  <si>
    <t>Change in cable profile - n</t>
  </si>
  <si>
    <t>Change in cable profile - m</t>
  </si>
  <si>
    <t>Excessive load on cable - n</t>
  </si>
  <si>
    <t>Excessive load on cable - m</t>
  </si>
  <si>
    <t>Substation/grid interruption - B</t>
  </si>
  <si>
    <t>Reduced AEP - B</t>
  </si>
  <si>
    <t>chain - s</t>
  </si>
  <si>
    <t>clump weights or floats - s</t>
  </si>
  <si>
    <t>tether and anchor systems - B</t>
  </si>
  <si>
    <t>cable protection system - B</t>
  </si>
  <si>
    <t>dynamic cable - n</t>
  </si>
  <si>
    <t>dynamic cable - m</t>
  </si>
  <si>
    <t>static cable - m</t>
  </si>
  <si>
    <t>terminations - B</t>
  </si>
  <si>
    <t>offshore joints - B</t>
  </si>
  <si>
    <t>Drift off station fowt1</t>
  </si>
  <si>
    <t>Compromised stability fowt1</t>
  </si>
  <si>
    <t>Large hydrostatic offset fowt1</t>
  </si>
  <si>
    <t>Excess dynamics fowt1</t>
  </si>
  <si>
    <t>Capsize fowt1</t>
  </si>
  <si>
    <t>Sink fowt1</t>
  </si>
  <si>
    <t>Platform (structural) fowt1</t>
  </si>
  <si>
    <t>Platform (watertight) fowt1</t>
  </si>
  <si>
    <t>Ballast system failure fowt1</t>
  </si>
  <si>
    <t>Incorrect turbine operation fowt1</t>
  </si>
  <si>
    <t>Increased turbine loads fowt1</t>
  </si>
  <si>
    <t>Vessel or Aircraft Collision fowt1</t>
  </si>
  <si>
    <t>Falling topside components fowt1</t>
  </si>
  <si>
    <t>Turbine parked fowt1</t>
  </si>
  <si>
    <t>Reduced power output fowt1</t>
  </si>
  <si>
    <t>RNA structural fowt1</t>
  </si>
  <si>
    <t>Generator &amp; gearbox fowt1</t>
  </si>
  <si>
    <t>Turbine controls fowt1</t>
  </si>
  <si>
    <t>Tower structural fowt1</t>
  </si>
  <si>
    <t>Excess anchor load ('fowt1', 0)</t>
  </si>
  <si>
    <t>Anchor dragging ('fowt1', 0)</t>
  </si>
  <si>
    <t>Single anchor ('fowt1', 0)</t>
  </si>
  <si>
    <t>Change in mooring profile ('fowt1', 0)</t>
  </si>
  <si>
    <t>Excess mooring loads ('fowt1', 0)</t>
  </si>
  <si>
    <t>Mooring line nonfunctional ('fowt1', 0)</t>
  </si>
  <si>
    <t>Excess anchor load ('fowt1', 1)</t>
  </si>
  <si>
    <t>Anchor dragging ('fowt1', 1)</t>
  </si>
  <si>
    <t>Single anchor ('fowt1', 1)</t>
  </si>
  <si>
    <t>Change in mooring profile ('fowt1', 1)</t>
  </si>
  <si>
    <t>Excess mooring loads ('fowt1', 1)</t>
  </si>
  <si>
    <t>Mooring line nonfunctional ('fowt1', 1)</t>
  </si>
  <si>
    <t>Shared line nonfunctional ('fowt2', 'fowt1', 4)</t>
  </si>
  <si>
    <t xml:space="preserve">Substation /grid interruption </t>
  </si>
  <si>
    <t xml:space="preserve">Reduced AEP </t>
  </si>
  <si>
    <t>Drift off station fowt2</t>
  </si>
  <si>
    <t>Compromised stability fowt2</t>
  </si>
  <si>
    <t>Large hydrostatic offset fowt2</t>
  </si>
  <si>
    <t>Excess dynamics fowt2</t>
  </si>
  <si>
    <t>Capsize fowt2</t>
  </si>
  <si>
    <t>Sink fowt2</t>
  </si>
  <si>
    <t>Platform (structural) fowt2</t>
  </si>
  <si>
    <t>Platform (watertight) fowt2</t>
  </si>
  <si>
    <t>Ballast system failure fowt2</t>
  </si>
  <si>
    <t>Incorrect turbine operation fowt2</t>
  </si>
  <si>
    <t>Increased turbine loads fowt2</t>
  </si>
  <si>
    <t>Vessel or Aircraft Collision fowt2</t>
  </si>
  <si>
    <t>Falling topside components fowt2</t>
  </si>
  <si>
    <t>Turbine parked fowt2</t>
  </si>
  <si>
    <t>Reduced power output fowt2</t>
  </si>
  <si>
    <t>RNA structural fowt2</t>
  </si>
  <si>
    <t>Generator &amp; gearbox fowt2</t>
  </si>
  <si>
    <t>Turbine controls fowt2</t>
  </si>
  <si>
    <t>Tower structural fowt2</t>
  </si>
  <si>
    <t>Excess anchor load ('fowt2', 2)</t>
  </si>
  <si>
    <t>Anchor dragging ('fowt2', 2)</t>
  </si>
  <si>
    <t>Single anchor ('fowt2', 2)</t>
  </si>
  <si>
    <t>Change in mooring profile ('fowt2', 2)</t>
  </si>
  <si>
    <t>Excess mooring loads ('fowt2', 2)</t>
  </si>
  <si>
    <t>Mooring line nonfunctional ('fowt2', 2)</t>
  </si>
  <si>
    <t>Excess anchor load ('fowt2', 3)</t>
  </si>
  <si>
    <t>Anchor dragging ('fowt2', 3)</t>
  </si>
  <si>
    <t>Single anchor ('fowt2', 3)</t>
  </si>
  <si>
    <t>Change in mooring profile ('fowt2', 3)</t>
  </si>
  <si>
    <t>Excess mooring loads ('fowt2', 3)</t>
  </si>
  <si>
    <t>Mooring line nonfunctional ('fowt2', 3)</t>
  </si>
  <si>
    <t>Mooring -mooring clashing fowt1</t>
  </si>
  <si>
    <t>Mooring -mooring clashing fowt2</t>
  </si>
  <si>
    <t>Wire rope ('fowt1', 0)</t>
  </si>
  <si>
    <t>Wire rope ('fowt1', 1)</t>
  </si>
  <si>
    <t>Wire rope ('fowt2', 2)</t>
  </si>
  <si>
    <t>Wire rope ('fowt2', 3)</t>
  </si>
  <si>
    <t>Change in cable profile array_cable10</t>
  </si>
  <si>
    <t>Excessive load on cable array_cable10</t>
  </si>
  <si>
    <t>Dynamic cable array_cable10</t>
  </si>
  <si>
    <t>Static cable array_cable10</t>
  </si>
  <si>
    <t>Change in cable profile suspended_cable11</t>
  </si>
  <si>
    <t>Excessive load on cable suspended_cable11</t>
  </si>
  <si>
    <t>Tether &amp; anchor systems suspended_cable11</t>
  </si>
  <si>
    <t>Cable protection system suspended_cable11</t>
  </si>
  <si>
    <t>Terminations suspended_cable11</t>
  </si>
  <si>
    <t>Offshore joints suspended_cable11</t>
  </si>
  <si>
    <t>Dynamic cable suspended_cable11</t>
  </si>
  <si>
    <t>Array cable disconnect array_cable10 fowt1</t>
  </si>
  <si>
    <t>Array cable disconnect array_cable10 fowt2</t>
  </si>
  <si>
    <t>Array cable disconnect suspended_cable11 fowt2</t>
  </si>
  <si>
    <t>Wire rope ('fowt2', 'fowt1', 4)</t>
  </si>
  <si>
    <t>Mooring -cable clashing fowt1,array_cable10</t>
  </si>
  <si>
    <t>Anchor -cable clashing fowt1,array_cable10</t>
  </si>
  <si>
    <t>Mooring -cable clashing fowt2,array_cable10</t>
  </si>
  <si>
    <t>Anchor -cable clashing fowt2,array_cable10</t>
  </si>
  <si>
    <t>Mooring -cable clashing fowt2,suspended_cable11</t>
  </si>
  <si>
    <t>Anchor -cable clashing fowt2,suspended_cable11</t>
  </si>
  <si>
    <t>Mooring -cable clashing array_cable10,('fowt2', 'fowt1', 4)</t>
  </si>
  <si>
    <t>('Drift off\nstation\nfowt1', 'Compromised\nstability\nfowt1')</t>
  </si>
  <si>
    <t>('Drift off\nstation\nfowt1', 'Vessel or\nAircraft\nCollision\nfowt1')</t>
  </si>
  <si>
    <t>('Drift off\nstation\nfowt1', 'Turbine\nparked\nfowt1')</t>
  </si>
  <si>
    <t>('Drift off\nstation\nfowt1', 'Reduced\npower\noutput\nfowt1')</t>
  </si>
  <si>
    <t>('Drift off\nstation\nfowt1', "Change in\nmooring\nprofile\n('fowt1', 0)")</t>
  </si>
  <si>
    <t>('Drift off\nstation\nfowt1', "Excess\nmooring\nloads\n('fowt1', 0)")</t>
  </si>
  <si>
    <t>('Drift off\nstation\nfowt1', 'Mooring\n-mooring\nclashing\nfowt1')</t>
  </si>
  <si>
    <t>('Drift off\nstation\nfowt1', 'Change\nin cable\nprofile\narray_cable10')</t>
  </si>
  <si>
    <t>('Drift off\nstation\nfowt1', 'Excessive\nload on\ncable\narray_cable10')</t>
  </si>
  <si>
    <t>('Drift off\nstation\nfowt1', 'Mooring\n-cable\nclashing\nfowt1,array_cable10')</t>
  </si>
  <si>
    <t>('Drift off\nstation\nfowt1', "Change in\nmooring\nprofile\n('fowt1', 1)")</t>
  </si>
  <si>
    <t>('Drift off\nstation\nfowt1', "Excess\nmooring\nloads\n('fowt1', 1)")</t>
  </si>
  <si>
    <t>('Drift off\nstation\nfowt1', "Mooring\n-cable\nclashing\narray_cable10,('fowt2', 'fowt1', 4)")</t>
  </si>
  <si>
    <t>('Compromised\nstability\nfowt1', 'Large\nhydrostatic\noffset\nfowt1')</t>
  </si>
  <si>
    <t>('Compromised\nstability\nfowt1', 'Excess\ndynamics\nfowt1')</t>
  </si>
  <si>
    <t>('Large\nhydrostatic\noffset\nfowt1', 'Compromised\nstability\nfowt1')</t>
  </si>
  <si>
    <t>('Large\nhydrostatic\noffset\nfowt1', 'Capsize\nfowt1')</t>
  </si>
  <si>
    <t>('Large\nhydrostatic\noffset\nfowt1', 'Platform\n(structural)\nfowt1')</t>
  </si>
  <si>
    <t>('Large\nhydrostatic\noffset\nfowt1', 'Platform\n(watertight)\nfowt1')</t>
  </si>
  <si>
    <t>('Large\nhydrostatic\noffset\nfowt1', 'Increased\nturbine\nloads\nfowt1')</t>
  </si>
  <si>
    <t>('Large\nhydrostatic\noffset\nfowt1', 'Turbine\nparked\nfowt1')</t>
  </si>
  <si>
    <t>('Large\nhydrostatic\noffset\nfowt1', 'Reduced\npower\noutput\nfowt1')</t>
  </si>
  <si>
    <t>('Excess\ndynamics\nfowt1', 'Capsize\nfowt1')</t>
  </si>
  <si>
    <t>('Excess\ndynamics\nfowt1', 'Platform\n(structural)\nfowt1')</t>
  </si>
  <si>
    <t>('Excess\ndynamics\nfowt1', 'Platform\n(watertight)\nfowt1')</t>
  </si>
  <si>
    <t>('Excess\ndynamics\nfowt1', 'Increased\nturbine\nloads\nfowt1')</t>
  </si>
  <si>
    <t>('Excess\ndynamics\nfowt1', "Change in\nmooring\nprofile\n('fowt1', 0)")</t>
  </si>
  <si>
    <t>('Excess\ndynamics\nfowt1', "Excess\nmooring\nloads\n('fowt1', 0)")</t>
  </si>
  <si>
    <t>('Excess\ndynamics\nfowt1', 'Change\nin cable\nprofile\narray_cable10')</t>
  </si>
  <si>
    <t>('Excess\ndynamics\nfowt1', 'Excessive\nload on\ncable\narray_cable10')</t>
  </si>
  <si>
    <t>('Excess\ndynamics\nfowt1', "Change in\nmooring\nprofile\n('fowt1', 1)")</t>
  </si>
  <si>
    <t>('Excess\ndynamics\nfowt1', "Excess\nmooring\nloads\n('fowt1', 1)")</t>
  </si>
  <si>
    <t>('Capsize\nfowt1', 'Sink\nfowt1')</t>
  </si>
  <si>
    <t>('Capsize\nfowt1', 'Platform\n(structural)\nfowt1')</t>
  </si>
  <si>
    <t>('Capsize\nfowt1', 'Platform\n(watertight)\nfowt1')</t>
  </si>
  <si>
    <t>('Capsize\nfowt1', 'Ballast\nsystem\nfailure\nfowt1')</t>
  </si>
  <si>
    <t>('Capsize\nfowt1', 'Incorrect\nturbine\noperation\nfowt1')</t>
  </si>
  <si>
    <t>('Capsize\nfowt1', 'Increased\nturbine\nloads\nfowt1')</t>
  </si>
  <si>
    <t>('Capsize\nfowt1', 'RNA\nstructural\nfowt1')</t>
  </si>
  <si>
    <t>('Capsize\nfowt1', 'Generator\n&amp; gearbox\nfowt1')</t>
  </si>
  <si>
    <t>('Capsize\nfowt1', 'Turbine\ncontrols\nfowt1')</t>
  </si>
  <si>
    <t>('Capsize\nfowt1', 'Tower\nstructural\nfowt1')</t>
  </si>
  <si>
    <t>('Capsize\nfowt1', "Wire\nrope\n('fowt1', 0)")</t>
  </si>
  <si>
    <t>('Capsize\nfowt1', "Change in\nmooring\nprofile\n('fowt1', 0)")</t>
  </si>
  <si>
    <t>('Capsize\nfowt1', "Excess\nmooring\nloads\n('fowt1', 0)")</t>
  </si>
  <si>
    <t>('Capsize\nfowt1', 'Mooring\n-mooring\nclashing\nfowt1')</t>
  </si>
  <si>
    <t>('Capsize\nfowt1', 'Change\nin cable\nprofile\narray_cable10')</t>
  </si>
  <si>
    <t>('Capsize\nfowt1', 'Mooring\n-cable\nclashing\nfowt1,array_cable10')</t>
  </si>
  <si>
    <t>('Capsize\nfowt1', "Wire\nrope\n('fowt1', 1)")</t>
  </si>
  <si>
    <t>('Capsize\nfowt1', "Change in\nmooring\nprofile\n('fowt1', 1)")</t>
  </si>
  <si>
    <t>('Capsize\nfowt1', "Excess\nmooring\nloads\n('fowt1', 1)")</t>
  </si>
  <si>
    <t>('Capsize\nfowt1', "Wire\nrope\n('fowt2', 'fowt1', 4)")</t>
  </si>
  <si>
    <t>('Capsize\nfowt1', "Mooring\n-cable\nclashing\narray_cable10,('fowt2', 'fowt1', 4)")</t>
  </si>
  <si>
    <t>('Sink\nfowt1', 'Platform\n(structural)\nfowt1')</t>
  </si>
  <si>
    <t>('Sink\nfowt1', 'Platform\n(watertight)\nfowt1')</t>
  </si>
  <si>
    <t>('Sink\nfowt1', 'Ballast\nsystem\nfailure\nfowt1')</t>
  </si>
  <si>
    <t>('Sink\nfowt1', 'Incorrect\nturbine\noperation\nfowt1')</t>
  </si>
  <si>
    <t>('Sink\nfowt1', 'Increased\nturbine\nloads\nfowt1')</t>
  </si>
  <si>
    <t>('Sink\nfowt1', 'RNA\nstructural\nfowt1')</t>
  </si>
  <si>
    <t>('Sink\nfowt1', 'Generator\n&amp; gearbox\nfowt1')</t>
  </si>
  <si>
    <t>('Sink\nfowt1', 'Turbine\ncontrols\nfowt1')</t>
  </si>
  <si>
    <t>('Sink\nfowt1', 'Tower\nstructural\nfowt1')</t>
  </si>
  <si>
    <t>('Sink\nfowt1', "Wire\nrope\n('fowt1', 0)")</t>
  </si>
  <si>
    <t>('Sink\nfowt1', "Change in\nmooring\nprofile\n('fowt1', 0)")</t>
  </si>
  <si>
    <t>('Sink\nfowt1', 'Change\nin cable\nprofile\narray_cable10')</t>
  </si>
  <si>
    <t>('Sink\nfowt1', 'Excessive\nload on\ncable\narray_cable10')</t>
  </si>
  <si>
    <t>('Sink\nfowt1', 'Mooring\n-cable\nclashing\nfowt1,array_cable10')</t>
  </si>
  <si>
    <t>('Sink\nfowt1', "Wire\nrope\n('fowt1', 1)")</t>
  </si>
  <si>
    <t>('Sink\nfowt1', "Change in\nmooring\nprofile\n('fowt1', 1)")</t>
  </si>
  <si>
    <t>('Sink\nfowt1', "Wire\nrope\n('fowt2', 'fowt1', 4)")</t>
  </si>
  <si>
    <t>('Sink\nfowt1', "Mooring\n-cable\nclashing\narray_cable10,('fowt2', 'fowt1', 4)")</t>
  </si>
  <si>
    <t>('Platform\n(structural)\nfowt1', 'Compromised\nstability\nfowt1')</t>
  </si>
  <si>
    <t>('Platform\n(structural)\nfowt1', 'Large\nhydrostatic\noffset\nfowt1')</t>
  </si>
  <si>
    <t>('Platform\n(structural)\nfowt1', 'Falling\ntopside\ncomponents\nfowt1')</t>
  </si>
  <si>
    <t>('Platform\n(watertight)\nfowt1', 'Compromised\nstability\nfowt1')</t>
  </si>
  <si>
    <t>('Ballast\nsystem\nfailure\nfowt1', 'Compromised\nstability\nfowt1')</t>
  </si>
  <si>
    <t>('Ballast\nsystem\nfailure\nfowt1', 'Large\nhydrostatic\noffset\nfowt1')</t>
  </si>
  <si>
    <t>('Incorrect\nturbine\noperation\nfowt1', 'Increased\nturbine\nloads\nfowt1')</t>
  </si>
  <si>
    <t>('Incorrect\nturbine\noperation\nfowt1', 'Turbine\nparked\nfowt1')</t>
  </si>
  <si>
    <t>('Incorrect\nturbine\noperation\nfowt1', 'Reduced\npower\noutput\nfowt1')</t>
  </si>
  <si>
    <t>('Incorrect\nturbine\noperation\nfowt1', 'RNA\nstructural\nfowt1')</t>
  </si>
  <si>
    <t>('Incorrect\nturbine\noperation\nfowt1', 'Generator\n&amp; gearbox\nfowt1')</t>
  </si>
  <si>
    <t>('Incorrect\nturbine\noperation\nfowt1', 'Turbine\ncontrols\nfowt1')</t>
  </si>
  <si>
    <t>('Incorrect\nturbine\noperation\nfowt1', 'Tower\nstructural\nfowt1')</t>
  </si>
  <si>
    <t>('Increased\nturbine\nloads\nfowt1', 'Incorrect\nturbine\noperation\nfowt1')</t>
  </si>
  <si>
    <t>('Increased\nturbine\nloads\nfowt1', 'Platform\n(structural)\nfowt1')</t>
  </si>
  <si>
    <t>('Increased\nturbine\nloads\nfowt1', 'Reduced\npower\noutput\nfowt1')</t>
  </si>
  <si>
    <t>('Increased\nturbine\nloads\nfowt1', 'RNA\nstructural\nfowt1')</t>
  </si>
  <si>
    <t>('Increased\nturbine\nloads\nfowt1', 'Generator\n&amp; gearbox\nfowt1')</t>
  </si>
  <si>
    <t>('Increased\nturbine\nloads\nfowt1', 'Turbine\ncontrols\nfowt1')</t>
  </si>
  <si>
    <t>('Increased\nturbine\nloads\nfowt1', 'Tower\nstructural\nfowt1')</t>
  </si>
  <si>
    <t>('Vessel or\nAircraft\nCollision\nfowt1', 'Drift off\nstation\nfowt1')</t>
  </si>
  <si>
    <t>('Vessel or\nAircraft\nCollision\nfowt1', 'Large\nhydrostatic\noffset\nfowt1')</t>
  </si>
  <si>
    <t>('Vessel or\nAircraft\nCollision\nfowt1', 'Excess\ndynamics\nfowt1')</t>
  </si>
  <si>
    <t>('Vessel or\nAircraft\nCollision\nfowt1', 'Capsize\nfowt1')</t>
  </si>
  <si>
    <t>('Vessel or\nAircraft\nCollision\nfowt1', 'Platform\n(structural)\nfowt1')</t>
  </si>
  <si>
    <t>('Vessel or\nAircraft\nCollision\nfowt1', 'Platform\n(watertight)\nfowt1')</t>
  </si>
  <si>
    <t>('Vessel or\nAircraft\nCollision\nfowt1', 'Ballast\nsystem\nfailure\nfowt1')</t>
  </si>
  <si>
    <t>('Vessel or\nAircraft\nCollision\nfowt1', 'Falling\ntopside\ncomponents\nfowt1')</t>
  </si>
  <si>
    <t>('Vessel or\nAircraft\nCollision\nfowt1', 'Turbine\nparked\nfowt1')</t>
  </si>
  <si>
    <t>('Vessel or\nAircraft\nCollision\nfowt1', 'Reduced\npower\noutput\nfowt1')</t>
  </si>
  <si>
    <t>('Vessel or\nAircraft\nCollision\nfowt1', 'RNA\nstructural\nfowt1')</t>
  </si>
  <si>
    <t>('Vessel or\nAircraft\nCollision\nfowt1', 'Generator\n&amp; gearbox\nfowt1')</t>
  </si>
  <si>
    <t>('Vessel or\nAircraft\nCollision\nfowt1', 'Turbine\ncontrols\nfowt1')</t>
  </si>
  <si>
    <t>('Vessel or\nAircraft\nCollision\nfowt1', 'Tower\nstructural\nfowt1')</t>
  </si>
  <si>
    <t>('Vessel or\nAircraft\nCollision\nfowt1', "Wire\nrope\n('fowt1', 0)")</t>
  </si>
  <si>
    <t>('Vessel or\nAircraft\nCollision\nfowt1', 'Dynamic\ncable\narray_cable10')</t>
  </si>
  <si>
    <t>('Vessel or\nAircraft\nCollision\nfowt1', "Wire\nrope\n('fowt1', 1)")</t>
  </si>
  <si>
    <t>('Vessel or\nAircraft\nCollision\nfowt1', "Wire\nrope\n('fowt2', 'fowt1', 4)")</t>
  </si>
  <si>
    <t>('Vessel or\nAircraft\nCollision\nfowt1', 'Substation\n/grid\ninterruption\n')</t>
  </si>
  <si>
    <t>('Falling\ntopside\ncomponents\nfowt1', 'Platform\n(structural)\nfowt1')</t>
  </si>
  <si>
    <t>('Falling\ntopside\ncomponents\nfowt1', 'Platform\n(watertight)\nfowt1')</t>
  </si>
  <si>
    <t>('Falling\ntopside\ncomponents\nfowt1', 'Ballast\nsystem\nfailure\nfowt1')</t>
  </si>
  <si>
    <t>('Falling\ntopside\ncomponents\nfowt1', 'RNA\nstructural\nfowt1')</t>
  </si>
  <si>
    <t>('Falling\ntopside\ncomponents\nfowt1', 'Generator\n&amp; gearbox\nfowt1')</t>
  </si>
  <si>
    <t>('Falling\ntopside\ncomponents\nfowt1', 'Turbine\ncontrols\nfowt1')</t>
  </si>
  <si>
    <t>('Falling\ntopside\ncomponents\nfowt1', 'Tower\nstructural\nfowt1')</t>
  </si>
  <si>
    <t>('Falling\ntopside\ncomponents\nfowt1', "Wire\nrope\n('fowt1', 0)")</t>
  </si>
  <si>
    <t>('Falling\ntopside\ncomponents\nfowt1', 'Dynamic\ncable\narray_cable10')</t>
  </si>
  <si>
    <t>('Falling\ntopside\ncomponents\nfowt1', "Wire\nrope\n('fowt1', 1)")</t>
  </si>
  <si>
    <t>('Falling\ntopside\ncomponents\nfowt1', "Wire\nrope\n('fowt2', 'fowt1', 4)")</t>
  </si>
  <si>
    <t>('Turbine\nparked\nfowt1', 'Excess\ndynamics\nfowt1')</t>
  </si>
  <si>
    <t>('Turbine\nparked\nfowt1', 'Reduced\npower\noutput\nfowt1')</t>
  </si>
  <si>
    <t>('Turbine\nparked\nfowt1', 'Reduced\nAEP\n')</t>
  </si>
  <si>
    <t>('Reduced\npower\noutput\nfowt1', 'Reduced\nAEP\n')</t>
  </si>
  <si>
    <t>('RNA\nstructural\nfowt1', 'Increased\nturbine\nloads\nfowt1')</t>
  </si>
  <si>
    <t>('RNA\nstructural\nfowt1', 'Falling\ntopside\ncomponents\nfowt1')</t>
  </si>
  <si>
    <t>('RNA\nstructural\nfowt1', 'Turbine\nparked\nfowt1')</t>
  </si>
  <si>
    <t>('RNA\nstructural\nfowt1', 'Reduced\npower\noutput\nfowt1')</t>
  </si>
  <si>
    <t>('Generator\n&amp; gearbox\nfowt1', 'Turbine\nparked\nfowt1')</t>
  </si>
  <si>
    <t>('Generator\n&amp; gearbox\nfowt1', 'Reduced\npower\noutput\nfowt1')</t>
  </si>
  <si>
    <t>('Turbine\ncontrols\nfowt1', 'Incorrect\nturbine\noperation\nfowt1')</t>
  </si>
  <si>
    <t>('Turbine\ncontrols\nfowt1', 'Increased\nturbine\nloads\nfowt1')</t>
  </si>
  <si>
    <t>('Turbine\ncontrols\nfowt1', 'Turbine\nparked\nfowt1')</t>
  </si>
  <si>
    <t>('Turbine\ncontrols\nfowt1', 'Reduced\npower\noutput\nfowt1')</t>
  </si>
  <si>
    <t>('Tower\nstructural\nfowt1', 'Increased\nturbine\nloads\nfowt1')</t>
  </si>
  <si>
    <t>('Tower\nstructural\nfowt1', 'Falling\ntopside\ncomponents\nfowt1')</t>
  </si>
  <si>
    <t>('Tower\nstructural\nfowt1', 'Turbine\nparked\nfowt1')</t>
  </si>
  <si>
    <t>("Anchor\ndragging\n('fowt1', 0)", "Change in\nmooring\nprofile\n('fowt1', 0)")</t>
  </si>
  <si>
    <t>("Single\nanchor\n('fowt1', 0)", "Anchor\ndragging\n('fowt1', 0)")</t>
  </si>
  <si>
    <t>("Single\nanchor\n('fowt1', 0)", "Change in\nmooring\nprofile\n('fowt1', 0)")</t>
  </si>
  <si>
    <t>("Single\nanchor\n('fowt1', 0)", "Mooring\nline\nnonfunctional\n('fowt1', 0)")</t>
  </si>
  <si>
    <t>("Wire\nrope\n('fowt1', 0)", "Change in\nmooring\nprofile\n('fowt1', 0)")</t>
  </si>
  <si>
    <t>("Wire\nrope\n('fowt1', 0)", "Mooring\nline\nnonfunctional\n('fowt1', 0)")</t>
  </si>
  <si>
    <t>("Change in\nmooring\nprofile\n('fowt1', 0)", "Excess\nmooring\nloads\n('fowt1', 0)")</t>
  </si>
  <si>
    <t>("Excess\nmooring\nloads\n('fowt1', 0)", "Change in\nmooring\nprofile\n('fowt1', 0)")</t>
  </si>
  <si>
    <t>("Excess\nmooring\nloads\n('fowt1', 0)", 'Platform\n(structural)\nfowt1')</t>
  </si>
  <si>
    <t>("Excess\nmooring\nloads\n('fowt1', 0)", 'Platform\n(watertight)\nfowt1')</t>
  </si>
  <si>
    <t>("Excess\nmooring\nloads\n('fowt1', 0)", "Wire\nrope\n('fowt1', 0)")</t>
  </si>
  <si>
    <t>("Excess\nmooring\nloads\n('fowt1', 0)", "Single\nanchor\n('fowt1', 0)")</t>
  </si>
  <si>
    <t>("Excess\nmooring\nloads\n('fowt1', 0)", "Mooring\nline\nnonfunctional\n('fowt1', 0)")</t>
  </si>
  <si>
    <t>("Mooring\nline\nnonfunctional\n('fowt1', 0)", 'Drift off\nstation\nfowt1')</t>
  </si>
  <si>
    <t>("Mooring\nline\nnonfunctional\n('fowt1', 0)", 'Compromised\nstability\nfowt1')</t>
  </si>
  <si>
    <t>("Mooring\nline\nnonfunctional\n('fowt1', 0)", 'Excess\ndynamics\nfowt1')</t>
  </si>
  <si>
    <t>("Mooring\nline\nnonfunctional\n('fowt1', 0)", "Change in\nmooring\nprofile\n('fowt1', 0)")</t>
  </si>
  <si>
    <t>('Mooring\n-mooring\nclashing\nfowt1', "Wire\nrope\n('fowt1', 1)")</t>
  </si>
  <si>
    <t>('Mooring\n-mooring\nclashing\nfowt1', "Change in\nmooring\nprofile\n('fowt1', 1)")</t>
  </si>
  <si>
    <t>('Mooring\n-mooring\nclashing\nfowt1', "Excess\nmooring\nloads\n('fowt1', 1)")</t>
  </si>
  <si>
    <t>('Mooring\n-mooring\nclashing\nfowt1', "Wire\nrope\n('fowt2', 'fowt1', 4)")</t>
  </si>
  <si>
    <t>('Excessive\nload on\ncable\narray_cable10', 'Drift off\nstation\nfowt1')</t>
  </si>
  <si>
    <t>('Excessive\nload on\ncable\narray_cable10', 'Drift off\nstation\nfowt2')</t>
  </si>
  <si>
    <t>('Array cable\ndisconnect\narray_cable10 fowt1', 'Turbine\nparked\nfowt1')</t>
  </si>
  <si>
    <t>('Array cable\ndisconnect\narray_cable10 fowt1', 'Reduced\npower\noutput\nfowt1')</t>
  </si>
  <si>
    <t>('Dynamic\ncable\narray_cable10', 'Reduced\npower\noutput\nfowt1')</t>
  </si>
  <si>
    <t>('Dynamic\ncable\narray_cable10', 'Reduced\npower\noutput\nfowt2')</t>
  </si>
  <si>
    <t>("Anchor\ndragging\n('fowt1', 1)", "Change in\nmooring\nprofile\n('fowt1', 1)")</t>
  </si>
  <si>
    <t>("Single\nanchor\n('fowt1', 1)", "Anchor\ndragging\n('fowt1', 1)")</t>
  </si>
  <si>
    <t>("Single\nanchor\n('fowt1', 1)", "Change in\nmooring\nprofile\n('fowt1', 1)")</t>
  </si>
  <si>
    <t>("Single\nanchor\n('fowt1', 1)", "Mooring\nline\nnonfunctional\n('fowt1', 1)")</t>
  </si>
  <si>
    <t>("Wire\nrope\n('fowt1', 1)", "Change in\nmooring\nprofile\n('fowt1', 1)")</t>
  </si>
  <si>
    <t>("Wire\nrope\n('fowt1', 1)", "Mooring\nline\nnonfunctional\n('fowt1', 1)")</t>
  </si>
  <si>
    <t>("Change in\nmooring\nprofile\n('fowt1', 1)", 'Mooring\n-mooring\nclashing\nfowt1')</t>
  </si>
  <si>
    <t>("Change in\nmooring\nprofile\n('fowt1', 1)", "Excess\nmooring\nloads\n('fowt1', 1)")</t>
  </si>
  <si>
    <t>("Excess\nmooring\nloads\n('fowt1', 1)", "Change in\nmooring\nprofile\n('fowt1', 1)")</t>
  </si>
  <si>
    <t>("Excess\nmooring\nloads\n('fowt1', 1)", 'Platform\n(structural)\nfowt1')</t>
  </si>
  <si>
    <t>("Excess\nmooring\nloads\n('fowt1', 1)", 'Platform\n(watertight)\nfowt1')</t>
  </si>
  <si>
    <t>("Excess\nmooring\nloads\n('fowt1', 1)", "Wire\nrope\n('fowt1', 1)")</t>
  </si>
  <si>
    <t>("Excess\nmooring\nloads\n('fowt1', 1)", "Single\nanchor\n('fowt1', 1)")</t>
  </si>
  <si>
    <t>("Excess\nmooring\nloads\n('fowt1', 1)", "Mooring\nline\nnonfunctional\n('fowt1', 1)")</t>
  </si>
  <si>
    <t>("Mooring\nline\nnonfunctional\n('fowt1', 1)", 'Drift off\nstation\nfowt1')</t>
  </si>
  <si>
    <t>("Mooring\nline\nnonfunctional\n('fowt1', 1)", 'Compromised\nstability\nfowt1')</t>
  </si>
  <si>
    <t>("Mooring\nline\nnonfunctional\n('fowt1', 1)", 'Excess\ndynamics\nfowt1')</t>
  </si>
  <si>
    <t>("Mooring\nline\nnonfunctional\n('fowt1', 1)", "Change in\nmooring\nprofile\n('fowt1', 1)")</t>
  </si>
  <si>
    <t>("Shared\nline\nnonfunctional\n('fowt2', 'fowt1', 4)", 'Drift off\nstation\nfowt1')</t>
  </si>
  <si>
    <t>("Shared\nline\nnonfunctional\n('fowt2', 'fowt1', 4)", 'Excess\ndynamics\nfowt1')</t>
  </si>
  <si>
    <t>("Shared\nline\nnonfunctional\n('fowt2', 'fowt1', 4)", 'Mooring\n-mooring\nclashing\nfowt1')</t>
  </si>
  <si>
    <t>("Shared\nline\nnonfunctional\n('fowt2', 'fowt1', 4)", 'Drift off\nstation\nfowt2')</t>
  </si>
  <si>
    <t>("Shared\nline\nnonfunctional\n('fowt2', 'fowt1', 4)", 'Excess\ndynamics\nfowt2')</t>
  </si>
  <si>
    <t>("Shared\nline\nnonfunctional\n('fowt2', 'fowt1', 4)", 'Mooring\n-mooring\nclashing\nfowt2')</t>
  </si>
  <si>
    <t>("Wire\nrope\n('fowt2', 'fowt1', 4)", "Shared\nline\nnonfunctional\n('fowt2', 'fowt1', 4)")</t>
  </si>
  <si>
    <t>("Mooring\n-cable\nclashing\narray_cable10,('fowt2', 'fowt1', 4)", "Wire\nrope\n('fowt2', 'fowt1', 4)")</t>
  </si>
  <si>
    <t>('Substation\n/grid\ninterruption\n', 'Incorrect\nturbine\noperation\nfowt1')</t>
  </si>
  <si>
    <t>('Substation\n/grid\ninterruption\n', 'Turbine\nparked\nfowt1')</t>
  </si>
  <si>
    <t>('Substation\n/grid\ninterruption\n', 'Reduced\npower\noutput\nfowt1')</t>
  </si>
  <si>
    <t>('Substation\n/grid\ninterruption\n', 'Incorrect\nturbine\noperation\nfowt2')</t>
  </si>
  <si>
    <t>('Substation\n/grid\ninterruption\n', 'Turbine\nparked\nfowt2')</t>
  </si>
  <si>
    <t>('Substation\n/grid\ninterruption\n', 'Reduced\npower\noutput\nfowt2')</t>
  </si>
  <si>
    <t>('Drift off\nstation\nfowt2', 'Compromised\nstability\nfowt2')</t>
  </si>
  <si>
    <t>('Drift off\nstation\nfowt2', 'Vessel or\nAircraft\nCollision\nfowt2')</t>
  </si>
  <si>
    <t>('Drift off\nstation\nfowt2', 'Turbine\nparked\nfowt2')</t>
  </si>
  <si>
    <t>('Drift off\nstation\nfowt2', 'Reduced\npower\noutput\nfowt2')</t>
  </si>
  <si>
    <t>('Drift off\nstation\nfowt2', "Change in\nmooring\nprofile\n('fowt2', 2)")</t>
  </si>
  <si>
    <t>('Drift off\nstation\nfowt2', "Excess\nmooring\nloads\n('fowt2', 2)")</t>
  </si>
  <si>
    <t>('Drift off\nstation\nfowt2', 'Mooring\n-mooring\nclashing\nfowt2')</t>
  </si>
  <si>
    <t>('Drift off\nstation\nfowt2', 'Change\nin cable\nprofile\narray_cable10')</t>
  </si>
  <si>
    <t>('Drift off\nstation\nfowt2', 'Excessive\nload on\ncable\narray_cable10')</t>
  </si>
  <si>
    <t>('Drift off\nstation\nfowt2', 'Mooring\n-cable\nclashing\nfowt2,array_cable10')</t>
  </si>
  <si>
    <t>('Drift off\nstation\nfowt2', 'Change\nin cable\nprofile\nsuspended_cable11')</t>
  </si>
  <si>
    <t>('Drift off\nstation\nfowt2', 'Excessive\nload on\ncable\nsuspended_cable11')</t>
  </si>
  <si>
    <t>('Drift off\nstation\nfowt2', 'Mooring\n-cable\nclashing\nfowt2,suspended_cable11')</t>
  </si>
  <si>
    <t>('Drift off\nstation\nfowt2', "Change in\nmooring\nprofile\n('fowt2', 3)")</t>
  </si>
  <si>
    <t>('Drift off\nstation\nfowt2', "Excess\nmooring\nloads\n('fowt2', 3)")</t>
  </si>
  <si>
    <t>('Drift off\nstation\nfowt2', "Mooring\n-cable\nclashing\narray_cable10,('fowt2', 'fowt1', 4)")</t>
  </si>
  <si>
    <t>('Compromised\nstability\nfowt2', 'Large\nhydrostatic\noffset\nfowt2')</t>
  </si>
  <si>
    <t>('Compromised\nstability\nfowt2', 'Excess\ndynamics\nfowt2')</t>
  </si>
  <si>
    <t>('Large\nhydrostatic\noffset\nfowt2', 'Compromised\nstability\nfowt2')</t>
  </si>
  <si>
    <t>('Large\nhydrostatic\noffset\nfowt2', 'Capsize\nfowt2')</t>
  </si>
  <si>
    <t>('Large\nhydrostatic\noffset\nfowt2', 'Platform\n(structural)\nfowt2')</t>
  </si>
  <si>
    <t>('Large\nhydrostatic\noffset\nfowt2', 'Platform\n(watertight)\nfowt2')</t>
  </si>
  <si>
    <t>('Large\nhydrostatic\noffset\nfowt2', 'Increased\nturbine\nloads\nfowt2')</t>
  </si>
  <si>
    <t>('Large\nhydrostatic\noffset\nfowt2', 'Turbine\nparked\nfowt2')</t>
  </si>
  <si>
    <t>('Large\nhydrostatic\noffset\nfowt2', 'Reduced\npower\noutput\nfowt2')</t>
  </si>
  <si>
    <t>('Excess\ndynamics\nfowt2', 'Capsize\nfowt2')</t>
  </si>
  <si>
    <t>('Excess\ndynamics\nfowt2', 'Platform\n(structural)\nfowt2')</t>
  </si>
  <si>
    <t>('Excess\ndynamics\nfowt2', 'Platform\n(watertight)\nfowt2')</t>
  </si>
  <si>
    <t>('Excess\ndynamics\nfowt2', 'Increased\nturbine\nloads\nfowt2')</t>
  </si>
  <si>
    <t>('Excess\ndynamics\nfowt2', "Change in\nmooring\nprofile\n('fowt2', 2)")</t>
  </si>
  <si>
    <t>('Excess\ndynamics\nfowt2', "Excess\nmooring\nloads\n('fowt2', 2)")</t>
  </si>
  <si>
    <t>('Excess\ndynamics\nfowt2', 'Change\nin cable\nprofile\narray_cable10')</t>
  </si>
  <si>
    <t>('Excess\ndynamics\nfowt2', 'Excessive\nload on\ncable\narray_cable10')</t>
  </si>
  <si>
    <t>('Excess\ndynamics\nfowt2', 'Change\nin cable\nprofile\nsuspended_cable11')</t>
  </si>
  <si>
    <t>('Excess\ndynamics\nfowt2', 'Excessive\nload on\ncable\nsuspended_cable11')</t>
  </si>
  <si>
    <t>('Excess\ndynamics\nfowt2', "Change in\nmooring\nprofile\n('fowt2', 3)")</t>
  </si>
  <si>
    <t>('Excess\ndynamics\nfowt2', "Excess\nmooring\nloads\n('fowt2', 3)")</t>
  </si>
  <si>
    <t>('Capsize\nfowt2', 'Sink\nfowt2')</t>
  </si>
  <si>
    <t>('Capsize\nfowt2', 'Platform\n(structural)\nfowt2')</t>
  </si>
  <si>
    <t>('Capsize\nfowt2', 'Platform\n(watertight)\nfowt2')</t>
  </si>
  <si>
    <t>('Capsize\nfowt2', 'Ballast\nsystem\nfailure\nfowt2')</t>
  </si>
  <si>
    <t>('Capsize\nfowt2', 'Incorrect\nturbine\noperation\nfowt2')</t>
  </si>
  <si>
    <t>('Capsize\nfowt2', 'Increased\nturbine\nloads\nfowt2')</t>
  </si>
  <si>
    <t>('Capsize\nfowt2', 'Turbine\nparked\nfowt2')</t>
  </si>
  <si>
    <t>('Capsize\nfowt2', 'RNA\nstructural\nfowt2')</t>
  </si>
  <si>
    <t>('Capsize\nfowt2', 'Generator\n&amp; gearbox\nfowt2')</t>
  </si>
  <si>
    <t>('Capsize\nfowt2', 'Turbine\ncontrols\nfowt2')</t>
  </si>
  <si>
    <t>('Capsize\nfowt2', 'Tower\nstructural\nfowt2')</t>
  </si>
  <si>
    <t>('Capsize\nfowt2', "Wire\nrope\n('fowt2', 2)")</t>
  </si>
  <si>
    <t>('Capsize\nfowt2', "Change in\nmooring\nprofile\n('fowt2', 2)")</t>
  </si>
  <si>
    <t>('Capsize\nfowt2', "Excess\nmooring\nloads\n('fowt2', 2)")</t>
  </si>
  <si>
    <t>('Capsize\nfowt2', 'Mooring\n-mooring\nclashing\nfowt2')</t>
  </si>
  <si>
    <t>('Capsize\nfowt2', 'Change\nin cable\nprofile\narray_cable10')</t>
  </si>
  <si>
    <t>('Capsize\nfowt2', 'Mooring\n-cable\nclashing\nfowt2,array_cable10')</t>
  </si>
  <si>
    <t>('Capsize\nfowt2', 'Change\nin cable\nprofile\nsuspended_cable11')</t>
  </si>
  <si>
    <t>('Capsize\nfowt2', 'Terminations\nsuspended_cable11')</t>
  </si>
  <si>
    <t>('Capsize\nfowt2', 'Dynamic\ncable\nsuspended_cable11')</t>
  </si>
  <si>
    <t>('Capsize\nfowt2', 'Mooring\n-cable\nclashing\nfowt2,suspended_cable11')</t>
  </si>
  <si>
    <t>('Capsize\nfowt2', "Wire\nrope\n('fowt2', 3)")</t>
  </si>
  <si>
    <t>('Capsize\nfowt2', "Change in\nmooring\nprofile\n('fowt2', 3)")</t>
  </si>
  <si>
    <t>('Capsize\nfowt2', "Excess\nmooring\nloads\n('fowt2', 3)")</t>
  </si>
  <si>
    <t>('Capsize\nfowt2', "Wire\nrope\n('fowt2', 'fowt1', 4)")</t>
  </si>
  <si>
    <t>('Capsize\nfowt2', "Mooring\n-cable\nclashing\narray_cable10,('fowt2', 'fowt1', 4)")</t>
  </si>
  <si>
    <t>('Sink\nfowt2', 'Platform\n(structural)\nfowt2')</t>
  </si>
  <si>
    <t>('Sink\nfowt2', 'Platform\n(watertight)\nfowt2')</t>
  </si>
  <si>
    <t>('Sink\nfowt2', 'Ballast\nsystem\nfailure\nfowt2')</t>
  </si>
  <si>
    <t>('Sink\nfowt2', 'Incorrect\nturbine\noperation\nfowt2')</t>
  </si>
  <si>
    <t>('Sink\nfowt2', 'Increased\nturbine\nloads\nfowt2')</t>
  </si>
  <si>
    <t>('Sink\nfowt2', 'Turbine\nparked\nfowt2')</t>
  </si>
  <si>
    <t>('Sink\nfowt2', 'RNA\nstructural\nfowt2')</t>
  </si>
  <si>
    <t>('Sink\nfowt2', 'Generator\n&amp; gearbox\nfowt2')</t>
  </si>
  <si>
    <t>('Sink\nfowt2', 'Turbine\ncontrols\nfowt2')</t>
  </si>
  <si>
    <t>('Sink\nfowt2', 'Tower\nstructural\nfowt2')</t>
  </si>
  <si>
    <t>('Sink\nfowt2', "Wire\nrope\n('fowt2', 2)")</t>
  </si>
  <si>
    <t>('Sink\nfowt2', "Change in\nmooring\nprofile\n('fowt2', 2)")</t>
  </si>
  <si>
    <t>('Sink\nfowt2', 'Change\nin cable\nprofile\narray_cable10')</t>
  </si>
  <si>
    <t>('Sink\nfowt2', 'Excessive\nload on\ncable\narray_cable10')</t>
  </si>
  <si>
    <t>('Sink\nfowt2', 'Mooring\n-cable\nclashing\nfowt2,array_cable10')</t>
  </si>
  <si>
    <t>('Sink\nfowt2', 'Change\nin cable\nprofile\nsuspended_cable11')</t>
  </si>
  <si>
    <t>('Sink\nfowt2', 'Excessive\nload on\ncable\nsuspended_cable11')</t>
  </si>
  <si>
    <t>('Sink\nfowt2', 'Terminations\nsuspended_cable11')</t>
  </si>
  <si>
    <t>('Sink\nfowt2', 'Dynamic\ncable\nsuspended_cable11')</t>
  </si>
  <si>
    <t>('Sink\nfowt2', 'Mooring\n-cable\nclashing\nfowt2,suspended_cable11')</t>
  </si>
  <si>
    <t>('Sink\nfowt2', "Wire\nrope\n('fowt2', 3)")</t>
  </si>
  <si>
    <t>('Sink\nfowt2', "Change in\nmooring\nprofile\n('fowt2', 3)")</t>
  </si>
  <si>
    <t>('Sink\nfowt2', "Wire\nrope\n('fowt2', 'fowt1', 4)")</t>
  </si>
  <si>
    <t>('Sink\nfowt2', "Mooring\n-cable\nclashing\narray_cable10,('fowt2', 'fowt1', 4)")</t>
  </si>
  <si>
    <t>('Platform\n(structural)\nfowt2', 'Compromised\nstability\nfowt2')</t>
  </si>
  <si>
    <t>('Platform\n(structural)\nfowt2', 'Large\nhydrostatic\noffset\nfowt2')</t>
  </si>
  <si>
    <t>('Platform\n(structural)\nfowt2', 'Falling\ntopside\ncomponents\nfowt2')</t>
  </si>
  <si>
    <t>('Platform\n(watertight)\nfowt2', 'Compromised\nstability\nfowt2')</t>
  </si>
  <si>
    <t>('Ballast\nsystem\nfailure\nfowt2', 'Compromised\nstability\nfowt2')</t>
  </si>
  <si>
    <t>('Ballast\nsystem\nfailure\nfowt2', 'Large\nhydrostatic\noffset\nfowt2')</t>
  </si>
  <si>
    <t>('Incorrect\nturbine\noperation\nfowt2', 'Increased\nturbine\nloads\nfowt2')</t>
  </si>
  <si>
    <t>('Incorrect\nturbine\noperation\nfowt2', 'Turbine\nparked\nfowt2')</t>
  </si>
  <si>
    <t>('Incorrect\nturbine\noperation\nfowt2', 'Reduced\npower\noutput\nfowt2')</t>
  </si>
  <si>
    <t>('Incorrect\nturbine\noperation\nfowt2', 'RNA\nstructural\nfowt2')</t>
  </si>
  <si>
    <t>('Incorrect\nturbine\noperation\nfowt2', 'Generator\n&amp; gearbox\nfowt2')</t>
  </si>
  <si>
    <t>('Incorrect\nturbine\noperation\nfowt2', 'Turbine\ncontrols\nfowt2')</t>
  </si>
  <si>
    <t>('Incorrect\nturbine\noperation\nfowt2', 'Tower\nstructural\nfowt2')</t>
  </si>
  <si>
    <t>('Increased\nturbine\nloads\nfowt2', 'Incorrect\nturbine\noperation\nfowt2')</t>
  </si>
  <si>
    <t>('Increased\nturbine\nloads\nfowt2', 'Platform\n(structural)\nfowt2')</t>
  </si>
  <si>
    <t>('Increased\nturbine\nloads\nfowt2', 'Reduced\npower\noutput\nfowt2')</t>
  </si>
  <si>
    <t>('Increased\nturbine\nloads\nfowt2', 'RNA\nstructural\nfowt2')</t>
  </si>
  <si>
    <t>('Increased\nturbine\nloads\nfowt2', 'Generator\n&amp; gearbox\nfowt2')</t>
  </si>
  <si>
    <t>('Increased\nturbine\nloads\nfowt2', 'Turbine\ncontrols\nfowt2')</t>
  </si>
  <si>
    <t>('Increased\nturbine\nloads\nfowt2', 'Tower\nstructural\nfowt2')</t>
  </si>
  <si>
    <t>('Vessel or\nAircraft\nCollision\nfowt2', 'Drift off\nstation\nfowt2')</t>
  </si>
  <si>
    <t>('Vessel or\nAircraft\nCollision\nfowt2', 'Large\nhydrostatic\noffset\nfowt2')</t>
  </si>
  <si>
    <t>('Vessel or\nAircraft\nCollision\nfowt2', 'Excess\ndynamics\nfowt2')</t>
  </si>
  <si>
    <t>('Vessel or\nAircraft\nCollision\nfowt2', 'Capsize\nfowt2')</t>
  </si>
  <si>
    <t>('Vessel or\nAircraft\nCollision\nfowt2', 'Platform\n(structural)\nfowt2')</t>
  </si>
  <si>
    <t>('Vessel or\nAircraft\nCollision\nfowt2', 'Platform\n(watertight)\nfowt2')</t>
  </si>
  <si>
    <t>('Vessel or\nAircraft\nCollision\nfowt2', 'Ballast\nsystem\nfailure\nfowt2')</t>
  </si>
  <si>
    <t>('Vessel or\nAircraft\nCollision\nfowt2', 'Falling\ntopside\ncomponents\nfowt2')</t>
  </si>
  <si>
    <t>('Vessel or\nAircraft\nCollision\nfowt2', 'Turbine\nparked\nfowt2')</t>
  </si>
  <si>
    <t>('Vessel or\nAircraft\nCollision\nfowt2', 'Reduced\npower\noutput\nfowt2')</t>
  </si>
  <si>
    <t>('Vessel or\nAircraft\nCollision\nfowt2', 'RNA\nstructural\nfowt2')</t>
  </si>
  <si>
    <t>('Vessel or\nAircraft\nCollision\nfowt2', 'Generator\n&amp; gearbox\nfowt2')</t>
  </si>
  <si>
    <t>('Vessel or\nAircraft\nCollision\nfowt2', 'Turbine\ncontrols\nfowt2')</t>
  </si>
  <si>
    <t>('Vessel or\nAircraft\nCollision\nfowt2', 'Tower\nstructural\nfowt2')</t>
  </si>
  <si>
    <t>('Vessel or\nAircraft\nCollision\nfowt2', "Wire\nrope\n('fowt2', 2)")</t>
  </si>
  <si>
    <t>('Vessel or\nAircraft\nCollision\nfowt2', 'Dynamic\ncable\narray_cable10')</t>
  </si>
  <si>
    <t>('Vessel or\nAircraft\nCollision\nfowt2', 'Cable\nprotection\nsystem\nsuspended_cable11')</t>
  </si>
  <si>
    <t>('Vessel or\nAircraft\nCollision\nfowt2', 'Dynamic\ncable\nsuspended_cable11')</t>
  </si>
  <si>
    <t>('Vessel or\nAircraft\nCollision\nfowt2', "Wire\nrope\n('fowt2', 3)")</t>
  </si>
  <si>
    <t>('Vessel or\nAircraft\nCollision\nfowt2', "Wire\nrope\n('fowt2', 'fowt1', 4)")</t>
  </si>
  <si>
    <t>('Vessel or\nAircraft\nCollision\nfowt2', 'Substation\n/grid\ninterruption\n')</t>
  </si>
  <si>
    <t>('Falling\ntopside\ncomponents\nfowt2', 'Platform\n(structural)\nfowt2')</t>
  </si>
  <si>
    <t>('Falling\ntopside\ncomponents\nfowt2', 'Platform\n(watertight)\nfowt2')</t>
  </si>
  <si>
    <t>('Falling\ntopside\ncomponents\nfowt2', 'Ballast\nsystem\nfailure\nfowt2')</t>
  </si>
  <si>
    <t>('Falling\ntopside\ncomponents\nfowt2', 'RNA\nstructural\nfowt2')</t>
  </si>
  <si>
    <t>('Falling\ntopside\ncomponents\nfowt2', 'Generator\n&amp; gearbox\nfowt2')</t>
  </si>
  <si>
    <t>('Falling\ntopside\ncomponents\nfowt2', 'Turbine\ncontrols\nfowt2')</t>
  </si>
  <si>
    <t>('Falling\ntopside\ncomponents\nfowt2', 'Tower\nstructural\nfowt2')</t>
  </si>
  <si>
    <t>('Falling\ntopside\ncomponents\nfowt2', "Wire\nrope\n('fowt2', 2)")</t>
  </si>
  <si>
    <t>('Falling\ntopside\ncomponents\nfowt2', 'Dynamic\ncable\narray_cable10')</t>
  </si>
  <si>
    <t>('Falling\ntopside\ncomponents\nfowt2', 'Cable\nprotection\nsystem\nsuspended_cable11')</t>
  </si>
  <si>
    <t>('Falling\ntopside\ncomponents\nfowt2', 'Dynamic\ncable\nsuspended_cable11')</t>
  </si>
  <si>
    <t>('Falling\ntopside\ncomponents\nfowt2', "Wire\nrope\n('fowt2', 3)")</t>
  </si>
  <si>
    <t>('Falling\ntopside\ncomponents\nfowt2', "Wire\nrope\n('fowt2', 'fowt1', 4)")</t>
  </si>
  <si>
    <t>('Turbine\nparked\nfowt2', 'Excess\ndynamics\nfowt2')</t>
  </si>
  <si>
    <t>('Turbine\nparked\nfowt2', 'Reduced\npower\noutput\nfowt2')</t>
  </si>
  <si>
    <t>('Turbine\nparked\nfowt2', 'Reduced\nAEP\n')</t>
  </si>
  <si>
    <t>('Reduced\npower\noutput\nfowt2', 'Reduced\nAEP\n')</t>
  </si>
  <si>
    <t>('RNA\nstructural\nfowt2', 'Increased\nturbine\nloads\nfowt2')</t>
  </si>
  <si>
    <t>('RNA\nstructural\nfowt2', 'Falling\ntopside\ncomponents\nfowt2')</t>
  </si>
  <si>
    <t>('RNA\nstructural\nfowt2', 'Turbine\nparked\nfowt2')</t>
  </si>
  <si>
    <t>('RNA\nstructural\nfowt2', 'Reduced\npower\noutput\nfowt2')</t>
  </si>
  <si>
    <t>('Generator\n&amp; gearbox\nfowt2', 'Turbine\nparked\nfowt2')</t>
  </si>
  <si>
    <t>('Generator\n&amp; gearbox\nfowt2', 'Reduced\npower\noutput\nfowt2')</t>
  </si>
  <si>
    <t>('Turbine\ncontrols\nfowt2', 'Incorrect\nturbine\noperation\nfowt2')</t>
  </si>
  <si>
    <t>('Turbine\ncontrols\nfowt2', 'Increased\nturbine\nloads\nfowt2')</t>
  </si>
  <si>
    <t>('Turbine\ncontrols\nfowt2', 'Turbine\nparked\nfowt2')</t>
  </si>
  <si>
    <t>('Turbine\ncontrols\nfowt2', 'Reduced\npower\noutput\nfowt2')</t>
  </si>
  <si>
    <t>('Tower\nstructural\nfowt2', 'Increased\nturbine\nloads\nfowt2')</t>
  </si>
  <si>
    <t>('Tower\nstructural\nfowt2', 'Falling\ntopside\ncomponents\nfowt2')</t>
  </si>
  <si>
    <t>('Tower\nstructural\nfowt2', 'Turbine\nparked\nfowt2')</t>
  </si>
  <si>
    <t>("Anchor\ndragging\n('fowt2', 2)", "Change in\nmooring\nprofile\n('fowt2', 2)")</t>
  </si>
  <si>
    <t>("Single\nanchor\n('fowt2', 2)", "Anchor\ndragging\n('fowt2', 2)")</t>
  </si>
  <si>
    <t>("Single\nanchor\n('fowt2', 2)", "Change in\nmooring\nprofile\n('fowt2', 2)")</t>
  </si>
  <si>
    <t>("Single\nanchor\n('fowt2', 2)", "Mooring\nline\nnonfunctional\n('fowt2', 2)")</t>
  </si>
  <si>
    <t>("Wire\nrope\n('fowt2', 2)", "Change in\nmooring\nprofile\n('fowt2', 2)")</t>
  </si>
  <si>
    <t>("Wire\nrope\n('fowt2', 2)", "Mooring\nline\nnonfunctional\n('fowt2', 2)")</t>
  </si>
  <si>
    <t>("Change in\nmooring\nprofile\n('fowt2', 2)", "Excess\nmooring\nloads\n('fowt2', 2)")</t>
  </si>
  <si>
    <t>("Excess\nmooring\nloads\n('fowt2', 2)", "Change in\nmooring\nprofile\n('fowt2', 2)")</t>
  </si>
  <si>
    <t>("Excess\nmooring\nloads\n('fowt2', 2)", 'Platform\n(structural)\nfowt2')</t>
  </si>
  <si>
    <t>("Excess\nmooring\nloads\n('fowt2', 2)", 'Platform\n(watertight)\nfowt2')</t>
  </si>
  <si>
    <t>("Excess\nmooring\nloads\n('fowt2', 2)", "Wire\nrope\n('fowt2', 2)")</t>
  </si>
  <si>
    <t>("Excess\nmooring\nloads\n('fowt2', 2)", "Single\nanchor\n('fowt2', 2)")</t>
  </si>
  <si>
    <t>("Excess\nmooring\nloads\n('fowt2', 2)", "Mooring\nline\nnonfunctional\n('fowt2', 2)")</t>
  </si>
  <si>
    <t>("Mooring\nline\nnonfunctional\n('fowt2', 2)", 'Drift off\nstation\nfowt2')</t>
  </si>
  <si>
    <t>("Mooring\nline\nnonfunctional\n('fowt2', 2)", 'Compromised\nstability\nfowt2')</t>
  </si>
  <si>
    <t>("Mooring\nline\nnonfunctional\n('fowt2', 2)", 'Excess\ndynamics\nfowt2')</t>
  </si>
  <si>
    <t>("Mooring\nline\nnonfunctional\n('fowt2', 2)", "Change in\nmooring\nprofile\n('fowt2', 2)")</t>
  </si>
  <si>
    <t>('Mooring\n-mooring\nclashing\nfowt2', "Wire\nrope\n('fowt2', 3)")</t>
  </si>
  <si>
    <t>('Mooring\n-mooring\nclashing\nfowt2', "Change in\nmooring\nprofile\n('fowt2', 3)")</t>
  </si>
  <si>
    <t>('Mooring\n-mooring\nclashing\nfowt2', "Excess\nmooring\nloads\n('fowt2', 3)")</t>
  </si>
  <si>
    <t>('Mooring\n-mooring\nclashing\nfowt2', "Wire\nrope\n('fowt2', 'fowt1', 4)")</t>
  </si>
  <si>
    <t>('Array cable\ndisconnect\narray_cable10 fowt2', 'Turbine\nparked\nfowt2')</t>
  </si>
  <si>
    <t>('Array cable\ndisconnect\narray_cable10 fowt2', 'Reduced\npower\noutput\nfowt2')</t>
  </si>
  <si>
    <t>('Excessive\nload on\ncable\nsuspended_cable11', 'Drift off\nstation\nfowt2')</t>
  </si>
  <si>
    <t>('Array cable\ndisconnect\nsuspended_cable11 fowt2', 'Turbine\nparked\nfowt2')</t>
  </si>
  <si>
    <t>('Array cable\ndisconnect\nsuspended_cable11 fowt2', 'Reduced\npower\noutput\nfowt2')</t>
  </si>
  <si>
    <t>('Terminations\nsuspended_cable11', 'Reduced\npower\noutput\nfowt2')</t>
  </si>
  <si>
    <t>('Offshore\njoints\nsuspended_cable11', 'Reduced\npower\noutput\nfowt2')</t>
  </si>
  <si>
    <t>('Dynamic\ncable\nsuspended_cable11', 'Reduced\npower\noutput\nfowt2')</t>
  </si>
  <si>
    <t>("Anchor\ndragging\n('fowt2', 3)", "Change in\nmooring\nprofile\n('fowt2', 3)")</t>
  </si>
  <si>
    <t>("Single\nanchor\n('fowt2', 3)", "Anchor\ndragging\n('fowt2', 3)")</t>
  </si>
  <si>
    <t>("Single\nanchor\n('fowt2', 3)", "Change in\nmooring\nprofile\n('fowt2', 3)")</t>
  </si>
  <si>
    <t>("Single\nanchor\n('fowt2', 3)", "Mooring\nline\nnonfunctional\n('fowt2', 3)")</t>
  </si>
  <si>
    <t>("Wire\nrope\n('fowt2', 3)", "Change in\nmooring\nprofile\n('fowt2', 3)")</t>
  </si>
  <si>
    <t>("Wire\nrope\n('fowt2', 3)", "Mooring\nline\nnonfunctional\n('fowt2', 3)")</t>
  </si>
  <si>
    <t>("Change in\nmooring\nprofile\n('fowt2', 3)", 'Mooring\n-mooring\nclashing\nfowt2')</t>
  </si>
  <si>
    <t>("Change in\nmooring\nprofile\n('fowt2', 3)", "Excess\nmooring\nloads\n('fowt2', 3)")</t>
  </si>
  <si>
    <t>("Excess\nmooring\nloads\n('fowt2', 3)", "Change in\nmooring\nprofile\n('fowt2', 3)")</t>
  </si>
  <si>
    <t>("Excess\nmooring\nloads\n('fowt2', 3)", 'Platform\n(structural)\nfowt2')</t>
  </si>
  <si>
    <t>("Excess\nmooring\nloads\n('fowt2', 3)", 'Platform\n(watertight)\nfowt2')</t>
  </si>
  <si>
    <t>("Excess\nmooring\nloads\n('fowt2', 3)", "Wire\nrope\n('fowt2', 3)")</t>
  </si>
  <si>
    <t>("Excess\nmooring\nloads\n('fowt2', 3)", "Single\nanchor\n('fowt2', 3)")</t>
  </si>
  <si>
    <t>("Excess\nmooring\nloads\n('fowt2', 3)", "Mooring\nline\nnonfunctional\n('fowt2', 3)")</t>
  </si>
  <si>
    <t>("Mooring\nline\nnonfunctional\n('fowt2', 3)", 'Drift off\nstation\nfowt2')</t>
  </si>
  <si>
    <t>("Mooring\nline\nnonfunctional\n('fowt2', 3)", 'Compromised\nstability\nfowt2')</t>
  </si>
  <si>
    <t>("Mooring\nline\nnonfunctional\n('fowt2', 3)", 'Excess\ndynamics\nfowt2')</t>
  </si>
  <si>
    <t>("Mooring\nline\nnonfunctional\n('fowt2', 3)", "Change in\nmooring\nprofile\n('fowt2', 3)")</t>
  </si>
  <si>
    <t>Mooring-cable clashing - n</t>
  </si>
  <si>
    <t>['Incorrect turbine operation 1', 'Increased turbine loads/acceleration 1']</t>
  </si>
  <si>
    <t>['Incorrect turbine operation 1', 'Turbine parked 1']</t>
  </si>
  <si>
    <t>['Incorrect turbine operation 1', 'Reduced power output 1']</t>
  </si>
  <si>
    <t>['Incorrect turbine operation 1', 'RNA structural 1']</t>
  </si>
  <si>
    <t>['Incorrect turbine operation 1', 'generator &amp; gearbox 1']</t>
  </si>
  <si>
    <t>['Incorrect turbine operation 1', 'turbine controls 1']</t>
  </si>
  <si>
    <t>['Incorrect turbine operation 1', 'tower structural 1']</t>
  </si>
  <si>
    <t>['Increased turbine loads/acceleration 1', 'Incorrect turbine operation 1']</t>
  </si>
  <si>
    <t>['Increased turbine loads/acceleration 1', 'Reduced power output 1']</t>
  </si>
  <si>
    <t>['Increased turbine loads/acceleration 1', 'RNA structural 1']</t>
  </si>
  <si>
    <t>['Increased turbine loads/acceleration 1', 'generator &amp; gearbox 1']</t>
  </si>
  <si>
    <t>['Increased turbine loads/acceleration 1', 'turbine controls 1']</t>
  </si>
  <si>
    <t>['Increased turbine loads/acceleration 1', 'tower structural 1']</t>
  </si>
  <si>
    <t>['Increased turbine loads/acceleration 1', 'platform (structural integrity) 1']</t>
  </si>
  <si>
    <t>['Vessel or aircraft collision 1', 'Falling topside components 1']</t>
  </si>
  <si>
    <t>['Vessel or aircraft collision 1', 'Turbine parked 1']</t>
  </si>
  <si>
    <t>['Vessel or aircraft collision 1', 'Reduced power output 1']</t>
  </si>
  <si>
    <t>['Vessel or aircraft collision 1', 'Drift off station 1']</t>
  </si>
  <si>
    <t>['Vessel or aircraft collision 1', 'Large hydrostatic offset (angle of list/loll or draft change) 1']</t>
  </si>
  <si>
    <t>['Vessel or aircraft collision 1', 'Excess dynamics 1']</t>
  </si>
  <si>
    <t>['Vessel or aircraft collision 1', 'Capsize 1']</t>
  </si>
  <si>
    <t>['Vessel or aircraft collision 1', 'RNA structural 1']</t>
  </si>
  <si>
    <t>['Vessel or aircraft collision 1', 'generator &amp; gearbox 1']</t>
  </si>
  <si>
    <t>['Vessel or aircraft collision 1', 'turbine controls 1']</t>
  </si>
  <si>
    <t>['Vessel or aircraft collision 1', 'tower structural 1']</t>
  </si>
  <si>
    <t>['Vessel or aircraft collision 1', 'platform (structural integrity) 1']</t>
  </si>
  <si>
    <t>['Vessel or aircraft collision 1', 'platform (watertightness) 1']</t>
  </si>
  <si>
    <t>['Vessel or aircraft collision 1', 'ballast system failure 1']</t>
  </si>
  <si>
    <t>['Vessel or aircraft collision 1', 'chain 1a']</t>
  </si>
  <si>
    <t>['Vessel or aircraft collision 1', 'chain 1b']</t>
  </si>
  <si>
    <t>['Vessel or aircraft collision 1', 'synthetic rope 1a']</t>
  </si>
  <si>
    <t>['Vessel or aircraft collision 1', 'synthetic rope 1b']</t>
  </si>
  <si>
    <t>['Vessel or aircraft collision 1', 'Falling topside components 2']</t>
  </si>
  <si>
    <t>['Vessel or aircraft collision 1', 'Turbine parked 2']</t>
  </si>
  <si>
    <t>['Vessel or aircraft collision 1', 'Drift off station 2']</t>
  </si>
  <si>
    <t>['Falling topside components 1', 'RNA structural 1']</t>
  </si>
  <si>
    <t>['Falling topside components 1', 'generator &amp; gearbox 1']</t>
  </si>
  <si>
    <t>['Falling topside components 1', 'turbine controls 1']</t>
  </si>
  <si>
    <t>['Falling topside components 1', 'tower structural 1']</t>
  </si>
  <si>
    <t>['Falling topside components 1', 'platform (structural integrity) 1']</t>
  </si>
  <si>
    <t>['Falling topside components 1', 'platform (watertightness) 1']</t>
  </si>
  <si>
    <t>['Falling topside components 1', 'ballast system failure 1']</t>
  </si>
  <si>
    <t>['Falling topside components 1', 'chain 1a']</t>
  </si>
  <si>
    <t>['Falling topside components 1', 'chain 1b']</t>
  </si>
  <si>
    <t>['Falling topside components 1', 'synthetic rope 1a']</t>
  </si>
  <si>
    <t>['Falling topside components 1', 'synthetic rope 1b']</t>
  </si>
  <si>
    <t>['Turbine parked 1', 'Increased turbine loads/acceleration 1']</t>
  </si>
  <si>
    <t>['Turbine parked 1', 'Reduced power output 1']</t>
  </si>
  <si>
    <t>['Turbine parked 1', 'Excess dynamics 1']</t>
  </si>
  <si>
    <t>['Drift off station 1', 'Vessel or aircraft collision 1']</t>
  </si>
  <si>
    <t>['Drift off station 1', 'Turbine parked 1']</t>
  </si>
  <si>
    <t>['Drift off station 1', 'Reduced power output 1']</t>
  </si>
  <si>
    <t>['Drift off station 1', 'Compromised buoyancy/stability 1']</t>
  </si>
  <si>
    <t>['Drift off station 1', 'Mooring-mooring clashing - 1']</t>
  </si>
  <si>
    <t>['Drift off station 1', 'Mooring-cable clashing - 1']</t>
  </si>
  <si>
    <t>['Drift off station 1', 'Change in mooring profile - a']</t>
  </si>
  <si>
    <t>['Drift off station 1', 'Change in mooring profile - b']</t>
  </si>
  <si>
    <t>['Compromised buoyancy/stability 1', 'Large hydrostatic offset (angle of list/loll or draft change) 1']</t>
  </si>
  <si>
    <t>['Compromised buoyancy/stability 1', 'Excess dynamics 1']</t>
  </si>
  <si>
    <t>['Compromised buoyancy/stability 1', 'Capsize 1']</t>
  </si>
  <si>
    <t>['Compromised buoyancy/stability 1', 'platform (structural integrity) 1']</t>
  </si>
  <si>
    <t>['Large hydrostatic offset (angle of list/loll or draft change) 1', 'Increased turbine loads/acceleration 1']</t>
  </si>
  <si>
    <t>['Large hydrostatic offset (angle of list/loll or draft change) 1', 'Capsize 1']</t>
  </si>
  <si>
    <t>['Large hydrostatic offset (angle of list/loll or draft change) 1', 'platform (structural integrity) 1']</t>
  </si>
  <si>
    <t>['Large hydrostatic offset (angle of list/loll or draft change) 1', 'platform (watertightness) 1']</t>
  </si>
  <si>
    <t>['Large hydrostatic offset (angle of list/loll or draft change) 1', 'chain 1a']</t>
  </si>
  <si>
    <t>['Large hydrostatic offset (angle of list/loll or draft change) 1', 'chain 1b']</t>
  </si>
  <si>
    <t>['Large hydrostatic offset (angle of list/loll or draft change) 1', 'synthetic rope 1a']</t>
  </si>
  <si>
    <t>['Large hydrostatic offset (angle of list/loll or draft change) 1', 'synthetic rope 1b']</t>
  </si>
  <si>
    <t>['Excess dynamics 1', 'Increased turbine loads/acceleration 1']</t>
  </si>
  <si>
    <t>['Excess dynamics 1', 'Capsize 1']</t>
  </si>
  <si>
    <t>['Excess dynamics 1', 'Change in mooring profile - a']</t>
  </si>
  <si>
    <t>['Excess dynamics 1', 'Change in mooring profile - b']</t>
  </si>
  <si>
    <t>['Excess dynamics 1', 'RNA structural 1']</t>
  </si>
  <si>
    <t>['Excess dynamics 1', 'generator &amp; gearbox 1']</t>
  </si>
  <si>
    <t>['Excess dynamics 1', 'turbine controls 1']</t>
  </si>
  <si>
    <t>['Excess dynamics 1', 'tower structural 1']</t>
  </si>
  <si>
    <t>['Excess dynamics 1', 'platform (structural integrity) 1']</t>
  </si>
  <si>
    <t>['Excess dynamics 1', 'platform (watertightness) 1']</t>
  </si>
  <si>
    <t>['Capsize 1', 'Incorrect turbine operation 1']</t>
  </si>
  <si>
    <t>['Capsize 1', 'Increased turbine loads/acceleration 1']</t>
  </si>
  <si>
    <t>['Capsize 1', 'Sink 1']</t>
  </si>
  <si>
    <t>['Capsize 1', 'Mooring-mooring clashing - 1']</t>
  </si>
  <si>
    <t>['Capsize 1', 'Mooring-cable clashing - 1']</t>
  </si>
  <si>
    <t>['Capsize 1', 'Change in mooring profile - a']</t>
  </si>
  <si>
    <t>['Capsize 1', 'Change in mooring profile - b']</t>
  </si>
  <si>
    <t>['Capsize 1', 'RNA structural 1']</t>
  </si>
  <si>
    <t>['Capsize 1', 'generator &amp; gearbox 1']</t>
  </si>
  <si>
    <t>['Capsize 1', 'turbine controls 1']</t>
  </si>
  <si>
    <t>['Capsize 1', 'tower structural 1']</t>
  </si>
  <si>
    <t>['Capsize 1', 'platform (structural integrity) 1']</t>
  </si>
  <si>
    <t>['Capsize 1', 'platform (watertightness) 1']</t>
  </si>
  <si>
    <t>['Capsize 1', 'ballast system failure 1']</t>
  </si>
  <si>
    <t>['Capsize 1', 'chain 1a']</t>
  </si>
  <si>
    <t>['Capsize 1', 'chain 1b']</t>
  </si>
  <si>
    <t>['Capsize 1', 'synthetic rope 1a']</t>
  </si>
  <si>
    <t>['Capsize 1', 'synthetic rope 1b']</t>
  </si>
  <si>
    <t>['Sink 1', 'Incorrect turbine operation 1']</t>
  </si>
  <si>
    <t>['Sink 1', 'Increased turbine loads/acceleration 1']</t>
  </si>
  <si>
    <t>['Sink 1', 'Mooring-cable clashing - 1']</t>
  </si>
  <si>
    <t>['Sink 1', 'Change in mooring profile - a']</t>
  </si>
  <si>
    <t>['Sink 1', 'RNA structural 1']</t>
  </si>
  <si>
    <t>['Sink 1', 'generator &amp; gearbox 1']</t>
  </si>
  <si>
    <t>['Sink 1', 'turbine controls 1']</t>
  </si>
  <si>
    <t>['Sink 1', 'tower structural 1']</t>
  </si>
  <si>
    <t>['Sink 1', 'platform (structural integrity) 1']</t>
  </si>
  <si>
    <t>['Sink 1', 'platform (watertightness) 1']</t>
  </si>
  <si>
    <t>['Sink 1', 'ballast system failure 1']</t>
  </si>
  <si>
    <t>['Sink 1', 'chain 1a']</t>
  </si>
  <si>
    <t>['Sink 1', 'chain 1b']</t>
  </si>
  <si>
    <t>['Sink 1', 'synthetic rope 1a']</t>
  </si>
  <si>
    <t>['Sink 1', 'synthetic rope 1b']</t>
  </si>
  <si>
    <t>['Mooring-mooring clashing - 1', 'Change in mooring profile - a']</t>
  </si>
  <si>
    <t>['Mooring-mooring clashing - 1', 'Change in mooring profile - b']</t>
  </si>
  <si>
    <t>['Mooring-mooring clashing - 1', 'chain 1a']</t>
  </si>
  <si>
    <t>['Mooring-mooring clashing - 1', 'chain 1b']</t>
  </si>
  <si>
    <t>['Mooring-mooring clashing - 1', 'synthetic rope 1a']</t>
  </si>
  <si>
    <t>['Mooring-mooring clashing - 1', 'synthetic rope 1b']</t>
  </si>
  <si>
    <t>['Mooring-cable clashing - 1', 'Change in mooring profile - a']</t>
  </si>
  <si>
    <t>['Mooring-cable clashing - 1', 'chain 1a']</t>
  </si>
  <si>
    <t>['Mooring-cable clashing - 1', 'chain 1b']</t>
  </si>
  <si>
    <t>['Mooring-cable clashing - 1', 'synthetic rope 1a']</t>
  </si>
  <si>
    <t>['Mooring-cable clashing - 1', 'synthetic rope 1b']</t>
  </si>
  <si>
    <t>['Change in mooring profile - a', 'Mooring-mooring clashing - 1']</t>
  </si>
  <si>
    <t>['Change in mooring profile - a', 'Mooring-cable clashing - 1']</t>
  </si>
  <si>
    <t>['Change in mooring profile - a', 'chain 1a']</t>
  </si>
  <si>
    <t>['Change in mooring profile - a', 'synthetic rope 1a']</t>
  </si>
  <si>
    <t>['Change in mooring profile - b', 'chain 1b']</t>
  </si>
  <si>
    <t>['Change in mooring profile - b', 'synthetic rope 1b']</t>
  </si>
  <si>
    <t>['Excess mooring loads - a', 'Change in mooring profile - a']</t>
  </si>
  <si>
    <t>['Excess mooring loads - b', 'Change in mooring profile - b']</t>
  </si>
  <si>
    <t>['Excess mooring loads - b', 'chain 1b']</t>
  </si>
  <si>
    <t>['Excess mooring loads - b', 'synthetic rope 1b']</t>
  </si>
  <si>
    <t>['RNA structural 1', 'Increased turbine loads/acceleration 1']</t>
  </si>
  <si>
    <t>['RNA structural 1', 'Falling topside components 1']</t>
  </si>
  <si>
    <t>['RNA structural 1', 'Turbine parked 1']</t>
  </si>
  <si>
    <t>['RNA structural 1', 'Reduced power output 1']</t>
  </si>
  <si>
    <t>['generator &amp; gearbox 1', 'Turbine parked 1']</t>
  </si>
  <si>
    <t>['generator &amp; gearbox 1', 'Reduced power output 1']</t>
  </si>
  <si>
    <t>['turbine controls 1', 'Incorrect turbine operation 1']</t>
  </si>
  <si>
    <t>['turbine controls 1', 'Increased turbine loads/acceleration 1']</t>
  </si>
  <si>
    <t>['turbine controls 1', 'Turbine parked 1']</t>
  </si>
  <si>
    <t>['turbine controls 1', 'Reduced power output 1']</t>
  </si>
  <si>
    <t>['tower structural 1', 'Increased turbine loads/acceleration 1']</t>
  </si>
  <si>
    <t>['tower structural 1', 'Falling topside components 1']</t>
  </si>
  <si>
    <t>['tower structural 1', 'Turbine parked 1']</t>
  </si>
  <si>
    <t>['platform (structural integrity) 1', 'Falling topside components 1']</t>
  </si>
  <si>
    <t>['platform (structural integrity) 1', 'Compromised buoyancy/stability 1']</t>
  </si>
  <si>
    <t>['platform (structural integrity) 1', 'Large hydrostatic offset (angle of list/loll or draft change) 1']</t>
  </si>
  <si>
    <t>['platform (structural integrity) 1', 'Sink 1']</t>
  </si>
  <si>
    <t>['platform (watertightness) 1', 'Compromised buoyancy/stability 1']</t>
  </si>
  <si>
    <t>['platform (watertightness) 1', 'Large hydrostatic offset (angle of list/loll or draft change) 1']</t>
  </si>
  <si>
    <t>['platform (watertightness) 1', 'Capsize 1']</t>
  </si>
  <si>
    <t>['platform (watertightness) 1', 'Sink 1']</t>
  </si>
  <si>
    <t>['ballast system failure 1', 'Compromised buoyancy/stability 1']</t>
  </si>
  <si>
    <t>['ballast system failure 1', 'Large hydrostatic offset (angle of list/loll or draft change) 1']</t>
  </si>
  <si>
    <t>['chain 1a', 'Change in mooring profile - a']</t>
  </si>
  <si>
    <t>['synthetic rope 1a', 'Change in mooring profile - a']</t>
  </si>
  <si>
    <t>['single anchor 1a', 'Change in mooring profile - a']</t>
  </si>
  <si>
    <t>['single anchor 1b', 'Anchor-cable clashing - 1']</t>
  </si>
  <si>
    <t>['single anchor 1b', 'Mooring line nonfunctional - b']</t>
  </si>
  <si>
    <t>['Vessel or aircraft collision 1', 'Reduced power output 2']</t>
  </si>
  <si>
    <t>['Vessel or aircraft collision 1', 'Large hydrostatic offset (angle of list/loll or draft change) 2']</t>
  </si>
  <si>
    <t>['Vessel or aircraft collision 1', 'Excess dynamics 2']</t>
  </si>
  <si>
    <t>['Vessel or aircraft collision 1', 'Capsize 2']</t>
  </si>
  <si>
    <t>['Vessel or aircraft collision 1', 'RNA structural 2']</t>
  </si>
  <si>
    <t>['Vessel or aircraft collision 1', 'generator &amp; gearbox 2']</t>
  </si>
  <si>
    <t>['Vessel or aircraft collision 1', 'turbine controls 2']</t>
  </si>
  <si>
    <t>['Vessel or aircraft collision 1', 'tower structural 2']</t>
  </si>
  <si>
    <t>['Vessel or aircraft collision 1', 'platform (structural integrity) 2']</t>
  </si>
  <si>
    <t>['Vessel or aircraft collision 1', 'platform (watertightness) 2']</t>
  </si>
  <si>
    <t>['Vessel or aircraft collision 1', 'ballast system failure 2']</t>
  </si>
  <si>
    <t>['Vessel or aircraft collision 1', 'chain 2c']</t>
  </si>
  <si>
    <t>['Vessel or aircraft collision 1', 'chain 2d']</t>
  </si>
  <si>
    <t>['Vessel or aircraft collision 1', 'synthetic rope 2c']</t>
  </si>
  <si>
    <t>['Vessel or aircraft collision 1', 'synthetic rope 2d']</t>
  </si>
  <si>
    <t>['Vessel or aircraft collision 1', 'Substation/grid interruption - B']</t>
  </si>
  <si>
    <t>['Vessel or aircraft collision 1', 'chain - s']</t>
  </si>
  <si>
    <t>['Vessel or aircraft collision 1', 'clump weights or floats - s']</t>
  </si>
  <si>
    <t>['Vessel or aircraft collision 1', 'cable protection system - B']</t>
  </si>
  <si>
    <t>['Vessel or aircraft collision 1', 'dynamic cable - n']</t>
  </si>
  <si>
    <t>['Vessel or aircraft collision 1', 'dynamic cable - m']</t>
  </si>
  <si>
    <t>['Vessel or aircraft collision 1', 'terminations - B']</t>
  </si>
  <si>
    <t>['Falling topside components 1', 'chain - s']</t>
  </si>
  <si>
    <t>['Falling topside components 1', 'clump weights or floats - s']</t>
  </si>
  <si>
    <t>['Falling topside components 1', 'cable protection system - B']</t>
  </si>
  <si>
    <t>['Falling topside components 1', 'dynamic cable - n']</t>
  </si>
  <si>
    <t>['Turbine parked 1', 'Reduced AEP - B']</t>
  </si>
  <si>
    <t>['Reduced power output 1', 'Reduced AEP - B']</t>
  </si>
  <si>
    <t>['Drift off station 1', 'Excess mooring loads - a']</t>
  </si>
  <si>
    <t>['Drift off station 1', 'Excess mooring loads - b']</t>
  </si>
  <si>
    <t>['Drift off station 1', 'Mooring-cable clashing - sn']</t>
  </si>
  <si>
    <t>['Drift off station 1', 'Change in cable profile - n']</t>
  </si>
  <si>
    <t>['Drift off station 1', 'Excessive load on cable - n']</t>
  </si>
  <si>
    <t>['Drift off station 1', 'cable protection system - B']</t>
  </si>
  <si>
    <t>['Large hydrostatic offset (angle of list/loll or draft change) 1', 'chain - s']</t>
  </si>
  <si>
    <t>['Excess dynamics 1', 'Excess mooring loads - a']</t>
  </si>
  <si>
    <t>['Excess dynamics 1', 'Excess mooring loads - b']</t>
  </si>
  <si>
    <t>['Excess dynamics 1', 'Change in cable profile - n']</t>
  </si>
  <si>
    <t>['Excess dynamics 1', 'Excessive load on cable - n']</t>
  </si>
  <si>
    <t>['Capsize 1', 'Excess mooring loads - a']</t>
  </si>
  <si>
    <t>['Capsize 1', 'Excess mooring loads - b']</t>
  </si>
  <si>
    <t>['Capsize 1', 'Mooring-cable clashing - sn']</t>
  </si>
  <si>
    <t>['Capsize 1', 'Change in cable profile - n']</t>
  </si>
  <si>
    <t>['Capsize 1', 'chain - s']</t>
  </si>
  <si>
    <t>['Capsize 1', 'clump weights or floats - s']</t>
  </si>
  <si>
    <t>['Sink 1', 'Change in mooring profile - b']</t>
  </si>
  <si>
    <t>['Sink 1', 'Change in cable profile - n']</t>
  </si>
  <si>
    <t>['Sink 1', 'Excessive load on cable - n']</t>
  </si>
  <si>
    <t>['Sink 1', 'chain - s']</t>
  </si>
  <si>
    <t>['Sink 1', 'clump weights or floats - s']</t>
  </si>
  <si>
    <t>['Mooring-mooring clashing - 1', 'Excess mooring loads - a']</t>
  </si>
  <si>
    <t>['Mooring-mooring clashing - 1', 'Excess mooring loads - b']</t>
  </si>
  <si>
    <t>['Mooring-mooring clashing - 1', 'chain - s']</t>
  </si>
  <si>
    <t>['Mooring-cable clashing - 1', 'Change in mooring profile - b']</t>
  </si>
  <si>
    <t>['Mooring-cable clashing - 1', 'Change in cable profile - n']</t>
  </si>
  <si>
    <t>['Mooring-cable clashing - 1', 'Excessive load on cable - n']</t>
  </si>
  <si>
    <t>['Mooring-cable clashing - 1', 'chain - s']</t>
  </si>
  <si>
    <t>['Mooring-cable clashing - 1', 'cable protection system - B']</t>
  </si>
  <si>
    <t>['Mooring-cable clashing - 1', 'dynamic cable - n']</t>
  </si>
  <si>
    <t>['Anchor-cable clashing - 1', 'Array cable: Loss of connectivity 1']</t>
  </si>
  <si>
    <t>['Anchor-cable clashing - 1', 'Change in cable profile - n']</t>
  </si>
  <si>
    <t>['Anchor-cable clashing - 1', 'Excessive load on cable - n']</t>
  </si>
  <si>
    <t>['Anchor-cable clashing - 1', 'cable protection system - B']</t>
  </si>
  <si>
    <t>['Anchor-cable clashing - 1', 'dynamic cable - n']</t>
  </si>
  <si>
    <t>['Change in mooring profile - a', 'Excess mooring loads - a']</t>
  </si>
  <si>
    <t>['Change in mooring profile - b', 'Mooring-mooring clashing - 1']</t>
  </si>
  <si>
    <t>['Change in mooring profile - b', 'Mooring-cable clashing - 1']</t>
  </si>
  <si>
    <t>['Change in mooring profile - b', 'Excess mooring loads - b']</t>
  </si>
  <si>
    <t>['Excess mooring loads - a', 'platform (structural integrity) 1']</t>
  </si>
  <si>
    <t>['Excess mooring loads - a', 'platform (watertightness) 1']</t>
  </si>
  <si>
    <t>['Excess mooring loads - a', 'chain 1a']</t>
  </si>
  <si>
    <t>['Excess mooring loads - a', 'synthetic rope 1a']</t>
  </si>
  <si>
    <t>['Excess mooring loads - a', 'single anchor 1a']</t>
  </si>
  <si>
    <t>['Excess mooring loads - b', 'platform (structural integrity) 1']</t>
  </si>
  <si>
    <t>['Excess mooring loads - b', 'platform (watertightness) 1']</t>
  </si>
  <si>
    <t>['Excess mooring loads - b', 'single anchor 1b']</t>
  </si>
  <si>
    <t>['Mooring line nonfunctional - a', 'Drift off station 1']</t>
  </si>
  <si>
    <t>['Mooring line nonfunctional - a', 'Compromised buoyancy/stability 1']</t>
  </si>
  <si>
    <t>['Mooring line nonfunctional - a', 'Excess dynamics 1']</t>
  </si>
  <si>
    <t>['Mooring line nonfunctional - a', 'Change in mooring profile - a']</t>
  </si>
  <si>
    <t>['Mooring line nonfunctional - b', 'Drift off station 1']</t>
  </si>
  <si>
    <t>['Mooring line nonfunctional - b', 'Compromised buoyancy/stability 1']</t>
  </si>
  <si>
    <t>['Mooring line nonfunctional - b', 'Excess dynamics 1']</t>
  </si>
  <si>
    <t>['Mooring line nonfunctional - b', 'Change in mooring profile - b']</t>
  </si>
  <si>
    <t>['Excess anchor load - a', 'Anchor dragging - a']</t>
  </si>
  <si>
    <t>['Excess anchor load - b', 'Anchor dragging - b']</t>
  </si>
  <si>
    <t>['Anchor dragging - a', 'Anchor-cable clashing - 1']</t>
  </si>
  <si>
    <t>['Anchor dragging - a', 'Change in mooring profile - a']</t>
  </si>
  <si>
    <t>['Anchor dragging - a', 'Mooring line nonfunctional - a']</t>
  </si>
  <si>
    <t>['Anchor dragging - a', 'single anchor 1a']</t>
  </si>
  <si>
    <t>['Anchor dragging - b', 'Anchor-cable clashing - 1']</t>
  </si>
  <si>
    <t>['Anchor dragging - b', 'Change in mooring profile - b']</t>
  </si>
  <si>
    <t>['Anchor dragging - b', 'Mooring line nonfunctional - b']</t>
  </si>
  <si>
    <t>['Anchor dragging - b', 'single anchor 1b']</t>
  </si>
  <si>
    <t>['Array cable: Loss of connectivity 1', 'Turbine parked 1']</t>
  </si>
  <si>
    <t>['Array cable: Loss of connectivity 1', 'Reduced power output 1']</t>
  </si>
  <si>
    <t>['chain 1a', 'Mooring line nonfunctional - a']</t>
  </si>
  <si>
    <t>['chain 1b', 'Change in mooring profile - b']</t>
  </si>
  <si>
    <t>['chain 1b', 'Mooring line nonfunctional - b']</t>
  </si>
  <si>
    <t>['synthetic rope 1a', 'Mooring line nonfunctional - a']</t>
  </si>
  <si>
    <t>['synthetic rope 1b', 'Change in mooring profile - b']</t>
  </si>
  <si>
    <t>['synthetic rope 1b', 'Mooring line nonfunctional - b']</t>
  </si>
  <si>
    <t>['single anchor 1a', 'Anchor-cable clashing - 1']</t>
  </si>
  <si>
    <t>['single anchor 1a', 'Mooring line nonfunctional - a']</t>
  </si>
  <si>
    <t>['single anchor 1b', 'Change in mooring profile - b']</t>
  </si>
  <si>
    <t>['Incorrect turbine operation 2', 'Increased turbine loads/acceleration 2']</t>
  </si>
  <si>
    <t>['Incorrect turbine operation 2', 'Turbine parked 2']</t>
  </si>
  <si>
    <t>['Incorrect turbine operation 2', 'Reduced power output 2']</t>
  </si>
  <si>
    <t>['Incorrect turbine operation 2', 'RNA structural 2']</t>
  </si>
  <si>
    <t>['Incorrect turbine operation 2', 'generator &amp; gearbox 2']</t>
  </si>
  <si>
    <t>['Incorrect turbine operation 2', 'turbine controls 2']</t>
  </si>
  <si>
    <t>['Incorrect turbine operation 2', 'tower structural 2']</t>
  </si>
  <si>
    <t>['Increased turbine loads/acceleration 2', 'Incorrect turbine operation 2']</t>
  </si>
  <si>
    <t>['Increased turbine loads/acceleration 2', 'Reduced power output 2']</t>
  </si>
  <si>
    <t>['Increased turbine loads/acceleration 2', 'RNA structural 2']</t>
  </si>
  <si>
    <t>['Increased turbine loads/acceleration 2', 'generator &amp; gearbox 2']</t>
  </si>
  <si>
    <t>['Increased turbine loads/acceleration 2', 'turbine controls 2']</t>
  </si>
  <si>
    <t>['Increased turbine loads/acceleration 2', 'tower structural 2']</t>
  </si>
  <si>
    <t>['Increased turbine loads/acceleration 2', 'platform (structural integrity) 2']</t>
  </si>
  <si>
    <t>['Vessel or aircraft collision 2', 'Falling topside components 1']</t>
  </si>
  <si>
    <t>['Vessel or aircraft collision 2', 'Turbine parked 1']</t>
  </si>
  <si>
    <t>['Vessel or aircraft collision 2', 'Reduced power output 1']</t>
  </si>
  <si>
    <t>['Vessel or aircraft collision 2', 'Drift off station 1']</t>
  </si>
  <si>
    <t>['Vessel or aircraft collision 2', 'Large hydrostatic offset (angle of list/loll or draft change) 1']</t>
  </si>
  <si>
    <t>['Vessel or aircraft collision 2', 'Excess dynamics 1']</t>
  </si>
  <si>
    <t>['Vessel or aircraft collision 2', 'Capsize 1']</t>
  </si>
  <si>
    <t>['Vessel or aircraft collision 2', 'RNA structural 1']</t>
  </si>
  <si>
    <t>['Vessel or aircraft collision 2', 'generator &amp; gearbox 1']</t>
  </si>
  <si>
    <t>['Vessel or aircraft collision 2', 'turbine controls 1']</t>
  </si>
  <si>
    <t>['Vessel or aircraft collision 2', 'tower structural 1']</t>
  </si>
  <si>
    <t>['Vessel or aircraft collision 2', 'platform (structural integrity) 1']</t>
  </si>
  <si>
    <t>['Vessel or aircraft collision 2', 'platform (watertightness) 1']</t>
  </si>
  <si>
    <t>['Vessel or aircraft collision 2', 'ballast system failure 1']</t>
  </si>
  <si>
    <t>['Vessel or aircraft collision 2', 'chain 1a']</t>
  </si>
  <si>
    <t>['Vessel or aircraft collision 2', 'chain 1b']</t>
  </si>
  <si>
    <t>['Vessel or aircraft collision 2', 'synthetic rope 1a']</t>
  </si>
  <si>
    <t>['Vessel or aircraft collision 2', 'synthetic rope 1b']</t>
  </si>
  <si>
    <t>['Vessel or aircraft collision 2', 'Falling topside components 2']</t>
  </si>
  <si>
    <t>['Vessel or aircraft collision 2', 'Turbine parked 2']</t>
  </si>
  <si>
    <t>['Vessel or aircraft collision 2', 'Reduced power output 2']</t>
  </si>
  <si>
    <t>['Vessel or aircraft collision 2', 'Drift off station 2']</t>
  </si>
  <si>
    <t>['Vessel or aircraft collision 2', 'Large hydrostatic offset (angle of list/loll or draft change) 2']</t>
  </si>
  <si>
    <t>['Vessel or aircraft collision 2', 'Excess dynamics 2']</t>
  </si>
  <si>
    <t>['Vessel or aircraft collision 2', 'Capsize 2']</t>
  </si>
  <si>
    <t>['Vessel or aircraft collision 2', 'RNA structural 2']</t>
  </si>
  <si>
    <t>['Vessel or aircraft collision 2', 'generator &amp; gearbox 2']</t>
  </si>
  <si>
    <t>['Vessel or aircraft collision 2', 'turbine controls 2']</t>
  </si>
  <si>
    <t>['Vessel or aircraft collision 2', 'tower structural 2']</t>
  </si>
  <si>
    <t>['Vessel or aircraft collision 2', 'platform (structural integrity) 2']</t>
  </si>
  <si>
    <t>['Vessel or aircraft collision 2', 'platform (watertightness) 2']</t>
  </si>
  <si>
    <t>['Vessel or aircraft collision 2', 'ballast system failure 2']</t>
  </si>
  <si>
    <t>['Vessel or aircraft collision 2', 'chain 2c']</t>
  </si>
  <si>
    <t>['Vessel or aircraft collision 2', 'chain 2d']</t>
  </si>
  <si>
    <t>['Vessel or aircraft collision 2', 'synthetic rope 2c']</t>
  </si>
  <si>
    <t>['Vessel or aircraft collision 2', 'synthetic rope 2d']</t>
  </si>
  <si>
    <t>['Vessel or aircraft collision 2', 'Substation/grid interruption - B']</t>
  </si>
  <si>
    <t>['Vessel or aircraft collision 2', 'chain - s']</t>
  </si>
  <si>
    <t>['Vessel or aircraft collision 2', 'clump weights or floats - s']</t>
  </si>
  <si>
    <t>['Vessel or aircraft collision 2', 'cable protection system - B']</t>
  </si>
  <si>
    <t>['Vessel or aircraft collision 2', 'dynamic cable - n']</t>
  </si>
  <si>
    <t>['Vessel or aircraft collision 2', 'dynamic cable - m']</t>
  </si>
  <si>
    <t>['Vessel or aircraft collision 2', 'terminations - B']</t>
  </si>
  <si>
    <t>['Falling topside components 2', 'RNA structural 2']</t>
  </si>
  <si>
    <t>['Falling topside components 2', 'generator &amp; gearbox 2']</t>
  </si>
  <si>
    <t>['Falling topside components 2', 'turbine controls 2']</t>
  </si>
  <si>
    <t>['Falling topside components 2', 'tower structural 2']</t>
  </si>
  <si>
    <t>['Falling topside components 2', 'platform (structural integrity) 2']</t>
  </si>
  <si>
    <t>['Falling topside components 2', 'platform (watertightness) 2']</t>
  </si>
  <si>
    <t>['Falling topside components 2', 'ballast system failure 2']</t>
  </si>
  <si>
    <t>['Falling topside components 2', 'chain 2c']</t>
  </si>
  <si>
    <t>['Falling topside components 2', 'chain 2d']</t>
  </si>
  <si>
    <t>['Falling topside components 2', 'synthetic rope 2c']</t>
  </si>
  <si>
    <t>['Falling topside components 2', 'synthetic rope 2d']</t>
  </si>
  <si>
    <t>['Falling topside components 2', 'chain - s']</t>
  </si>
  <si>
    <t>['Falling topside components 2', 'clump weights or floats - s']</t>
  </si>
  <si>
    <t>['Falling topside components 2', 'cable protection system - B']</t>
  </si>
  <si>
    <t>['Falling topside components 2', 'dynamic cable - n']</t>
  </si>
  <si>
    <t>['Turbine parked 2', 'Increased turbine loads/acceleration 2']</t>
  </si>
  <si>
    <t>['Turbine parked 2', 'Reduced power output 2']</t>
  </si>
  <si>
    <t>['Turbine parked 2', 'Excess dynamics 2']</t>
  </si>
  <si>
    <t>['Turbine parked 2', 'Reduced AEP - B']</t>
  </si>
  <si>
    <t>['Reduced power output 2', 'Reduced AEP - B']</t>
  </si>
  <si>
    <t>['Drift off station 2', 'Mooring-mooring clashing - 1']</t>
  </si>
  <si>
    <t>['Drift off station 2', 'Vessel or aircraft collision 2']</t>
  </si>
  <si>
    <t>['Drift off station 2', 'Turbine parked 2']</t>
  </si>
  <si>
    <t>['Drift off station 2', 'Reduced power output 2']</t>
  </si>
  <si>
    <t>['Drift off station 2', 'Compromised buoyancy/stability 2']</t>
  </si>
  <si>
    <t>['Drift off station 2', 'Mooring-mooring clashing - 2']</t>
  </si>
  <si>
    <t>['Drift off station 2', 'Mooring-cable clashing - 2n']</t>
  </si>
  <si>
    <t>['Drift off station 2', 'Mooring-cable clashing - 2m']</t>
  </si>
  <si>
    <t>['Drift off station 2', 'Change in mooring profile - c']</t>
  </si>
  <si>
    <t>['Drift off station 2', 'Change in mooring profile - d']</t>
  </si>
  <si>
    <t>['Drift off station 2', 'Excess mooring loads - c']</t>
  </si>
  <si>
    <t>['Drift off station 2', 'Excess mooring loads - d']</t>
  </si>
  <si>
    <t>['Drift off station 2', 'Mooring-cable clashing - sn']</t>
  </si>
  <si>
    <t>['Drift off station 2', 'Change in cable profile - n']</t>
  </si>
  <si>
    <t>['Drift off station 2', 'Change in cable profile - m']</t>
  </si>
  <si>
    <t>['Drift off station 2', 'Excessive load on cable - n']</t>
  </si>
  <si>
    <t>['Drift off station 2', 'Excessive load on cable - m']</t>
  </si>
  <si>
    <t>['Drift off station 2', 'cable protection system - B']</t>
  </si>
  <si>
    <t>['Compromised buoyancy/stability 2', 'Large hydrostatic offset (angle of list/loll or draft change) 2']</t>
  </si>
  <si>
    <t>['Compromised buoyancy/stability 2', 'Excess dynamics 2']</t>
  </si>
  <si>
    <t>['Compromised buoyancy/stability 2', 'Capsize 2']</t>
  </si>
  <si>
    <t>['Compromised buoyancy/stability 2', 'platform (structural integrity) 2']</t>
  </si>
  <si>
    <t>['Large hydrostatic offset (angle of list/loll or draft change) 2', 'Increased turbine loads/acceleration 2']</t>
  </si>
  <si>
    <t>['Large hydrostatic offset (angle of list/loll or draft change) 2', 'Turbine parked 2']</t>
  </si>
  <si>
    <t>['Large hydrostatic offset (angle of list/loll or draft change) 2', 'Reduced power output 2']</t>
  </si>
  <si>
    <t>['Large hydrostatic offset (angle of list/loll or draft change) 2', 'Compromised buoyancy/stability 2']</t>
  </si>
  <si>
    <t>['Large hydrostatic offset (angle of list/loll or draft change) 2', 'Capsize 2']</t>
  </si>
  <si>
    <t>['Large hydrostatic offset (angle of list/loll or draft change) 2', 'platform (structural integrity) 2']</t>
  </si>
  <si>
    <t>['Large hydrostatic offset (angle of list/loll or draft change) 2', 'platform (watertightness) 2']</t>
  </si>
  <si>
    <t>['Large hydrostatic offset (angle of list/loll or draft change) 2', 'chain 2c']</t>
  </si>
  <si>
    <t>['Large hydrostatic offset (angle of list/loll or draft change) 2', 'chain 2d']</t>
  </si>
  <si>
    <t>['Large hydrostatic offset (angle of list/loll or draft change) 2', 'synthetic rope 2c']</t>
  </si>
  <si>
    <t>['Large hydrostatic offset (angle of list/loll or draft change) 2', 'synthetic rope 2d']</t>
  </si>
  <si>
    <t>['Large hydrostatic offset (angle of list/loll or draft change) 2', 'chain - s']</t>
  </si>
  <si>
    <t>['Large hydrostatic offset (angle of list/loll or draft change) 2', 'static cable - m']</t>
  </si>
  <si>
    <t>['Large hydrostatic offset (angle of list/loll or draft change) 2', 'terminations - B']</t>
  </si>
  <si>
    <t>['Excess dynamics 2', 'Increased turbine loads/acceleration 2']</t>
  </si>
  <si>
    <t>['Excess dynamics 2', 'Capsize 2']</t>
  </si>
  <si>
    <t>['Excess dynamics 2', 'Change in mooring profile - c']</t>
  </si>
  <si>
    <t>['Excess dynamics 2', 'Change in mooring profile - d']</t>
  </si>
  <si>
    <t>['Excess dynamics 2', 'Excess mooring loads - c']</t>
  </si>
  <si>
    <t>['Excess dynamics 2', 'Excess mooring loads - d']</t>
  </si>
  <si>
    <t>['Excess dynamics 2', 'RNA structural 2']</t>
  </si>
  <si>
    <t>['Excess dynamics 2', 'generator &amp; gearbox 2']</t>
  </si>
  <si>
    <t>['Excess dynamics 2', 'turbine controls 2']</t>
  </si>
  <si>
    <t>['Excess dynamics 2', 'tower structural 2']</t>
  </si>
  <si>
    <t>['Excess dynamics 2', 'platform (structural integrity) 2']</t>
  </si>
  <si>
    <t>['Excess dynamics 2', 'platform (watertightness) 2']</t>
  </si>
  <si>
    <t>['Excess dynamics 2', 'Change in cable profile - n']</t>
  </si>
  <si>
    <t>['Excess dynamics 2', 'Change in cable profile - m']</t>
  </si>
  <si>
    <t>['Excess dynamics 2', 'Excessive load on cable - n']</t>
  </si>
  <si>
    <t>['Excess dynamics 2', 'Excessive load on cable - m']</t>
  </si>
  <si>
    <t>['Capsize 2', 'Incorrect turbine operation 2']</t>
  </si>
  <si>
    <t>['Capsize 2', 'Increased turbine loads/acceleration 2']</t>
  </si>
  <si>
    <t>['Capsize 2', 'Turbine parked 2']</t>
  </si>
  <si>
    <t>['Capsize 2', 'Sink 2']</t>
  </si>
  <si>
    <t>['Capsize 2', 'Mooring-mooring clashing - 2']</t>
  </si>
  <si>
    <t>['Capsize 2', 'Mooring-cable clashing - 2n']</t>
  </si>
  <si>
    <t>['Capsize 2', 'Mooring-cable clashing - 2m']</t>
  </si>
  <si>
    <t>['Capsize 2', 'Change in mooring profile - c']</t>
  </si>
  <si>
    <t>['Capsize 2', 'Change in mooring profile - d']</t>
  </si>
  <si>
    <t>['Capsize 2', 'RNA structural 2']</t>
  </si>
  <si>
    <t>['Capsize 2', 'generator &amp; gearbox 2']</t>
  </si>
  <si>
    <t>['Capsize 2', 'turbine controls 2']</t>
  </si>
  <si>
    <t>['Capsize 2', 'tower structural 2']</t>
  </si>
  <si>
    <t>['Capsize 2', 'platform (structural integrity) 2']</t>
  </si>
  <si>
    <t>['Capsize 2', 'platform (watertightness) 2']</t>
  </si>
  <si>
    <t>['Capsize 2', 'ballast system failure 2']</t>
  </si>
  <si>
    <t>['Capsize 2', 'chain 2c']</t>
  </si>
  <si>
    <t>['Capsize 2', 'chain 2d']</t>
  </si>
  <si>
    <t>['Capsize 2', 'synthetic rope 2c']</t>
  </si>
  <si>
    <t>['Capsize 2', 'synthetic rope 2d']</t>
  </si>
  <si>
    <t>['Capsize 2', 'Mooring-cable clashing - sn']</t>
  </si>
  <si>
    <t>['Capsize 2', 'Change in cable profile - n']</t>
  </si>
  <si>
    <t>['Capsize 2', 'Change in cable profile - m']</t>
  </si>
  <si>
    <t>['Capsize 2', 'chain - s']</t>
  </si>
  <si>
    <t>['Capsize 2', 'clump weights or floats - s']</t>
  </si>
  <si>
    <t>['Capsize 2', 'tether and anchor systems - B']</t>
  </si>
  <si>
    <t>['Capsize 2', 'static cable - m']</t>
  </si>
  <si>
    <t>['Capsize 2', 'terminations - B']</t>
  </si>
  <si>
    <t>['Capsize 2', 'offshore joints - B']</t>
  </si>
  <si>
    <t>['Sink 2', 'Incorrect turbine operation 2']</t>
  </si>
  <si>
    <t>['Sink 2', 'Increased turbine loads/acceleration 2']</t>
  </si>
  <si>
    <t>['Sink 2', 'Turbine parked 2']</t>
  </si>
  <si>
    <t>['Sink 2', 'Mooring-cable clashing - 2n']</t>
  </si>
  <si>
    <t>['Sink 2', 'Mooring-cable clashing - 2m']</t>
  </si>
  <si>
    <t>['Sink 2', 'Change in mooring profile - c']</t>
  </si>
  <si>
    <t>['Sink 2', 'Change in mooring profile - d']</t>
  </si>
  <si>
    <t>['Sink 2', 'Excess mooring loads - c']</t>
  </si>
  <si>
    <t>['Sink 2', 'Excess mooring loads - d']</t>
  </si>
  <si>
    <t>['Sink 2', 'RNA structural 2']</t>
  </si>
  <si>
    <t>['Sink 2', 'generator &amp; gearbox 2']</t>
  </si>
  <si>
    <t>['Sink 2', 'turbine controls 2']</t>
  </si>
  <si>
    <t>['Sink 2', 'tower structural 2']</t>
  </si>
  <si>
    <t>['Sink 2', 'platform (structural integrity) 2']</t>
  </si>
  <si>
    <t>['Sink 2', 'platform (watertightness) 2']</t>
  </si>
  <si>
    <t>['Sink 2', 'ballast system failure 2']</t>
  </si>
  <si>
    <t>['Sink 2', 'chain 2c']</t>
  </si>
  <si>
    <t>['Sink 2', 'chain 2d']</t>
  </si>
  <si>
    <t>['Sink 2', 'synthetic rope 2c']</t>
  </si>
  <si>
    <t>['Sink 2', 'synthetic rope 2d']</t>
  </si>
  <si>
    <t>['Sink 2', 'Mooring-cable clashing - sn']</t>
  </si>
  <si>
    <t>['Sink 2', 'Change in cable profile - n']</t>
  </si>
  <si>
    <t>['Sink 2', 'Change in cable profile - m']</t>
  </si>
  <si>
    <t>['Sink 2', 'Excessive load on cable - n']</t>
  </si>
  <si>
    <t>['Sink 2', 'Excessive load on cable - m']</t>
  </si>
  <si>
    <t>['Sink 2', 'chain - s']</t>
  </si>
  <si>
    <t>['Sink 2', 'clump weights or floats - s']</t>
  </si>
  <si>
    <t>['Sink 2', 'tether and anchor systems - B']</t>
  </si>
  <si>
    <t>['Sink 2', 'static cable - m']</t>
  </si>
  <si>
    <t>['Sink 2', 'terminations - B']</t>
  </si>
  <si>
    <t>['Sink 2', 'offshore joints - B']</t>
  </si>
  <si>
    <t>['Mooring-mooring clashing - 2', 'Change in mooring profile - c']</t>
  </si>
  <si>
    <t>['Mooring-mooring clashing - 2', 'Change in mooring profile - d']</t>
  </si>
  <si>
    <t>['Mooring-mooring clashing - 2', 'Excess mooring loads - c']</t>
  </si>
  <si>
    <t>['Mooring-mooring clashing - 2', 'Excess mooring loads - d']</t>
  </si>
  <si>
    <t>['Mooring-mooring clashing - 2', 'chain 2c']</t>
  </si>
  <si>
    <t>['Mooring-mooring clashing - 2', 'chain 2d']</t>
  </si>
  <si>
    <t>['Mooring-mooring clashing - 2', 'synthetic rope 2c']</t>
  </si>
  <si>
    <t>['Mooring-mooring clashing - 2', 'synthetic rope 2d']</t>
  </si>
  <si>
    <t>['Mooring-mooring clashing - 2', 'chain - s']</t>
  </si>
  <si>
    <t>['Mooring-cable clashing - 2n', 'Change in mooring profile - c']</t>
  </si>
  <si>
    <t>['Mooring-cable clashing - 2n', 'Change in mooring profile - d']</t>
  </si>
  <si>
    <t>['Mooring-cable clashing - 2n', 'chain 2c']</t>
  </si>
  <si>
    <t>['Mooring-cable clashing - 2n', 'chain 2d']</t>
  </si>
  <si>
    <t>['Mooring-cable clashing - 2n', 'synthetic rope 2c']</t>
  </si>
  <si>
    <t>['Mooring-cable clashing - 2n', 'synthetic rope 2d']</t>
  </si>
  <si>
    <t>['Mooring-cable clashing - 2n', 'chain - s']</t>
  </si>
  <si>
    <t>['Mooring-cable clashing - 2n', 'cable protection system - B']</t>
  </si>
  <si>
    <t>['Mooring-cable clashing - 2n', 'dynamic cable - n']</t>
  </si>
  <si>
    <t>['Mooring-cable clashing - 2m', 'Change in mooring profile - c']</t>
  </si>
  <si>
    <t>['Mooring-cable clashing - 2m', 'Change in mooring profile - d']</t>
  </si>
  <si>
    <t>['Mooring-cable clashing - 2m', 'chain 2c']</t>
  </si>
  <si>
    <t>['Mooring-cable clashing - 2m', 'chain 2d']</t>
  </si>
  <si>
    <t>['Mooring-cable clashing - 2m', 'synthetic rope 2c']</t>
  </si>
  <si>
    <t>['Mooring-cable clashing - 2m', 'synthetic rope 2d']</t>
  </si>
  <si>
    <t>['Mooring-cable clashing - 2m', 'chain - s']</t>
  </si>
  <si>
    <t>['Mooring-cable clashing - 2m', 'tether and anchor systems - B']</t>
  </si>
  <si>
    <t>['Mooring-cable clashing - 2m', 'cable protection system - B']</t>
  </si>
  <si>
    <t>['Mooring-cable clashing - 2m', 'dynamic cable - m']</t>
  </si>
  <si>
    <t>['Mooring-cable clashing - 2m', 'static cable - m']</t>
  </si>
  <si>
    <t>['Mooring-cable clashing - 2m', 'terminations - B']</t>
  </si>
  <si>
    <t>['Mooring-cable clashing - 2m', 'offshore joints - B']</t>
  </si>
  <si>
    <t>['Anchor-cable clashing - 2n', 'Array cable: Loss of connectivity 2n']</t>
  </si>
  <si>
    <t>['Anchor-cable clashing - 2n', 'Array cable: Loss of connectivity 2m']</t>
  </si>
  <si>
    <t>['Anchor-cable clashing - 2n', 'Change in cable profile - n']</t>
  </si>
  <si>
    <t>['Anchor-cable clashing - 2n', 'Excessive load on cable - n']</t>
  </si>
  <si>
    <t>['Anchor-cable clashing - 2n', 'cable protection system - B']</t>
  </si>
  <si>
    <t>['Anchor-cable clashing - 2n', 'dynamic cable - n']</t>
  </si>
  <si>
    <t>['Anchor-cable clashing - 2m', 'Array cable: Loss of connectivity 2n']</t>
  </si>
  <si>
    <t>['Anchor-cable clashing - 2m', 'Array cable: Loss of connectivity 2m']</t>
  </si>
  <si>
    <t>['Anchor-cable clashing - 2m', 'Change in cable profile - m']</t>
  </si>
  <si>
    <t>['Anchor-cable clashing - 2m', 'Excessive load on cable - m']</t>
  </si>
  <si>
    <t>['Anchor-cable clashing - 2m', 'tether and anchor systems - B']</t>
  </si>
  <si>
    <t>['Anchor-cable clashing - 2m', 'cable protection system - B']</t>
  </si>
  <si>
    <t>['Anchor-cable clashing - 2m', 'dynamic cable - m']</t>
  </si>
  <si>
    <t>['Anchor-cable clashing - 2m', 'static cable - m']</t>
  </si>
  <si>
    <t>['Anchor-cable clashing - 2m', 'offshore joints - B']</t>
  </si>
  <si>
    <t>['Change in mooring profile - c', 'Mooring-mooring clashing - 2']</t>
  </si>
  <si>
    <t>['Change in mooring profile - c', 'Mooring-cable clashing - 2n']</t>
  </si>
  <si>
    <t>['Change in mooring profile - c', 'Mooring-cable clashing - 2m']</t>
  </si>
  <si>
    <t>['Change in mooring profile - c', 'Excess mooring loads - c']</t>
  </si>
  <si>
    <t>['Change in mooring profile - c', 'chain 2c']</t>
  </si>
  <si>
    <t>['Change in mooring profile - c', 'synthetic rope 2c']</t>
  </si>
  <si>
    <t>['Change in mooring profile - c', 'Mooring-cable clashing - sn']</t>
  </si>
  <si>
    <t>['Change in mooring profile - d', 'Mooring-mooring clashing - 2']</t>
  </si>
  <si>
    <t>['Change in mooring profile - d', 'Mooring-cable clashing - 2n']</t>
  </si>
  <si>
    <t>['Change in mooring profile - d', 'Mooring-cable clashing - 2m']</t>
  </si>
  <si>
    <t>['Change in mooring profile - d', 'Excess mooring loads - d']</t>
  </si>
  <si>
    <t>['Change in mooring profile - d', 'chain 2d']</t>
  </si>
  <si>
    <t>['Change in mooring profile - d', 'synthetic rope 2d']</t>
  </si>
  <si>
    <t>['Change in mooring profile - d', 'Mooring-cable clashing - sn']</t>
  </si>
  <si>
    <t>['Excess mooring loads - c', 'Change in mooring profile - c']</t>
  </si>
  <si>
    <t>['Excess mooring loads - c', 'platform (structural integrity) 2']</t>
  </si>
  <si>
    <t>['Excess mooring loads - c', 'platform (watertightness) 2']</t>
  </si>
  <si>
    <t>['Excess mooring loads - c', 'chain 2c']</t>
  </si>
  <si>
    <t>['Excess mooring loads - c', 'synthetic rope 2c']</t>
  </si>
  <si>
    <t>['Excess mooring loads - c', 'single anchor 2c']</t>
  </si>
  <si>
    <t>['Excess mooring loads - d', 'Change in mooring profile - d']</t>
  </si>
  <si>
    <t>['Excess mooring loads - d', 'platform (structural integrity) 2']</t>
  </si>
  <si>
    <t>['Excess mooring loads - d', 'platform (watertightness) 2']</t>
  </si>
  <si>
    <t>['Excess mooring loads - d', 'chain 2d']</t>
  </si>
  <si>
    <t>['Excess mooring loads - d', 'synthetic rope 2d']</t>
  </si>
  <si>
    <t>['Excess mooring loads - d', 'single anchor 2d']</t>
  </si>
  <si>
    <t>['Mooring line nonfunctional - c', 'Drift off station 2']</t>
  </si>
  <si>
    <t>['Mooring line nonfunctional - c', 'Change in mooring profile - c']</t>
  </si>
  <si>
    <t>['Mooring line nonfunctional - d', 'Drift off station 2']</t>
  </si>
  <si>
    <t>['Mooring line nonfunctional - d', 'Change in mooring profile - d']</t>
  </si>
  <si>
    <t>['Excess anchor load - c', 'Anchor dragging - c']</t>
  </si>
  <si>
    <t>['Excess anchor load - d', 'Anchor dragging - d']</t>
  </si>
  <si>
    <t>['Anchor dragging - c', 'Anchor-cable clashing - 2n']</t>
  </si>
  <si>
    <t>['Anchor dragging - c', 'Anchor-cable clashing - 2m']</t>
  </si>
  <si>
    <t>['Anchor dragging - c', 'Change in mooring profile - c']</t>
  </si>
  <si>
    <t>['Anchor dragging - c', 'Mooring line nonfunctional - c']</t>
  </si>
  <si>
    <t>['Anchor dragging - c', 'single anchor 2c']</t>
  </si>
  <si>
    <t>['Anchor dragging - d', 'Anchor-cable clashing - 2n']</t>
  </si>
  <si>
    <t>['Anchor dragging - d', 'Anchor-cable clashing - 2m']</t>
  </si>
  <si>
    <t>['Anchor dragging - d', 'Change in mooring profile - d']</t>
  </si>
  <si>
    <t>['Anchor dragging - d', 'Mooring line nonfunctional - d']</t>
  </si>
  <si>
    <t>['Anchor dragging - d', 'single anchor 2d']</t>
  </si>
  <si>
    <t>['Array cable: Loss of connectivity 2n', 'Turbine parked 2']</t>
  </si>
  <si>
    <t>['Array cable: Loss of connectivity 2n', 'Reduced power output 2']</t>
  </si>
  <si>
    <t>['Array cable: Loss of connectivity 2m', 'Turbine parked 2']</t>
  </si>
  <si>
    <t>['Array cable: Loss of connectivity 2m', 'Reduced power output 2']</t>
  </si>
  <si>
    <t>['RNA structural 2', 'Increased turbine loads/acceleration 2']</t>
  </si>
  <si>
    <t>['RNA structural 2', 'Falling topside components 2']</t>
  </si>
  <si>
    <t>['RNA structural 2', 'Turbine parked 2']</t>
  </si>
  <si>
    <t>['RNA structural 2', 'Reduced power output 2']</t>
  </si>
  <si>
    <t>['generator &amp; gearbox 2', 'Turbine parked 2']</t>
  </si>
  <si>
    <t>['generator &amp; gearbox 2', 'Reduced power output 2']</t>
  </si>
  <si>
    <t>['turbine controls 2', 'Incorrect turbine operation 2']</t>
  </si>
  <si>
    <t>['turbine controls 2', 'Increased turbine loads/acceleration 2']</t>
  </si>
  <si>
    <t>['turbine controls 2', 'Turbine parked 2']</t>
  </si>
  <si>
    <t>['turbine controls 2', 'Reduced power output 2']</t>
  </si>
  <si>
    <t>['tower structural 2', 'Increased turbine loads/acceleration 2']</t>
  </si>
  <si>
    <t>['tower structural 2', 'Falling topside components 2']</t>
  </si>
  <si>
    <t>['tower structural 2', 'Turbine parked 2']</t>
  </si>
  <si>
    <t>['platform (structural integrity) 2', 'Falling topside components 2']</t>
  </si>
  <si>
    <t>['platform (structural integrity) 2', 'Compromised buoyancy/stability 2']</t>
  </si>
  <si>
    <t>['platform (structural integrity) 2', 'Large hydrostatic offset (angle of list/loll or draft change) 2']</t>
  </si>
  <si>
    <t>['platform (structural integrity) 2', 'Sink 2']</t>
  </si>
  <si>
    <t>['platform (watertightness) 2', 'Compromised buoyancy/stability 2']</t>
  </si>
  <si>
    <t>['platform (watertightness) 2', 'Large hydrostatic offset (angle of list/loll or draft change) 2']</t>
  </si>
  <si>
    <t>['platform (watertightness) 2', 'Capsize 2']</t>
  </si>
  <si>
    <t>['platform (watertightness) 2', 'Sink 2']</t>
  </si>
  <si>
    <t>['ballast system failure 2', 'Compromised buoyancy/stability 2']</t>
  </si>
  <si>
    <t>['ballast system failure 2', 'Large hydrostatic offset (angle of list/loll or draft change) 2']</t>
  </si>
  <si>
    <t>['chain 2c', 'Change in mooring profile - c']</t>
  </si>
  <si>
    <t>['chain 2c', 'Mooring line nonfunctional - c']</t>
  </si>
  <si>
    <t>['chain 2d', 'Change in mooring profile - d']</t>
  </si>
  <si>
    <t>['chain 2d', 'Mooring line nonfunctional - d']</t>
  </si>
  <si>
    <t>['synthetic rope 2c', 'Change in mooring profile - c']</t>
  </si>
  <si>
    <t>['synthetic rope 2c', 'Mooring line nonfunctional - c']</t>
  </si>
  <si>
    <t>['synthetic rope 2d', 'Change in mooring profile - d']</t>
  </si>
  <si>
    <t>['synthetic rope 2d', 'Mooring line nonfunctional - d']</t>
  </si>
  <si>
    <t>['single anchor 2c', 'Anchor-cable clashing - 2n']</t>
  </si>
  <si>
    <t>['single anchor 2c', 'Anchor-cable clashing - 2m']</t>
  </si>
  <si>
    <t>['single anchor 2c', 'Change in mooring profile - c']</t>
  </si>
  <si>
    <t>['single anchor 2c', 'Mooring line nonfunctional - c']</t>
  </si>
  <si>
    <t>['single anchor 2d', 'Anchor-cable clashing - 2n']</t>
  </si>
  <si>
    <t>['single anchor 2d', 'Anchor-cable clashing - 2m']</t>
  </si>
  <si>
    <t>['single anchor 2d', 'Change in mooring profile - d']</t>
  </si>
  <si>
    <t>['single anchor 2d', 'Mooring line nonfunctional - d']</t>
  </si>
  <si>
    <t>['Shared line nonfunctional - s', 'Drift off station 1']</t>
  </si>
  <si>
    <t>['Shared line nonfunctional - s', 'Excess dynamics 1']</t>
  </si>
  <si>
    <t>['Shared line nonfunctional - s', 'Mooring-mooring clashing - 1']</t>
  </si>
  <si>
    <t>['Shared line nonfunctional - s', 'Change in mooring profile - a']</t>
  </si>
  <si>
    <t>['Shared line nonfunctional - s', 'Change in mooring profile - b']</t>
  </si>
  <si>
    <t>['Shared line nonfunctional - s', 'Excess mooring loads - a']</t>
  </si>
  <si>
    <t>['Shared line nonfunctional - s', 'Excess mooring loads - b']</t>
  </si>
  <si>
    <t>['Shared line nonfunctional - s', 'Drift off station 2']</t>
  </si>
  <si>
    <t>['Shared line nonfunctional - s', 'Excess dynamics 2']</t>
  </si>
  <si>
    <t>['Shared line nonfunctional - s', 'Mooring-mooring clashing - 2']</t>
  </si>
  <si>
    <t>['Shared line nonfunctional - s', 'Change in mooring profile - c']</t>
  </si>
  <si>
    <t>['Shared line nonfunctional - s', 'Change in mooring profile - d']</t>
  </si>
  <si>
    <t>['Shared line nonfunctional - s', 'Excess mooring loads - c']</t>
  </si>
  <si>
    <t>['Shared line nonfunctional - s', 'Excess mooring loads - d']</t>
  </si>
  <si>
    <t>['Shared line nonfunctional - s', 'chain - s']</t>
  </si>
  <si>
    <t>['Mooring-cable clashing - sn', 'Change in mooring profile - a']</t>
  </si>
  <si>
    <t>['Mooring-cable clashing - sn', 'Change in mooring profile - b']</t>
  </si>
  <si>
    <t>['Mooring-cable clashing - sn', 'Change in mooring profile - c']</t>
  </si>
  <si>
    <t>['Mooring-cable clashing - sn', 'Change in mooring profile - d']</t>
  </si>
  <si>
    <t>['Mooring-cable clashing - sn', 'Change in cable profile - n']</t>
  </si>
  <si>
    <t>['Mooring-cable clashing - sn', 'Excessive load on cable - n']</t>
  </si>
  <si>
    <t>['Mooring-cable clashing - sn', 'chain - s']</t>
  </si>
  <si>
    <t>['Mooring-cable clashing - sn', 'tether and anchor systems - B']</t>
  </si>
  <si>
    <t>['Mooring-cable clashing - sn', 'cable protection system - B']</t>
  </si>
  <si>
    <t>['Mooring-cable clashing - sn', 'dynamic cable - n']</t>
  </si>
  <si>
    <t>['Mooring-cable clashing - sn', 'dynamic cable - m']</t>
  </si>
  <si>
    <t>['Mooring-cable clashing - sn', 'static cable - m']</t>
  </si>
  <si>
    <t>['Mooring-cable clashing - sn', 'terminations - B']</t>
  </si>
  <si>
    <t>['Mooring-cable clashing - sn', 'offshore joints - B']</t>
  </si>
  <si>
    <t>['Change in cable profile - n', 'Mooring-cable clashing - 1']</t>
  </si>
  <si>
    <t>['Change in cable profile - n', 'Anchor-cable clashing - 1']</t>
  </si>
  <si>
    <t>['Change in cable profile - n', 'Mooring-cable clashing - 2n']</t>
  </si>
  <si>
    <t>['Change in cable profile - n', 'Anchor-cable clashing - 2n']</t>
  </si>
  <si>
    <t>['Change in cable profile - n', 'Change in mooring profile - c']</t>
  </si>
  <si>
    <t>['Change in cable profile - n', 'Mooring-cable clashing - sn']</t>
  </si>
  <si>
    <t>['Change in cable profile - n', 'Change in cable profile - n']</t>
  </si>
  <si>
    <t>['Change in cable profile - n', 'Excessive load on cable - n']</t>
  </si>
  <si>
    <t>['Change in cable profile - n', 'tether and anchor systems - B']</t>
  </si>
  <si>
    <t>['Change in cable profile - n', 'cable protection system - B']</t>
  </si>
  <si>
    <t>['Change in cable profile - n', 'dynamic cable - n']</t>
  </si>
  <si>
    <t>['Change in cable profile - n', 'terminations - B']</t>
  </si>
  <si>
    <t>['Change in cable profile - n', 'offshore joints - B']</t>
  </si>
  <si>
    <t>['Change in cable profile - m', 'Mooring-cable clashing - 2m']</t>
  </si>
  <si>
    <t>['Change in cable profile - m', 'Anchor-cable clashing - 2m']</t>
  </si>
  <si>
    <t>['Change in cable profile - m', 'Change in mooring profile - d']</t>
  </si>
  <si>
    <t>['Change in cable profile - m', 'Change in cable profile - m']</t>
  </si>
  <si>
    <t>['Change in cable profile - m', 'Excessive load on cable - m']</t>
  </si>
  <si>
    <t>['Change in cable profile - m', 'tether and anchor systems - B']</t>
  </si>
  <si>
    <t>['Change in cable profile - m', 'cable protection system - B']</t>
  </si>
  <si>
    <t>['Change in cable profile - m', 'dynamic cable - m']</t>
  </si>
  <si>
    <t>['Change in cable profile - m', 'static cable - m']</t>
  </si>
  <si>
    <t>['Change in cable profile - m', 'terminations - B']</t>
  </si>
  <si>
    <t>['Change in cable profile - m', 'offshore joints - B']</t>
  </si>
  <si>
    <t>['Excessive load on cable - n', 'Drift off station 1']</t>
  </si>
  <si>
    <t>['Excessive load on cable - n', 'Array cable: Loss of connectivity 1']</t>
  </si>
  <si>
    <t>['Excessive load on cable - n', 'Drift off station 2']</t>
  </si>
  <si>
    <t>['Excessive load on cable - n', 'Array cable: Loss of connectivity 2n']</t>
  </si>
  <si>
    <t>['Excessive load on cable - n', 'Array cable: Loss of connectivity 2m']</t>
  </si>
  <si>
    <t>['Excessive load on cable - n', 'tether and anchor systems - B']</t>
  </si>
  <si>
    <t>['Excessive load on cable - n', 'cable protection system - B']</t>
  </si>
  <si>
    <t>['Excessive load on cable - n', 'dynamic cable - n']</t>
  </si>
  <si>
    <t>['Excessive load on cable - n', 'terminations - B']</t>
  </si>
  <si>
    <t>['Excessive load on cable - n', 'offshore joints - B']</t>
  </si>
  <si>
    <t>['Excessive load on cable - m', 'Drift off station 2']</t>
  </si>
  <si>
    <t>['Excessive load on cable - m', 'Array cable: Loss of connectivity 2n']</t>
  </si>
  <si>
    <t>['Excessive load on cable - m', 'Array cable: Loss of connectivity 2m']</t>
  </si>
  <si>
    <t>['Excessive load on cable - m', 'tether and anchor systems - B']</t>
  </si>
  <si>
    <t>['Excessive load on cable - m', 'cable protection system - B']</t>
  </si>
  <si>
    <t>['Excessive load on cable - m', 'dynamic cable - m']</t>
  </si>
  <si>
    <t>['Excessive load on cable - m', 'static cable - m']</t>
  </si>
  <si>
    <t>['Excessive load on cable - m', 'terminations - B']</t>
  </si>
  <si>
    <t>['Excessive load on cable - m', 'offshore joints - B']</t>
  </si>
  <si>
    <t>['Substation/grid interruption - B', 'Incorrect turbine operation 1']</t>
  </si>
  <si>
    <t>['Substation/grid interruption - B', 'Turbine parked 1']</t>
  </si>
  <si>
    <t>['Substation/grid interruption - B', 'Reduced power output 1']</t>
  </si>
  <si>
    <t>['Substation/grid interruption - B', 'Incorrect turbine operation 2']</t>
  </si>
  <si>
    <t>['Substation/grid interruption - B', 'Turbine parked 2']</t>
  </si>
  <si>
    <t>['Substation/grid interruption - B', 'Reduced power output 2']</t>
  </si>
  <si>
    <t>['chain - s', 'Shared line nonfunctional - s']</t>
  </si>
  <si>
    <t>['clump weights or floats - s', 'Shared line nonfunctional - s']</t>
  </si>
  <si>
    <t>['cable protection system - B', 'Change in cable profile - n']</t>
  </si>
  <si>
    <t>['cable protection system - B', 'Change in cable profile - m']</t>
  </si>
  <si>
    <t>['cable protection system - B', 'Excessive load on cable - n']</t>
  </si>
  <si>
    <t>['cable protection system - B', 'Excessive load on cable - m']</t>
  </si>
  <si>
    <t>['dynamic cable - n', 'Change in cable profile - n']</t>
  </si>
  <si>
    <t>['dynamic cable - m', 'Change in cable profile - m']</t>
  </si>
  <si>
    <t>['static cable - m', 'Array cable: Loss of connectivity 1']</t>
  </si>
  <si>
    <t>['static cable - m', 'Array cable: Loss of connectivity 2n']</t>
  </si>
  <si>
    <t>['static cable - m', 'Array cable: Loss of connectivity 2m']</t>
  </si>
  <si>
    <t>['static cable - m', 'Change in cable profile - m']</t>
  </si>
  <si>
    <t>['terminations - B', 'Array cable: Loss of connectivity 1']</t>
  </si>
  <si>
    <t>['terminations - B', 'Array cable: Loss of connectivity 2n']</t>
  </si>
  <si>
    <t>['terminations - B', 'Array cable: Loss of connectivity 2m']</t>
  </si>
  <si>
    <t>['offshore joints - B', 'Array cable: Loss of connectivity 1']</t>
  </si>
  <si>
    <t>['offshore joints - B', 'Array cable: Loss of connectivity 2n']</t>
  </si>
  <si>
    <t>['offshore joints - B', 'Array cable: Loss of connectivity 2m']</t>
  </si>
  <si>
    <t>('Drift off\nstation\nfowt1', 'Mooring\n-mooring\nclashing\nfowt2')</t>
  </si>
  <si>
    <t>('Compromised\nstability\nfowt1', 'Capsize\nfowt1')</t>
  </si>
  <si>
    <t>('Compromised\nstability\nfowt1', 'Platform\n(structural)\nfowt1')</t>
  </si>
  <si>
    <t>('Large\nhydrostatic\noffset\nfowt1', "Wire\nrope\n('fowt1', 1)")</t>
  </si>
  <si>
    <t>('Large\nhydrostatic\noffset\nfowt1', "Wire\nrope\n('fowt2', 'fowt1', 4)")</t>
  </si>
  <si>
    <t>('Large\nhydrostatic\noffset\nfowt1', "Wire\nrope\n('fowt1', 0)")</t>
  </si>
  <si>
    <t>('Excess\ndynamics\nfowt1', 'RNA\nstructural\nfowt1')</t>
  </si>
  <si>
    <t>('Excess\ndynamics\nfowt1', 'Generator\n&amp; gearbox\nfowt1')</t>
  </si>
  <si>
    <t>('Excess\ndynamics\nfowt1', 'Turbine\ncontrols\nfowt1')</t>
  </si>
  <si>
    <t>('Excess\ndynamics\nfowt1', 'Tower\nstructural\nfowt1')</t>
  </si>
  <si>
    <t>('Drift off\nstation\nfowt1', "Wire\nrope\n('fowt1', 0)")</t>
  </si>
  <si>
    <t>('Drift off\nstation\nfowt1', 'Dynamic\ncable\narray_cable10')</t>
  </si>
  <si>
    <t>('Drift off\nstation\nfowt1', "Wire\nrope\n('fowt1', 1)")</t>
  </si>
  <si>
    <t>('Drift off\nstation\nfowt1', "Wire\nrope\n('fowt2', 'fowt1', 4)")</t>
  </si>
  <si>
    <t>('Platform\n(structural)\nfowt1', 'Sink\nfowt1')</t>
  </si>
  <si>
    <t>('Platform\n(watertight)\nfowt1', 'Large\nhydrostatic\noffset\nfowt1')</t>
  </si>
  <si>
    <t>('Platform\n(watertight)\nfowt1', 'Capsize\nfowt1')</t>
  </si>
  <si>
    <t>('Platform\n(watertight)\nfowt1', 'Sink\nfowt1')</t>
  </si>
  <si>
    <t>('Vessel or\nAircraft\nCollision\nfowt1', 'Drift off\nstation\nfowt2')</t>
  </si>
  <si>
    <t>('Vessel or\nAircraft\nCollision\nfowt1', 'Large\nhydrostatic\noffset\nfowt2')</t>
  </si>
  <si>
    <t>('Vessel or\nAircraft\nCollision\nfowt1', 'Excess\ndynamics\nfowt2')</t>
  </si>
  <si>
    <t>('Vessel or\nAircraft\nCollision\nfowt1', 'Capsize\nfowt2')</t>
  </si>
  <si>
    <t>('Vessel or\nAircraft\nCollision\nfowt1', 'Platform\n(structural)\nfowt2')</t>
  </si>
  <si>
    <t>('Vessel or\nAircraft\nCollision\nfowt1', 'Platform\n(watertight)\nfowt2')</t>
  </si>
  <si>
    <t>('Vessel or\nAircraft\nCollision\nfowt1', 'Ballast\nsystem\nfailure\nfowt2')</t>
  </si>
  <si>
    <t>('Vessel or\nAircraft\nCollision\nfowt1', 'Falling\ntopside\ncomponents\nfowt2')</t>
  </si>
  <si>
    <t>('Vessel or\nAircraft\nCollision\nfowt1', 'Turbine\nparked\nfowt2')</t>
  </si>
  <si>
    <t>('Vessel or\nAircraft\nCollision\nfowt1', 'Reduced\npower\noutput\nfowt2')</t>
  </si>
  <si>
    <t>('Vessel or\nAircraft\nCollision\nfowt1', 'RNA\nstructural\nfowt2')</t>
  </si>
  <si>
    <t>('Vessel or\nAircraft\nCollision\nfowt1', 'Generator\n&amp; gearbox\nfowt2')</t>
  </si>
  <si>
    <t>('Vessel or\nAircraft\nCollision\nfowt1', 'Turbine\ncontrols\nfowt2')</t>
  </si>
  <si>
    <t>('Vessel or\nAircraft\nCollision\nfowt1', 'Tower\nstructural\nfowt2')</t>
  </si>
  <si>
    <t>('Vessel or\nAircraft\nCollision\nfowt1', "Wire\nrope\n('fowt2', 2)")</t>
  </si>
  <si>
    <t>('Vessel or\nAircraft\nCollision\nfowt1', 'Cable\nprotection\nsystem\nsuspended_cable11')</t>
  </si>
  <si>
    <t>('Vessel or\nAircraft\nCollision\nfowt1', 'Dynamic\ncable\nsuspended_cable11')</t>
  </si>
  <si>
    <t>('Vessel or\nAircraft\nCollision\nfowt1', "Wire\nrope\n('fowt2', 3)")</t>
  </si>
  <si>
    <t>('Turbine\nparked\nfowt1', 'Increased\nturbine\nloads\nfowt1')</t>
  </si>
  <si>
    <t>("Excess\nanchor\nload\n('fowt1', 0)", "Anchor\ndragging\n('fowt1', 0)")</t>
  </si>
  <si>
    <t>("Anchor\ndragging\n('fowt1', 0)", "Single\nanchor\n('fowt1', 0)")</t>
  </si>
  <si>
    <t>("Anchor\ndragging\n('fowt1', 0)", "Mooring\nline\nnonfunctional\n('fowt1', 0)")</t>
  </si>
  <si>
    <t>("Change in\nmooring\nprofile\n('fowt1', 0)", "Wire\nrope\n('fowt1', 0)")</t>
  </si>
  <si>
    <t>("Excess\nanchor\nload\n('fowt1', 1)", "Anchor\ndragging\n('fowt1', 1)")</t>
  </si>
  <si>
    <t>("Anchor\ndragging\n('fowt1', 1)", "Single\nanchor\n('fowt1', 1)")</t>
  </si>
  <si>
    <t>("Anchor\ndragging\n('fowt1', 1)", "Mooring\nline\nnonfunctional\n('fowt1', 1)")</t>
  </si>
  <si>
    <t>("Change in\nmooring\nprofile\n('fowt1', 1)", "Wire\nrope\n('fowt1', 1)")</t>
  </si>
  <si>
    <t>("Shared\nline\nnonfunctional\n('fowt2', 'fowt1', 4)", "Change in\nmooring\nprofile\n('fowt1', 0)")</t>
  </si>
  <si>
    <t>("Shared\nline\nnonfunctional\n('fowt2', 'fowt1', 4)", "Change in\nmooring\nprofile\n('fowt1', 1)")</t>
  </si>
  <si>
    <t>("Shared\nline\nnonfunctional\n('fowt2', 'fowt1', 4)", "Excess\nmooring\nloads\n('fowt1', 0)")</t>
  </si>
  <si>
    <t>("Shared\nline\nnonfunctional\n('fowt2', 'fowt1', 4)", "Excess\nmooring\nloads\n('fowt1', 1)")</t>
  </si>
  <si>
    <t>("Shared\nline\nnonfunctional\n('fowt2', 'fowt1', 4)", "Wire\nrope\n('fowt2', 'fowt1', 4)")</t>
  </si>
  <si>
    <t>("Shared\nline\nnonfunctional\n('fowt2', 'fowt1', 4)", "Change in\nmooring\nprofile\n('fowt2', 2)")</t>
  </si>
  <si>
    <t>("Shared\nline\nnonfunctional\n('fowt2', 'fowt1', 4)", "Excess\nmooring\nloads\n('fowt2', 2)")</t>
  </si>
  <si>
    <t>("Shared\nline\nnonfunctional\n('fowt2', 'fowt1', 4)", "Change in\nmooring\nprofile\n('fowt2', 3)")</t>
  </si>
  <si>
    <t>("Shared\nline\nnonfunctional\n('fowt2', 'fowt1', 4)", "Excess\nmooring\nloads\n('fowt2', 3)")</t>
  </si>
  <si>
    <t>('Drift off\nstation\nfowt2', 'Mooring\n-mooring\nclashing\nfowt1')</t>
  </si>
  <si>
    <t>('Drift off\nstation\nfowt2', "Wire\nrope\n('fowt2', 2)")</t>
  </si>
  <si>
    <t>('Drift off\nstation\nfowt2', 'Dynamic\ncable\narray_cable10')</t>
  </si>
  <si>
    <t>('Drift off\nstation\nfowt2', 'Cable\nprotection\nsystem\nsuspended_cable11')</t>
  </si>
  <si>
    <t>('Drift off\nstation\nfowt2', 'Dynamic\ncable\nsuspended_cable11')</t>
  </si>
  <si>
    <t>('Drift off\nstation\nfowt2', "Wire\nrope\n('fowt2', 3)")</t>
  </si>
  <si>
    <t>('Drift off\nstation\nfowt2', "Wire\nrope\n('fowt2', 'fowt1', 4)")</t>
  </si>
  <si>
    <t>('Compromised\nstability\nfowt2', 'Capsize\nfowt2')</t>
  </si>
  <si>
    <t>('Compromised\nstability\nfowt2', 'Platform\n(structural)\nfowt2')</t>
  </si>
  <si>
    <t>('Large\nhydrostatic\noffset\nfowt2', "Wire\nrope\n('fowt2', 2)")</t>
  </si>
  <si>
    <t>('Large\nhydrostatic\noffset\nfowt2', 'Terminations\nsuspended_cable11')</t>
  </si>
  <si>
    <t>('Large\nhydrostatic\noffset\nfowt2', 'Dynamic\ncable\nsuspended_cable11')</t>
  </si>
  <si>
    <t>('Large\nhydrostatic\noffset\nfowt2', "Wire\nrope\n('fowt2', 3)")</t>
  </si>
  <si>
    <t>('Large\nhydrostatic\noffset\nfowt2', "Wire\nrope\n('fowt2', 'fowt1', 4)")</t>
  </si>
  <si>
    <t>('Excess\ndynamics\nfowt2', 'RNA\nstructural\nfowt2')</t>
  </si>
  <si>
    <t>('Excess\ndynamics\nfowt2', 'Generator\n&amp; gearbox\nfowt2')</t>
  </si>
  <si>
    <t>('Excess\ndynamics\nfowt2', 'Turbine\ncontrols\nfowt2')</t>
  </si>
  <si>
    <t>('Excess\ndynamics\nfowt2', 'Tower\nstructural\nfowt2')</t>
  </si>
  <si>
    <t>('Capsize\nfowt2', 'Tether &amp;\nanchor\nsystems\nsuspended_cable11')</t>
  </si>
  <si>
    <t>('Capsize\nfowt2', 'Offshore\njoints\nsuspended_cable11')</t>
  </si>
  <si>
    <t>('Sink\nfowt2', 'Tether &amp;\nanchor\nsystems\nsuspended_cable11')</t>
  </si>
  <si>
    <t>('Sink\nfowt2', 'Offshore\njoints\nsuspended_cable11')</t>
  </si>
  <si>
    <t>('Platform\n(structural)\nfowt2', 'Sink\nfowt2')</t>
  </si>
  <si>
    <t>('Platform\n(watertight)\nfowt2', 'Large\nhydrostatic\noffset\nfowt2')</t>
  </si>
  <si>
    <t>('Platform\n(watertight)\nfowt2', 'Capsize\nfowt2')</t>
  </si>
  <si>
    <t>('Platform\n(watertight)\nfowt2', 'Sink\nfowt2')</t>
  </si>
  <si>
    <t>('Vessel or\nAircraft\nCollision\nfowt2', 'Falling\ntopside\ncomponents\nfowt1')</t>
  </si>
  <si>
    <t>('Vessel or\nAircraft\nCollision\nfowt2', 'Turbine\nparked\nfowt1')</t>
  </si>
  <si>
    <t>('Vessel or\nAircraft\nCollision\nfowt2', 'Reduced\npower\noutput\nfowt1')</t>
  </si>
  <si>
    <t>('Vessel or\nAircraft\nCollision\nfowt2', 'Drift off\nstation\nfowt1')</t>
  </si>
  <si>
    <t>('Vessel or\nAircraft\nCollision\nfowt2', 'Large\nhydrostatic\noffset\nfowt1')</t>
  </si>
  <si>
    <t>('Vessel or\nAircraft\nCollision\nfowt2', 'Excess\ndynamics\nfowt1')</t>
  </si>
  <si>
    <t>('Vessel or\nAircraft\nCollision\nfowt2', 'Capsize\nfowt1')</t>
  </si>
  <si>
    <t>('Vessel or\nAircraft\nCollision\nfowt2', 'RNA\nstructural\nfowt1')</t>
  </si>
  <si>
    <t>('Vessel or\nAircraft\nCollision\nfowt2', 'Generator\n&amp; gearbox\nfowt1')</t>
  </si>
  <si>
    <t>('Vessel or\nAircraft\nCollision\nfowt2', 'Turbine\ncontrols\nfowt1')</t>
  </si>
  <si>
    <t>('Vessel or\nAircraft\nCollision\nfowt2', 'Tower\nstructural\nfowt1')</t>
  </si>
  <si>
    <t>('Vessel or\nAircraft\nCollision\nfowt2', 'Platform\n(structural)\nfowt1')</t>
  </si>
  <si>
    <t>('Vessel or\nAircraft\nCollision\nfowt2', 'Platform\n(watertight)\nfowt1')</t>
  </si>
  <si>
    <t>('Vessel or\nAircraft\nCollision\nfowt2', 'Ballast\nsystem\nfailure\nfowt1')</t>
  </si>
  <si>
    <t>('Vessel or\nAircraft\nCollision\nfowt2', "Wire\nrope\n('fowt1', 0)")</t>
  </si>
  <si>
    <t>('Vessel or\nAircraft\nCollision\nfowt2', "Wire\nrope\n('fowt1', 1)")</t>
  </si>
  <si>
    <t>('Vessel or\nAircraft\nCollision\nfowt2', 'Terminations\nsuspended_cable11')</t>
  </si>
  <si>
    <t>('Turbine\nparked\nfowt2', 'Increased\nturbine\nloads\nfowt2')</t>
  </si>
  <si>
    <t>("Excess\nanchor\nload\n('fowt2', 2)", "Anchor\ndragging\n('fowt2', 2)")</t>
  </si>
  <si>
    <t>("Anchor\ndragging\n('fowt2', 2)", "Single\nanchor\n('fowt2', 2)")</t>
  </si>
  <si>
    <t>("Anchor\ndragging\n('fowt2', 2)", "Mooring\nline\nnonfunctional\n('fowt2', 2)")</t>
  </si>
  <si>
    <t>("Change in\nmooring\nprofile\n('fowt2', 2)", "Wire\nrope\n('fowt2', 2)")</t>
  </si>
  <si>
    <t>('Excessive\nload on\ncable\nsuspended_cable11', 'Drift off\nstation\nfowt1')</t>
  </si>
  <si>
    <t>("Excess\nanchor\nload\n('fowt2', 3)", "Anchor\ndragging\n('fowt2', 3)")</t>
  </si>
  <si>
    <t>("Anchor\ndragging\n('fowt2', 3)", "Single\nanchor\n('fowt2', 3)")</t>
  </si>
  <si>
    <t>("Anchor\ndragging\n('fowt2', 3)", "Mooring\nline\nnonfunctional\n('fowt2', 3)")</t>
  </si>
  <si>
    <t>("Change in\nmooring\nprofile\n('fowt2', 3)", "Wire\nrope\n('fowt2', 3)")</t>
  </si>
  <si>
    <t>N/A</t>
  </si>
  <si>
    <t>('Vessel or\nAircraft\nCollision\nfowt1', 'Terminations\nsuspended_cable11')</t>
  </si>
  <si>
    <t>('Falling\ntopside\ncomponents\nfowt1', 'Cable\nprotection\nsystem\nsuspended_cable11')</t>
  </si>
  <si>
    <t>('Drift off\nstation\nfowt1', 'Cable\nprotection\nsystem\nsuspended_cable11')</t>
  </si>
  <si>
    <t>("Anchor\ndragging\n('fowt1', 0)", 'Anchor\n-cable\nclashing\nfowt1,array_cable10')</t>
  </si>
  <si>
    <t>("Single\nanchor\n('fowt1', 0)", 'Anchor\n-cable\nclashing\nfowt1,array_cable10')</t>
  </si>
  <si>
    <t>("Change in\nmooring\nprofile\n('fowt1', 0)", 'Mooring\n-cable\nclashing\nfowt1,array_cable10')</t>
  </si>
  <si>
    <t>('Change\nin cable\nprofile\narray_cable10', 'Excessive\nload on\ncable\narray_cable10')</t>
  </si>
  <si>
    <t>('Change\nin cable\nprofile\narray_cable10', 'Dynamic\ncable\narray_cable10')</t>
  </si>
  <si>
    <t>('Change\nin cable\nprofile\narray_cable10', 'Mooring\n-cable\nclashing\nfowt1,array_cable10')</t>
  </si>
  <si>
    <t>('Change\nin cable\nprofile\narray_cable10', 'Anchor\n-cable\nclashing\nfowt1,array_cable10')</t>
  </si>
  <si>
    <t>('Change\nin cable\nprofile\narray_cable10', "Mooring\n-cable\nclashing\narray_cable10,('fowt2', 'fowt1', 4)")</t>
  </si>
  <si>
    <t>('Change\nin cable\nprofile\narray_cable10', 'Mooring\n-cable\nclashing\nfowt2,array_cable10')</t>
  </si>
  <si>
    <t>('Change\nin cable\nprofile\narray_cable10', 'Anchor\n-cable\nclashing\nfowt2,array_cable10')</t>
  </si>
  <si>
    <t>('Excessive\nload on\ncable\narray_cable10', 'Array cable\ndisconnect\narray_cable10 fowt1')</t>
  </si>
  <si>
    <t>('Excessive\nload on\ncable\narray_cable10', 'Dynamic\ncable\narray_cable10')</t>
  </si>
  <si>
    <t>('Excessive\nload on\ncable\narray_cable10', 'Array cable\ndisconnect\narray_cable10 fowt2')</t>
  </si>
  <si>
    <t>('Dynamic\ncable\narray_cable10', 'Change\nin cable\nprofile\narray_cable10')</t>
  </si>
  <si>
    <t>('Dynamic\ncable\narray_cable10', 'Array cable\ndisconnect\narray_cable10 fowt1')</t>
  </si>
  <si>
    <t>('Dynamic\ncable\narray_cable10', 'Array cable\ndisconnect\narray_cable10 fowt2')</t>
  </si>
  <si>
    <t>('Mooring\n-cable\nclashing\nfowt1,array_cable10', "Change in\nmooring\nprofile\n('fowt1', 0)")</t>
  </si>
  <si>
    <t>('Mooring\n-cable\nclashing\nfowt1,array_cable10', 'Change\nin cable\nprofile\narray_cable10')</t>
  </si>
  <si>
    <t>('Mooring\n-cable\nclashing\nfowt1,array_cable10', 'Excessive\nload on\ncable\narray_cable10')</t>
  </si>
  <si>
    <t>('Mooring\n-cable\nclashing\nfowt1,array_cable10', "Wire\nrope\n('fowt1', 0)")</t>
  </si>
  <si>
    <t>('Mooring\n-cable\nclashing\nfowt1,array_cable10', 'Dynamic\ncable\narray_cable10')</t>
  </si>
  <si>
    <t>('Mooring\n-cable\nclashing\nfowt1,array_cable10', "Change in\nmooring\nprofile\n('fowt1', 1)")</t>
  </si>
  <si>
    <t>('Mooring\n-cable\nclashing\nfowt1,array_cable10', "Wire\nrope\n('fowt1', 1)")</t>
  </si>
  <si>
    <t>('Anchor\n-cable\nclashing\nfowt1,array_cable10', 'Change\nin cable\nprofile\narray_cable10')</t>
  </si>
  <si>
    <t>('Anchor\n-cable\nclashing\nfowt1,array_cable10', 'Excessive\nload on\ncable\narray_cable10')</t>
  </si>
  <si>
    <t>('Anchor\n-cable\nclashing\nfowt1,array_cable10', 'Dynamic\ncable\narray_cable10')</t>
  </si>
  <si>
    <t>("Anchor\ndragging\n('fowt1', 1)", 'Anchor\n-cable\nclashing\nfowt1,array_cable10')</t>
  </si>
  <si>
    <t>("Single\nanchor\n('fowt1', 1)", 'Anchor\n-cable\nclashing\nfowt1,array_cable10')</t>
  </si>
  <si>
    <t>("Change in\nmooring\nprofile\n('fowt1', 1)", 'Mooring\n-cable\nclashing\nfowt1,array_cable10')</t>
  </si>
  <si>
    <t>("Mooring\n-cable\nclashing\narray_cable10,('fowt2', 'fowt1', 4)", 'Dynamic\ncable\narray_cable10')</t>
  </si>
  <si>
    <t>("Mooring\n-cable\nclashing\narray_cable10,('fowt2', 'fowt1', 4)", 'Cable\nprotection\nsystem\nsuspended_cable11')</t>
  </si>
  <si>
    <t>("Anchor\ndragging\n('fowt2', 2)", 'Anchor\n-cable\nclashing\nfowt2,array_cable10')</t>
  </si>
  <si>
    <t>("Anchor\ndragging\n('fowt2', 2)", 'Anchor\n-cable\nclashing\nfowt2,suspended_cable11')</t>
  </si>
  <si>
    <t>("Single\nanchor\n('fowt2', 2)", 'Anchor\n-cable\nclashing\nfowt2,array_cable10')</t>
  </si>
  <si>
    <t>("Single\nanchor\n('fowt2', 2)", 'Anchor\n-cable\nclashing\nfowt2,suspended_cable11')</t>
  </si>
  <si>
    <t>("Change in\nmooring\nprofile\n('fowt2', 2)", 'Mooring\n-cable\nclashing\nfowt2,array_cable10')</t>
  </si>
  <si>
    <t>("Change in\nmooring\nprofile\n('fowt2', 2)", 'Mooring\n-cable\nclashing\nfowt2,suspended_cable11')</t>
  </si>
  <si>
    <t>('Mooring\n-cable\nclashing\nfowt2,array_cable10', "Change in\nmooring\nprofile\n('fowt2', 2)")</t>
  </si>
  <si>
    <t>('Mooring\n-cable\nclashing\nfowt2,array_cable10', "Wire\nrope\n('fowt2', 2)")</t>
  </si>
  <si>
    <t>('Mooring\n-cable\nclashing\nfowt2,array_cable10', 'Dynamic\ncable\narray_cable10')</t>
  </si>
  <si>
    <t>('Mooring\n-cable\nclashing\nfowt2,array_cable10', "Change in\nmooring\nprofile\n('fowt2', 3)")</t>
  </si>
  <si>
    <t>('Mooring\n-cable\nclashing\nfowt2,array_cable10', "Wire\nrope\n('fowt2', 3)")</t>
  </si>
  <si>
    <t>('Mooring\n-cable\nclashing\nfowt2,array_cable10', 'Cable\nprotection\nsystem\nsuspended_cable11')</t>
  </si>
  <si>
    <t>('Anchor\n-cable\nclashing\nfowt2,array_cable10', 'Change\nin cable\nprofile\narray_cable10')</t>
  </si>
  <si>
    <t>('Anchor\n-cable\nclashing\nfowt2,array_cable10', 'Excessive\nload on\ncable\narray_cable10')</t>
  </si>
  <si>
    <t>('Anchor\n-cable\nclashing\nfowt2,array_cable10', 'Dynamic\ncable\narray_cable10')</t>
  </si>
  <si>
    <t>('Change\nin cable\nprofile\nsuspended_cable11', 'Excessive\nload on\ncable\nsuspended_cable11')</t>
  </si>
  <si>
    <t>('Change\nin cable\nprofile\nsuspended_cable11', 'Tether &amp;\nanchor\nsystems\nsuspended_cable11')</t>
  </si>
  <si>
    <t>('Change\nin cable\nprofile\nsuspended_cable11', 'Cable\nprotection\nsystem\nsuspended_cable11')</t>
  </si>
  <si>
    <t>('Change\nin cable\nprofile\nsuspended_cable11', 'Terminations\nsuspended_cable11')</t>
  </si>
  <si>
    <t>('Change\nin cable\nprofile\nsuspended_cable11', 'Offshore\njoints\nsuspended_cable11')</t>
  </si>
  <si>
    <t>('Change\nin cable\nprofile\nsuspended_cable11', 'Dynamic\ncable\nsuspended_cable11')</t>
  </si>
  <si>
    <t>('Change\nin cable\nprofile\nsuspended_cable11', 'Mooring\n-cable\nclashing\nfowt2,suspended_cable11')</t>
  </si>
  <si>
    <t>('Change\nin cable\nprofile\nsuspended_cable11', 'Anchor\n-cable\nclashing\nfowt2,suspended_cable11')</t>
  </si>
  <si>
    <t>('Excessive\nload on\ncable\nsuspended_cable11', 'Array cable\ndisconnect\nsuspended_cable11 fowt2')</t>
  </si>
  <si>
    <t>('Excessive\nload on\ncable\nsuspended_cable11', 'Tether &amp;\nanchor\nsystems\nsuspended_cable11')</t>
  </si>
  <si>
    <t>('Excessive\nload on\ncable\nsuspended_cable11', 'Cable\nprotection\nsystem\nsuspended_cable11')</t>
  </si>
  <si>
    <t>('Excessive\nload on\ncable\nsuspended_cable11', 'Terminations\nsuspended_cable11')</t>
  </si>
  <si>
    <t>('Excessive\nload on\ncable\nsuspended_cable11', 'Offshore\njoints\nsuspended_cable11')</t>
  </si>
  <si>
    <t>('Excessive\nload on\ncable\nsuspended_cable11', 'Dynamic\ncable\nsuspended_cable11')</t>
  </si>
  <si>
    <t>('Tether &amp;\nanchor\nsystems\nsuspended_cable11', 'Change\nin cable\nprofile\nsuspended_cable11')</t>
  </si>
  <si>
    <t>('Tether &amp;\nanchor\nsystems\nsuspended_cable11', 'Excessive\nload on\ncable\nsuspended_cable11')</t>
  </si>
  <si>
    <t>('Cable\nprotection\nsystem\nsuspended_cable11', 'Change\nin cable\nprofile\nsuspended_cable11')</t>
  </si>
  <si>
    <t>('Cable\nprotection\nsystem\nsuspended_cable11', 'Excessive\nload on\ncable\nsuspended_cable11')</t>
  </si>
  <si>
    <t>('Terminations\nsuspended_cable11', 'Array cable\ndisconnect\nsuspended_cable11 fowt2')</t>
  </si>
  <si>
    <t>('Offshore\njoints\nsuspended_cable11', 'Array cable\ndisconnect\nsuspended_cable11 fowt2')</t>
  </si>
  <si>
    <t>('Dynamic\ncable\nsuspended_cable11', 'Change\nin cable\nprofile\nsuspended_cable11')</t>
  </si>
  <si>
    <t>('Dynamic\ncable\nsuspended_cable11', 'Array cable\ndisconnect\nsuspended_cable11 fowt2')</t>
  </si>
  <si>
    <t>('Mooring\n-cable\nclashing\nfowt2,suspended_cable11', "Change in\nmooring\nprofile\n('fowt2', 2)")</t>
  </si>
  <si>
    <t>('Mooring\n-cable\nclashing\nfowt2,suspended_cable11', "Wire\nrope\n('fowt2', 2)")</t>
  </si>
  <si>
    <t>('Mooring\n-cable\nclashing\nfowt2,suspended_cable11', 'Tether &amp;\nanchor\nsystems\nsuspended_cable11')</t>
  </si>
  <si>
    <t>('Mooring\n-cable\nclashing\nfowt2,suspended_cable11', 'Cable\nprotection\nsystem\nsuspended_cable11')</t>
  </si>
  <si>
    <t>('Mooring\n-cable\nclashing\nfowt2,suspended_cable11', 'Dynamic\ncable\nsuspended_cable11')</t>
  </si>
  <si>
    <t>('Mooring\n-cable\nclashing\nfowt2,suspended_cable11', 'Terminations\nsuspended_cable11')</t>
  </si>
  <si>
    <t>('Mooring\n-cable\nclashing\nfowt2,suspended_cable11', 'Offshore\njoints\nsuspended_cable11')</t>
  </si>
  <si>
    <t>('Mooring\n-cable\nclashing\nfowt2,suspended_cable11', "Change in\nmooring\nprofile\n('fowt2', 3)")</t>
  </si>
  <si>
    <t>('Mooring\n-cable\nclashing\nfowt2,suspended_cable11', "Wire\nrope\n('fowt2', 3)")</t>
  </si>
  <si>
    <t>('Anchor\n-cable\nclashing\nfowt2,suspended_cable11', 'Change\nin cable\nprofile\nsuspended_cable11')</t>
  </si>
  <si>
    <t>('Anchor\n-cable\nclashing\nfowt2,suspended_cable11', 'Excessive\nload on\ncable\nsuspended_cable11')</t>
  </si>
  <si>
    <t>('Anchor\n-cable\nclashing\nfowt2,suspended_cable11', 'Tether &amp;\nanchor\nsystems\nsuspended_cable11')</t>
  </si>
  <si>
    <t>('Anchor\n-cable\nclashing\nfowt2,suspended_cable11', 'Cable\nprotection\nsystem\nsuspended_cable11')</t>
  </si>
  <si>
    <t>('Anchor\n-cable\nclashing\nfowt2,suspended_cable11', 'Dynamic\ncable\nsuspended_cable11')</t>
  </si>
  <si>
    <t>('Anchor\n-cable\nclashing\nfowt2,suspended_cable11', 'Offshore\njoints\nsuspended_cable11')</t>
  </si>
  <si>
    <t>("Anchor\ndragging\n('fowt2', 3)", 'Anchor\n-cable\nclashing\nfowt2,array_cable10')</t>
  </si>
  <si>
    <t>("Anchor\ndragging\n('fowt2', 3)", 'Anchor\n-cable\nclashing\nfowt2,suspended_cable11')</t>
  </si>
  <si>
    <t>("Single\nanchor\n('fowt2', 3)", 'Anchor\n-cable\nclashing\nfowt2,array_cable10')</t>
  </si>
  <si>
    <t>("Single\nanchor\n('fowt2', 3)", 'Anchor\n-cable\nclashing\nfowt2,suspended_cable11')</t>
  </si>
  <si>
    <t>("Change in\nmooring\nprofile\n('fowt2', 3)", 'Mooring\n-cable\nclashing\nfowt2,array_cable10')</t>
  </si>
  <si>
    <t>("Change in\nmooring\nprofile\n('fowt2', 3)", 'Mooring\n-cable\nclashing\nfowt2,suspended_cable11')</t>
  </si>
  <si>
    <t>('Mooring\n-mooring\nclashing\nfowt1', "Change in\nmooring\nprofile\n('fowt1', 0)")</t>
  </si>
  <si>
    <t>('Mooring\n-mooring\nclashing\nfowt1', "Excess\nmooring\nloads\n('fowt1', 0)")</t>
  </si>
  <si>
    <t>('Mooring\n-mooring\nclashing\nfowt1', "Wire\nrope\n('fowt1', 0)")</t>
  </si>
  <si>
    <t>('Mooring\n-mooring\nclashing\nfowt2', "Change in\nmooring\nprofile\n('fowt2', 2)")</t>
  </si>
  <si>
    <t>('Mooring\n-mooring\nclashing\nfowt2', "Excess\nmooring\nloads\n('fowt2', 2)")</t>
  </si>
  <si>
    <t>('Mooring\n-mooring\nclashing\nfowt2', "Wire\nrope\n('fowt2', 2)")</t>
  </si>
  <si>
    <t>('Mooring\n-cable\nclashing\nfowt1,array_cable10', "Wire\nrope\n('fowt2', 'fowt1', 4)")</t>
  </si>
  <si>
    <t>('Mooring\n-cable\nclashing\nfowt2,array_cable10', "Wire\nrope\n('fowt2', 'fowt1', 4)")</t>
  </si>
  <si>
    <t>('Anchor\n-cable\nclashing\nfowt1,array_cable10', 'Array cable\ndisconnect\narray_cable10 fowt1')</t>
  </si>
  <si>
    <t>('Anchor\n-cable\nclashing\nfowt2,array_cable10', 'Array cable\ndisconnect\narray_cable10 fowt2')</t>
  </si>
  <si>
    <t>('Anchor\n-cable\nclashing\nfowt2,suspended_cable11', 'Array cable\ndisconnect\nsuspended_cable11 fowt2')</t>
  </si>
  <si>
    <t>('Change\nin cable\nprofile\narray_cable10', 'Tether &amp;\nanchor\nsystems\nsuspended_cable11')</t>
  </si>
  <si>
    <t>('Change\nin cable\nprofile\narray_cable10', 'Cable\nprotection\nsystem\nsuspended_cable11')</t>
  </si>
  <si>
    <t>('Change\nin cable\nprofile\narray_cable10', 'Terminations\nsuspended_cable11')</t>
  </si>
  <si>
    <t>('Change\nin cable\nprofile\narray_cable10', 'Offshore\njoints\nsuspended_cable11')</t>
  </si>
  <si>
    <t>('Excessive\nload on\ncable\narray_cable10', 'Tether &amp;\nanchor\nsystems\nsuspended_cable11')</t>
  </si>
  <si>
    <t>('Excessive\nload on\ncable\narray_cable10', 'Cable\nprotection\nsystem\nsuspended_cable11')</t>
  </si>
  <si>
    <t>('Excessive\nload on\ncable\narray_cable10', 'Terminations\nsuspended_cable11')</t>
  </si>
  <si>
    <t>('Excessive\nload on\ncable\narray_cable10', 'Offshore\njoints\nsuspended_cable11')</t>
  </si>
  <si>
    <t>("Change in\nmooring\nprofile\n('fowt2', 2)", 'Mooring\n-mooring\nclashing\nfowt2')</t>
  </si>
  <si>
    <t>("Change in\nmooring\nprofile\n('fowt1', 0)", 'Mooring\n-mooring\nclashing\nfowt1')</t>
  </si>
  <si>
    <t>('Sink\nfowt2', "Excess\nmooring\nloads\n('fowt2', 3)")</t>
  </si>
  <si>
    <t>('Sink\nfowt2', "Excess\nmooring\nloads\n('fowt2', 2)")</t>
  </si>
  <si>
    <t>('Terminations\nsuspended_cable11', 'Array cable\ndisconnect\narray_cable10 fowt2')</t>
  </si>
  <si>
    <t>('Offshore\njoints\nsuspended_cable11', 'Array cable\ndisconnect\narray_cable10 fowt2')</t>
  </si>
  <si>
    <t>('Cable\nprotection\nsystem\nsuspended_cable11', 'Change\nin cable\nprofile\narray_cable10')</t>
  </si>
  <si>
    <t>('Cable\nprotection\nsystem\nsuspended_cable11', 'Excessive\nload on\ncable\narray_cable10')</t>
  </si>
  <si>
    <t>Mooring\n-cable\nclashing\n('fowt2', 'fowt1', 4),array_cable10</t>
  </si>
  <si>
    <t>('Offshore\njoints\nsuspended_cable11', 'Array cable\ndisconnect\nfowt1,array_cable10')</t>
  </si>
  <si>
    <t>('Terminations\nsuspended_cable11', 'Array cable\ndisconnect\nfowt1,array_cable10')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</si>
</sst>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.0000000000000_);_(* \(#,##0.0000000000000\);_(* &quot;-&quot;??_);_(@_)"/>
  </numFmts>
  <fonts count="5" x14ac:knownFonts="1">
    <font>
      <sz val="12"/>
      <color theme="1"/>
      <name val="Aptos Narrow"/>
      <family val="2"/>
      <scheme val="minor"/>
    </font>
    <font>
      <sz val="12"/>
      <color theme="1"/>
      <name val="Calibri"/>
      <family val="2"/>
    </font>
    <font>
      <sz val="18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2"/>
      <color rgb="FF000000"/>
      <name val="Calibri"/>
      <family val="2"/>
    </font>
  </fonts>
  <fills count="2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E4F6FF"/>
        <bgColor indexed="64"/>
      </patternFill>
    </fill>
    <fill>
      <patternFill patternType="solid">
        <fgColor rgb="FFFFF6F0"/>
        <bgColor indexed="64"/>
      </patternFill>
    </fill>
    <fill>
      <patternFill patternType="solid">
        <fgColor rgb="FFDFEDFF"/>
        <bgColor indexed="64"/>
      </patternFill>
    </fill>
    <fill>
      <patternFill patternType="solid">
        <fgColor rgb="FFF7FFF2"/>
        <bgColor indexed="64"/>
      </patternFill>
    </fill>
    <fill>
      <patternFill patternType="solid">
        <fgColor rgb="FFFFFFDA"/>
        <bgColor indexed="64"/>
      </patternFill>
    </fill>
    <fill>
      <patternFill patternType="solid">
        <fgColor rgb="FFF2EBFF"/>
        <bgColor indexed="64"/>
      </patternFill>
    </fill>
    <fill>
      <patternFill patternType="solid">
        <fgColor rgb="FFFFE8E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D3C7FF"/>
        <bgColor indexed="64"/>
      </patternFill>
    </fill>
    <fill>
      <patternFill patternType="solid">
        <fgColor rgb="FFFFCCC9"/>
        <bgColor indexed="64"/>
      </patternFill>
    </fill>
    <fill>
      <patternFill patternType="solid">
        <fgColor rgb="FFBDD7EE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000"/>
        <bgColor indexed="64"/>
      </patternFill>
    </fill>
  </fills>
  <borders count="4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1"/>
      </top>
      <bottom style="thin">
        <color theme="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indexed="64"/>
      </top>
      <bottom style="thin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indexed="64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1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1" tint="0.499984740745262"/>
      </top>
      <bottom/>
      <diagonal/>
    </border>
    <border>
      <left style="thin">
        <color theme="0" tint="-0.14999847407452621"/>
      </left>
      <right style="thin">
        <color indexed="64"/>
      </right>
      <top/>
      <bottom/>
      <diagonal/>
    </border>
    <border>
      <left style="thin">
        <color theme="0" tint="-0.14999847407452621"/>
      </left>
      <right/>
      <top style="thin">
        <color indexed="64"/>
      </top>
      <bottom/>
      <diagonal/>
    </border>
    <border>
      <left style="thin">
        <color theme="0" tint="-0.14999847407452621"/>
      </left>
      <right/>
      <top/>
      <bottom/>
      <diagonal/>
    </border>
    <border>
      <left style="thin">
        <color theme="0" tint="-0.14999847407452621"/>
      </left>
      <right/>
      <top/>
      <bottom style="thin">
        <color indexed="64"/>
      </bottom>
      <diagonal/>
    </border>
    <border>
      <left style="thin">
        <color theme="0" tint="-0.14999847407452621"/>
      </left>
      <right/>
      <top/>
      <bottom style="thin">
        <color theme="1"/>
      </bottom>
      <diagonal/>
    </border>
    <border>
      <left style="thin">
        <color theme="0" tint="-0.14999847407452621"/>
      </left>
      <right/>
      <top style="thin">
        <color theme="1"/>
      </top>
      <bottom/>
      <diagonal/>
    </border>
    <border>
      <left/>
      <right/>
      <top/>
      <bottom style="thin">
        <color theme="0" tint="-0.34998626667073579"/>
      </bottom>
      <diagonal/>
    </border>
    <border>
      <left style="thin">
        <color theme="1"/>
      </left>
      <right style="thin">
        <color theme="0" tint="-0.34998626667073579"/>
      </right>
      <top style="thin">
        <color theme="1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1"/>
      </top>
      <bottom style="thin">
        <color theme="0" tint="-0.34998626667073579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indexed="64"/>
      </top>
      <bottom style="thin">
        <color theme="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34998626667073579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1" tint="0.499984740745262"/>
      </bottom>
      <diagonal/>
    </border>
    <border>
      <left/>
      <right/>
      <top style="thin">
        <color indexed="64"/>
      </top>
      <bottom style="thin">
        <color theme="1"/>
      </bottom>
      <diagonal/>
    </border>
    <border>
      <left style="thin">
        <color theme="0" tint="-0.34998626667073579"/>
      </left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14999847407452621"/>
      </right>
      <top/>
      <bottom style="thin">
        <color theme="1"/>
      </bottom>
      <diagonal/>
    </border>
    <border>
      <left style="thin">
        <color theme="0" tint="-0.14999847407452621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/>
      <diagonal/>
    </border>
    <border>
      <left/>
      <right/>
      <top style="thin">
        <color theme="0" tint="-0.14999847407452621"/>
      </top>
      <bottom/>
      <diagonal/>
    </border>
    <border>
      <left style="thin">
        <color theme="0" tint="-0.14999847407452621"/>
      </left>
      <right/>
      <top/>
      <bottom style="thin">
        <color theme="0" tint="-0.14999847407452621"/>
      </bottom>
      <diagonal/>
    </border>
    <border>
      <left/>
      <right/>
      <top/>
      <bottom style="thin">
        <color theme="0" tint="-0.14999847407452621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55">
    <xf numFmtId="0" fontId="0" fillId="0" borderId="0" xfId="0"/>
    <xf numFmtId="0" fontId="0" fillId="0" borderId="2" xfId="0" applyBorder="1" applyAlignment="1">
      <alignment wrapText="1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7" xfId="0" applyBorder="1" applyAlignment="1">
      <alignment wrapText="1"/>
    </xf>
    <xf numFmtId="0" fontId="0" fillId="0" borderId="2" xfId="0" applyBorder="1" applyAlignment="1">
      <alignment horizontal="right" wrapText="1"/>
    </xf>
    <xf numFmtId="0" fontId="0" fillId="5" borderId="3" xfId="0" applyFill="1" applyBorder="1" applyAlignment="1">
      <alignment horizontal="left" wrapText="1"/>
    </xf>
    <xf numFmtId="0" fontId="0" fillId="5" borderId="4" xfId="0" applyFill="1" applyBorder="1" applyAlignment="1">
      <alignment horizontal="left"/>
    </xf>
    <xf numFmtId="0" fontId="0" fillId="4" borderId="0" xfId="0" applyFill="1" applyAlignment="1">
      <alignment horizontal="left" wrapText="1"/>
    </xf>
    <xf numFmtId="0" fontId="0" fillId="5" borderId="5" xfId="0" applyFill="1" applyBorder="1" applyAlignment="1">
      <alignment horizontal="left"/>
    </xf>
    <xf numFmtId="0" fontId="0" fillId="5" borderId="6" xfId="0" applyFill="1" applyBorder="1" applyAlignment="1">
      <alignment horizontal="left"/>
    </xf>
    <xf numFmtId="0" fontId="0" fillId="5" borderId="3" xfId="0" applyFill="1" applyBorder="1" applyAlignment="1">
      <alignment horizontal="left"/>
    </xf>
    <xf numFmtId="0" fontId="0" fillId="5" borderId="8" xfId="0" applyFill="1" applyBorder="1" applyAlignment="1">
      <alignment horizontal="left"/>
    </xf>
    <xf numFmtId="0" fontId="0" fillId="0" borderId="9" xfId="0" applyBorder="1" applyAlignment="1">
      <alignment wrapText="1"/>
    </xf>
    <xf numFmtId="0" fontId="0" fillId="5" borderId="10" xfId="0" applyFill="1" applyBorder="1" applyAlignment="1">
      <alignment horizontal="left" wrapText="1"/>
    </xf>
    <xf numFmtId="0" fontId="0" fillId="0" borderId="11" xfId="0" applyBorder="1" applyAlignment="1">
      <alignment wrapText="1"/>
    </xf>
    <xf numFmtId="0" fontId="0" fillId="5" borderId="12" xfId="0" applyFill="1" applyBorder="1" applyAlignment="1">
      <alignment horizontal="left" wrapText="1"/>
    </xf>
    <xf numFmtId="0" fontId="0" fillId="5" borderId="13" xfId="0" applyFill="1" applyBorder="1" applyAlignment="1">
      <alignment horizontal="left" wrapText="1"/>
    </xf>
    <xf numFmtId="0" fontId="0" fillId="0" borderId="14" xfId="0" applyBorder="1" applyAlignment="1">
      <alignment wrapText="1"/>
    </xf>
    <xf numFmtId="0" fontId="0" fillId="2" borderId="16" xfId="0" applyFill="1" applyBorder="1" applyAlignment="1">
      <alignment horizontal="left" wrapText="1"/>
    </xf>
    <xf numFmtId="0" fontId="0" fillId="2" borderId="15" xfId="0" applyFill="1" applyBorder="1" applyAlignment="1">
      <alignment horizontal="left" wrapText="1"/>
    </xf>
    <xf numFmtId="0" fontId="0" fillId="2" borderId="19" xfId="0" applyFill="1" applyBorder="1" applyAlignment="1">
      <alignment horizontal="left" wrapText="1"/>
    </xf>
    <xf numFmtId="0" fontId="0" fillId="2" borderId="20" xfId="0" applyFill="1" applyBorder="1" applyAlignment="1">
      <alignment horizontal="left" wrapText="1"/>
    </xf>
    <xf numFmtId="0" fontId="0" fillId="2" borderId="21" xfId="0" applyFill="1" applyBorder="1" applyAlignment="1">
      <alignment horizontal="left" wrapText="1"/>
    </xf>
    <xf numFmtId="0" fontId="0" fillId="4" borderId="14" xfId="0" applyFill="1" applyBorder="1" applyAlignment="1">
      <alignment horizontal="left" wrapText="1"/>
    </xf>
    <xf numFmtId="0" fontId="0" fillId="4" borderId="17" xfId="0" applyFill="1" applyBorder="1" applyAlignment="1">
      <alignment horizontal="left" wrapText="1"/>
    </xf>
    <xf numFmtId="0" fontId="0" fillId="4" borderId="19" xfId="0" applyFill="1" applyBorder="1" applyAlignment="1">
      <alignment horizontal="left" wrapText="1"/>
    </xf>
    <xf numFmtId="0" fontId="0" fillId="4" borderId="20" xfId="0" applyFill="1" applyBorder="1" applyAlignment="1">
      <alignment horizontal="left" wrapText="1"/>
    </xf>
    <xf numFmtId="0" fontId="0" fillId="4" borderId="21" xfId="0" applyFill="1" applyBorder="1" applyAlignment="1">
      <alignment horizontal="left" wrapText="1"/>
    </xf>
    <xf numFmtId="0" fontId="0" fillId="0" borderId="25" xfId="0" applyBorder="1"/>
    <xf numFmtId="0" fontId="0" fillId="4" borderId="22" xfId="0" applyFill="1" applyBorder="1" applyAlignment="1">
      <alignment horizontal="left"/>
    </xf>
    <xf numFmtId="0" fontId="0" fillId="2" borderId="22" xfId="0" applyFill="1" applyBorder="1" applyAlignment="1">
      <alignment horizontal="left" wrapText="1"/>
    </xf>
    <xf numFmtId="0" fontId="0" fillId="4" borderId="16" xfId="0" applyFill="1" applyBorder="1" applyAlignment="1">
      <alignment horizontal="left" wrapText="1"/>
    </xf>
    <xf numFmtId="0" fontId="0" fillId="4" borderId="23" xfId="0" applyFill="1" applyBorder="1" applyAlignment="1">
      <alignment horizontal="left" wrapText="1"/>
    </xf>
    <xf numFmtId="0" fontId="0" fillId="0" borderId="9" xfId="0" applyBorder="1" applyAlignment="1">
      <alignment horizontal="right" wrapText="1"/>
    </xf>
    <xf numFmtId="0" fontId="0" fillId="6" borderId="32" xfId="0" applyFill="1" applyBorder="1" applyAlignment="1">
      <alignment wrapText="1"/>
    </xf>
    <xf numFmtId="0" fontId="0" fillId="6" borderId="33" xfId="0" applyFill="1" applyBorder="1" applyAlignment="1">
      <alignment wrapText="1"/>
    </xf>
    <xf numFmtId="0" fontId="0" fillId="3" borderId="21" xfId="0" applyFill="1" applyBorder="1" applyAlignment="1">
      <alignment horizontal="left" wrapText="1"/>
    </xf>
    <xf numFmtId="0" fontId="0" fillId="3" borderId="19" xfId="0" applyFill="1" applyBorder="1" applyAlignment="1">
      <alignment horizontal="left" wrapText="1"/>
    </xf>
    <xf numFmtId="0" fontId="0" fillId="3" borderId="17" xfId="0" applyFill="1" applyBorder="1" applyAlignment="1">
      <alignment horizontal="left" wrapText="1"/>
    </xf>
    <xf numFmtId="0" fontId="0" fillId="3" borderId="16" xfId="0" applyFill="1" applyBorder="1" applyAlignment="1">
      <alignment horizontal="left" wrapText="1"/>
    </xf>
    <xf numFmtId="0" fontId="0" fillId="3" borderId="22" xfId="0" applyFill="1" applyBorder="1" applyAlignment="1">
      <alignment horizontal="left" wrapText="1"/>
    </xf>
    <xf numFmtId="0" fontId="0" fillId="3" borderId="23" xfId="0" applyFill="1" applyBorder="1" applyAlignment="1">
      <alignment horizontal="left" wrapText="1"/>
    </xf>
    <xf numFmtId="0" fontId="0" fillId="3" borderId="34" xfId="0" applyFill="1" applyBorder="1" applyAlignment="1">
      <alignment horizontal="left" wrapText="1"/>
    </xf>
    <xf numFmtId="0" fontId="0" fillId="3" borderId="0" xfId="0" applyFill="1"/>
    <xf numFmtId="0" fontId="1" fillId="3" borderId="0" xfId="0" applyFont="1" applyFill="1" applyAlignment="1">
      <alignment wrapText="1"/>
    </xf>
    <xf numFmtId="0" fontId="1" fillId="4" borderId="0" xfId="0" applyFont="1" applyFill="1" applyAlignment="1">
      <alignment wrapText="1"/>
    </xf>
    <xf numFmtId="0" fontId="0" fillId="0" borderId="11" xfId="0" applyBorder="1" applyAlignment="1">
      <alignment horizontal="right" wrapText="1"/>
    </xf>
    <xf numFmtId="0" fontId="0" fillId="3" borderId="0" xfId="0" applyFill="1" applyAlignment="1">
      <alignment horizontal="left" wrapText="1"/>
    </xf>
    <xf numFmtId="0" fontId="0" fillId="3" borderId="27" xfId="0" applyFill="1" applyBorder="1" applyAlignment="1">
      <alignment horizontal="left" wrapText="1"/>
    </xf>
    <xf numFmtId="0" fontId="0" fillId="3" borderId="14" xfId="0" applyFill="1" applyBorder="1" applyAlignment="1">
      <alignment horizontal="left" wrapText="1"/>
    </xf>
    <xf numFmtId="0" fontId="0" fillId="7" borderId="31" xfId="0" applyFill="1" applyBorder="1" applyAlignment="1">
      <alignment wrapText="1"/>
    </xf>
    <xf numFmtId="0" fontId="0" fillId="8" borderId="9" xfId="0" applyFill="1" applyBorder="1" applyAlignment="1">
      <alignment wrapText="1"/>
    </xf>
    <xf numFmtId="0" fontId="0" fillId="8" borderId="9" xfId="0" applyFill="1" applyBorder="1" applyAlignment="1">
      <alignment horizontal="right" wrapText="1"/>
    </xf>
    <xf numFmtId="0" fontId="0" fillId="6" borderId="0" xfId="0" applyFill="1" applyAlignment="1">
      <alignment wrapText="1"/>
    </xf>
    <xf numFmtId="0" fontId="0" fillId="3" borderId="11" xfId="0" applyFill="1" applyBorder="1" applyAlignment="1">
      <alignment horizontal="left" wrapText="1"/>
    </xf>
    <xf numFmtId="0" fontId="0" fillId="5" borderId="12" xfId="0" applyFill="1" applyBorder="1" applyAlignment="1">
      <alignment horizontal="left"/>
    </xf>
    <xf numFmtId="0" fontId="0" fillId="5" borderId="13" xfId="0" applyFill="1" applyBorder="1" applyAlignment="1">
      <alignment horizontal="left"/>
    </xf>
    <xf numFmtId="0" fontId="0" fillId="8" borderId="1" xfId="0" applyFill="1" applyBorder="1" applyAlignment="1">
      <alignment wrapText="1"/>
    </xf>
    <xf numFmtId="0" fontId="0" fillId="7" borderId="0" xfId="0" applyFill="1" applyAlignment="1">
      <alignment wrapText="1"/>
    </xf>
    <xf numFmtId="0" fontId="0" fillId="8" borderId="0" xfId="0" applyFill="1" applyAlignment="1">
      <alignment wrapText="1"/>
    </xf>
    <xf numFmtId="0" fontId="0" fillId="0" borderId="37" xfId="0" applyBorder="1" applyAlignment="1">
      <alignment wrapText="1"/>
    </xf>
    <xf numFmtId="0" fontId="0" fillId="5" borderId="10" xfId="0" applyFill="1" applyBorder="1" applyAlignment="1">
      <alignment horizontal="left"/>
    </xf>
    <xf numFmtId="0" fontId="0" fillId="8" borderId="11" xfId="0" applyFill="1" applyBorder="1" applyAlignment="1">
      <alignment wrapText="1"/>
    </xf>
    <xf numFmtId="0" fontId="0" fillId="8" borderId="14" xfId="0" applyFill="1" applyBorder="1" applyAlignment="1">
      <alignment wrapText="1"/>
    </xf>
    <xf numFmtId="0" fontId="0" fillId="4" borderId="11" xfId="0" applyFill="1" applyBorder="1" applyAlignment="1">
      <alignment horizontal="left"/>
    </xf>
    <xf numFmtId="0" fontId="0" fillId="2" borderId="11" xfId="0" applyFill="1" applyBorder="1" applyAlignment="1">
      <alignment horizontal="left" wrapText="1"/>
    </xf>
    <xf numFmtId="0" fontId="0" fillId="4" borderId="14" xfId="0" applyFill="1" applyBorder="1" applyAlignment="1">
      <alignment horizontal="left"/>
    </xf>
    <xf numFmtId="0" fontId="0" fillId="2" borderId="14" xfId="0" applyFill="1" applyBorder="1" applyAlignment="1">
      <alignment horizontal="left" wrapText="1"/>
    </xf>
    <xf numFmtId="0" fontId="0" fillId="9" borderId="31" xfId="0" applyFill="1" applyBorder="1" applyAlignment="1">
      <alignment wrapText="1"/>
    </xf>
    <xf numFmtId="0" fontId="0" fillId="9" borderId="14" xfId="0" applyFill="1" applyBorder="1" applyAlignment="1">
      <alignment wrapText="1"/>
    </xf>
    <xf numFmtId="0" fontId="0" fillId="9" borderId="0" xfId="0" applyFill="1" applyAlignment="1">
      <alignment wrapText="1"/>
    </xf>
    <xf numFmtId="0" fontId="0" fillId="10" borderId="31" xfId="0" applyFill="1" applyBorder="1" applyAlignment="1">
      <alignment wrapText="1"/>
    </xf>
    <xf numFmtId="0" fontId="0" fillId="10" borderId="29" xfId="0" applyFill="1" applyBorder="1" applyAlignment="1">
      <alignment wrapText="1"/>
    </xf>
    <xf numFmtId="0" fontId="0" fillId="10" borderId="0" xfId="0" applyFill="1" applyAlignment="1">
      <alignment wrapText="1"/>
    </xf>
    <xf numFmtId="0" fontId="0" fillId="10" borderId="14" xfId="0" applyFill="1" applyBorder="1" applyAlignment="1">
      <alignment wrapText="1"/>
    </xf>
    <xf numFmtId="0" fontId="0" fillId="9" borderId="0" xfId="0" applyFill="1"/>
    <xf numFmtId="0" fontId="0" fillId="6" borderId="38" xfId="0" applyFill="1" applyBorder="1" applyAlignment="1">
      <alignment wrapText="1"/>
    </xf>
    <xf numFmtId="0" fontId="0" fillId="2" borderId="20" xfId="0" applyFill="1" applyBorder="1" applyAlignment="1">
      <alignment wrapText="1"/>
    </xf>
    <xf numFmtId="0" fontId="0" fillId="2" borderId="0" xfId="0" applyFill="1" applyAlignment="1">
      <alignment wrapText="1"/>
    </xf>
    <xf numFmtId="0" fontId="0" fillId="2" borderId="36" xfId="0" applyFill="1" applyBorder="1" applyAlignment="1">
      <alignment wrapText="1"/>
    </xf>
    <xf numFmtId="0" fontId="0" fillId="2" borderId="24" xfId="0" applyFill="1" applyBorder="1" applyAlignment="1">
      <alignment wrapText="1"/>
    </xf>
    <xf numFmtId="0" fontId="0" fillId="2" borderId="17" xfId="0" applyFill="1" applyBorder="1" applyAlignment="1">
      <alignment wrapText="1"/>
    </xf>
    <xf numFmtId="0" fontId="0" fillId="2" borderId="22" xfId="0" applyFill="1" applyBorder="1" applyAlignment="1">
      <alignment wrapText="1"/>
    </xf>
    <xf numFmtId="0" fontId="0" fillId="2" borderId="23" xfId="0" applyFill="1" applyBorder="1" applyAlignment="1">
      <alignment wrapText="1"/>
    </xf>
    <xf numFmtId="0" fontId="0" fillId="2" borderId="35" xfId="0" applyFill="1" applyBorder="1" applyAlignment="1">
      <alignment wrapText="1"/>
    </xf>
    <xf numFmtId="0" fontId="0" fillId="0" borderId="27" xfId="0" applyBorder="1"/>
    <xf numFmtId="0" fontId="0" fillId="0" borderId="15" xfId="0" applyBorder="1" applyAlignment="1">
      <alignment wrapText="1"/>
    </xf>
    <xf numFmtId="0" fontId="0" fillId="2" borderId="15" xfId="0" applyFill="1" applyBorder="1" applyAlignment="1">
      <alignment wrapText="1"/>
    </xf>
    <xf numFmtId="0" fontId="0" fillId="0" borderId="15" xfId="0" applyBorder="1" applyAlignment="1">
      <alignment horizontal="right" wrapText="1"/>
    </xf>
    <xf numFmtId="0" fontId="0" fillId="2" borderId="18" xfId="0" applyFill="1" applyBorder="1" applyAlignment="1">
      <alignment horizontal="left" wrapText="1"/>
    </xf>
    <xf numFmtId="0" fontId="0" fillId="0" borderId="18" xfId="0" applyBorder="1" applyAlignment="1">
      <alignment wrapText="1"/>
    </xf>
    <xf numFmtId="0" fontId="0" fillId="6" borderId="39" xfId="0" applyFill="1" applyBorder="1" applyAlignment="1">
      <alignment wrapText="1"/>
    </xf>
    <xf numFmtId="0" fontId="0" fillId="2" borderId="14" xfId="0" applyFill="1" applyBorder="1" applyAlignment="1">
      <alignment wrapText="1"/>
    </xf>
    <xf numFmtId="0" fontId="0" fillId="3" borderId="40" xfId="0" applyFill="1" applyBorder="1" applyAlignment="1">
      <alignment horizontal="left" wrapText="1"/>
    </xf>
    <xf numFmtId="0" fontId="0" fillId="9" borderId="11" xfId="0" applyFill="1" applyBorder="1" applyAlignment="1">
      <alignment wrapText="1"/>
    </xf>
    <xf numFmtId="0" fontId="0" fillId="10" borderId="30" xfId="0" applyFill="1" applyBorder="1" applyAlignment="1">
      <alignment wrapText="1"/>
    </xf>
    <xf numFmtId="0" fontId="0" fillId="10" borderId="27" xfId="0" applyFill="1" applyBorder="1" applyAlignment="1">
      <alignment wrapText="1"/>
    </xf>
    <xf numFmtId="0" fontId="0" fillId="10" borderId="41" xfId="0" applyFill="1" applyBorder="1" applyAlignment="1">
      <alignment wrapText="1"/>
    </xf>
    <xf numFmtId="0" fontId="1" fillId="3" borderId="42" xfId="0" applyFont="1" applyFill="1" applyBorder="1" applyAlignment="1">
      <alignment wrapText="1"/>
    </xf>
    <xf numFmtId="0" fontId="0" fillId="0" borderId="43" xfId="0" applyBorder="1"/>
    <xf numFmtId="0" fontId="1" fillId="3" borderId="43" xfId="0" applyFont="1" applyFill="1" applyBorder="1" applyAlignment="1">
      <alignment wrapText="1"/>
    </xf>
    <xf numFmtId="0" fontId="1" fillId="3" borderId="27" xfId="0" applyFont="1" applyFill="1" applyBorder="1" applyAlignment="1">
      <alignment wrapText="1"/>
    </xf>
    <xf numFmtId="0" fontId="1" fillId="3" borderId="44" xfId="0" applyFont="1" applyFill="1" applyBorder="1" applyAlignment="1">
      <alignment wrapText="1"/>
    </xf>
    <xf numFmtId="0" fontId="0" fillId="0" borderId="45" xfId="0" applyBorder="1"/>
    <xf numFmtId="0" fontId="1" fillId="4" borderId="45" xfId="0" applyFont="1" applyFill="1" applyBorder="1" applyAlignment="1">
      <alignment wrapText="1"/>
    </xf>
    <xf numFmtId="0" fontId="2" fillId="0" borderId="0" xfId="0" applyFont="1"/>
    <xf numFmtId="0" fontId="1" fillId="11" borderId="42" xfId="0" applyFont="1" applyFill="1" applyBorder="1" applyAlignment="1">
      <alignment wrapText="1"/>
    </xf>
    <xf numFmtId="0" fontId="1" fillId="11" borderId="27" xfId="0" applyFont="1" applyFill="1" applyBorder="1" applyAlignment="1">
      <alignment wrapText="1"/>
    </xf>
    <xf numFmtId="0" fontId="1" fillId="11" borderId="44" xfId="0" applyFont="1" applyFill="1" applyBorder="1" applyAlignment="1">
      <alignment wrapText="1"/>
    </xf>
    <xf numFmtId="0" fontId="1" fillId="11" borderId="0" xfId="0" applyFont="1" applyFill="1" applyAlignment="1">
      <alignment wrapText="1"/>
    </xf>
    <xf numFmtId="0" fontId="1" fillId="10" borderId="0" xfId="0" applyFont="1" applyFill="1" applyAlignment="1">
      <alignment wrapText="1"/>
    </xf>
    <xf numFmtId="0" fontId="1" fillId="12" borderId="0" xfId="0" applyFont="1" applyFill="1" applyAlignment="1">
      <alignment wrapText="1"/>
    </xf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164" fontId="0" fillId="0" borderId="0" xfId="1" applyNumberFormat="1" applyFont="1"/>
    <xf numFmtId="0" fontId="1" fillId="3" borderId="0" xfId="0" applyFont="1" applyFill="1"/>
    <xf numFmtId="0" fontId="1" fillId="4" borderId="0" xfId="0" applyFont="1" applyFill="1"/>
    <xf numFmtId="0" fontId="1" fillId="0" borderId="0" xfId="0" applyFont="1" applyAlignment="1">
      <alignment wrapText="1"/>
    </xf>
    <xf numFmtId="0" fontId="1" fillId="16" borderId="0" xfId="0" applyFont="1" applyFill="1" applyAlignment="1">
      <alignment wrapText="1"/>
    </xf>
    <xf numFmtId="0" fontId="0" fillId="17" borderId="0" xfId="0" applyFill="1"/>
    <xf numFmtId="0" fontId="0" fillId="18" borderId="0" xfId="0" applyFill="1"/>
    <xf numFmtId="0" fontId="0" fillId="4" borderId="0" xfId="0" applyFill="1"/>
    <xf numFmtId="0" fontId="0" fillId="19" borderId="0" xfId="0" applyFill="1"/>
    <xf numFmtId="0" fontId="0" fillId="2" borderId="0" xfId="0" applyFill="1"/>
    <xf numFmtId="0" fontId="0" fillId="20" borderId="0" xfId="0" applyFill="1"/>
    <xf numFmtId="0" fontId="1" fillId="21" borderId="0" xfId="0" applyFont="1" applyFill="1"/>
    <xf numFmtId="0" fontId="1" fillId="22" borderId="0" xfId="0" applyFont="1" applyFill="1"/>
    <xf numFmtId="0" fontId="4" fillId="23" borderId="0" xfId="0" applyFont="1" applyFill="1"/>
    <xf numFmtId="0" fontId="0" fillId="21" borderId="0" xfId="0" applyFill="1"/>
    <xf numFmtId="0" fontId="0" fillId="0" borderId="0" xfId="0" applyAlignment="1">
      <alignment horizontal="left"/>
    </xf>
    <xf numFmtId="0" fontId="0" fillId="6" borderId="0" xfId="0" applyFill="1"/>
    <xf numFmtId="0" fontId="0" fillId="6" borderId="0" xfId="0" applyFill="1" applyAlignment="1">
      <alignment horizontal="left"/>
    </xf>
    <xf numFmtId="0" fontId="1" fillId="6" borderId="0" xfId="0" applyFont="1" applyFill="1"/>
    <xf numFmtId="0" fontId="0" fillId="24" borderId="0" xfId="0" applyFill="1"/>
    <xf numFmtId="0" fontId="0" fillId="25" borderId="0" xfId="0" applyFill="1"/>
    <xf numFmtId="0" fontId="0" fillId="26" borderId="0" xfId="0" applyFill="1"/>
    <xf numFmtId="0" fontId="0" fillId="2" borderId="15" xfId="0" applyFill="1" applyBorder="1" applyAlignment="1">
      <alignment horizontal="left" wrapText="1"/>
    </xf>
    <xf numFmtId="0" fontId="0" fillId="0" borderId="15" xfId="0" applyBorder="1" applyAlignment="1">
      <alignment horizontal="right" wrapText="1"/>
    </xf>
    <xf numFmtId="0" fontId="0" fillId="4" borderId="22" xfId="0" applyFill="1" applyBorder="1" applyAlignment="1">
      <alignment horizontal="left" wrapText="1"/>
    </xf>
    <xf numFmtId="0" fontId="0" fillId="4" borderId="17" xfId="0" applyFill="1" applyBorder="1" applyAlignment="1">
      <alignment horizontal="left" wrapText="1"/>
    </xf>
    <xf numFmtId="0" fontId="0" fillId="4" borderId="23" xfId="0" applyFill="1" applyBorder="1" applyAlignment="1">
      <alignment horizontal="left" wrapText="1"/>
    </xf>
    <xf numFmtId="0" fontId="0" fillId="8" borderId="30" xfId="0" applyFill="1" applyBorder="1" applyAlignment="1">
      <alignment horizontal="right" wrapText="1"/>
    </xf>
    <xf numFmtId="0" fontId="0" fillId="8" borderId="27" xfId="0" applyFill="1" applyBorder="1" applyAlignment="1">
      <alignment horizontal="right" wrapText="1"/>
    </xf>
    <xf numFmtId="0" fontId="0" fillId="8" borderId="29" xfId="0" applyFill="1" applyBorder="1" applyAlignment="1">
      <alignment horizontal="right" wrapText="1"/>
    </xf>
    <xf numFmtId="0" fontId="0" fillId="8" borderId="26" xfId="0" applyFill="1" applyBorder="1" applyAlignment="1">
      <alignment horizontal="right" wrapText="1"/>
    </xf>
    <xf numFmtId="0" fontId="0" fillId="8" borderId="28" xfId="0" applyFill="1" applyBorder="1" applyAlignment="1">
      <alignment horizontal="right" wrapText="1"/>
    </xf>
    <xf numFmtId="0" fontId="0" fillId="2" borderId="24" xfId="0" applyFill="1" applyBorder="1" applyAlignment="1">
      <alignment horizontal="left" wrapText="1"/>
    </xf>
    <xf numFmtId="0" fontId="0" fillId="2" borderId="17" xfId="0" applyFill="1" applyBorder="1" applyAlignment="1">
      <alignment horizontal="left"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6" borderId="0" xfId="0" applyFill="1" applyAlignment="1">
      <alignment horizontal="left"/>
    </xf>
  </cellXfs>
  <cellStyles count="2">
    <cellStyle name="Comma" xfId="1" builtinId="3"/>
    <cellStyle name="Normal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7FFF2"/>
        </patternFill>
      </fill>
    </dxf>
  </dxfs>
  <tableStyles count="0" defaultTableStyle="TableStyleMedium2" defaultPivotStyle="PivotStyleLight16"/>
  <colors>
    <mruColors>
      <color rgb="FFFFEC9C"/>
      <color rgb="FFFFE8EF"/>
      <color rgb="FFF2EBFF"/>
      <color rgb="FFFFFFDA"/>
      <color rgb="FFF7FFF2"/>
      <color rgb="FFFFF6F0"/>
      <color rgb="FFDFEDFF"/>
      <color rgb="FFE4F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E8069-0F51-FE4A-8823-F3A8DFE6B248}">
  <dimension ref="B3:L20"/>
  <sheetViews>
    <sheetView workbookViewId="0"/>
  </sheetViews>
  <sheetFormatPr baseColWidth="10" defaultRowHeight="16" x14ac:dyDescent="0.2"/>
  <cols>
    <col min="3" max="3" width="22.33203125" customWidth="1"/>
    <col min="4" max="12" width="13.5" customWidth="1"/>
    <col min="14" max="14" width="22.33203125" customWidth="1"/>
    <col min="18" max="18" width="18.83203125" customWidth="1"/>
    <col min="19" max="19" width="20.1640625" customWidth="1"/>
  </cols>
  <sheetData>
    <row r="3" spans="2:12" ht="42" customHeight="1" x14ac:dyDescent="0.2">
      <c r="C3" s="92" t="s">
        <v>0</v>
      </c>
      <c r="D3" s="92" t="s">
        <v>1</v>
      </c>
      <c r="E3" s="92" t="s">
        <v>19</v>
      </c>
      <c r="F3" s="92" t="s">
        <v>22</v>
      </c>
      <c r="G3" s="92" t="s">
        <v>2</v>
      </c>
      <c r="H3" s="92" t="s">
        <v>20</v>
      </c>
      <c r="I3" s="92" t="s">
        <v>23</v>
      </c>
      <c r="J3" s="92" t="s">
        <v>3</v>
      </c>
      <c r="K3" s="92" t="s">
        <v>21</v>
      </c>
      <c r="L3" s="92" t="s">
        <v>24</v>
      </c>
    </row>
    <row r="4" spans="2:12" ht="22" customHeight="1" x14ac:dyDescent="0.2">
      <c r="C4" s="90" t="s">
        <v>4</v>
      </c>
      <c r="D4" s="91">
        <v>0.54600000000000004</v>
      </c>
      <c r="E4" s="91">
        <v>13</v>
      </c>
      <c r="F4" s="91">
        <v>0</v>
      </c>
      <c r="G4" s="91">
        <v>0.03</v>
      </c>
      <c r="H4" s="91">
        <v>49</v>
      </c>
      <c r="I4" s="91">
        <v>48</v>
      </c>
      <c r="J4" s="91">
        <v>8.9999999999999993E-3</v>
      </c>
      <c r="K4" s="91">
        <v>244</v>
      </c>
      <c r="L4" s="91">
        <v>336</v>
      </c>
    </row>
    <row r="5" spans="2:12" ht="24" customHeight="1" x14ac:dyDescent="0.2">
      <c r="C5" s="20" t="s">
        <v>5</v>
      </c>
      <c r="D5" s="87">
        <v>0.53800000000000003</v>
      </c>
      <c r="E5" s="87">
        <v>14</v>
      </c>
      <c r="F5" s="87">
        <v>0</v>
      </c>
      <c r="G5" s="87">
        <v>0.33800000000000002</v>
      </c>
      <c r="H5" s="87">
        <v>28</v>
      </c>
      <c r="I5" s="87">
        <v>48</v>
      </c>
      <c r="J5" s="87">
        <v>7.6999999999999999E-2</v>
      </c>
      <c r="K5" s="87">
        <v>170</v>
      </c>
      <c r="L5" s="87">
        <v>168</v>
      </c>
    </row>
    <row r="6" spans="2:12" ht="23" customHeight="1" x14ac:dyDescent="0.2">
      <c r="B6" s="86"/>
      <c r="C6" s="20" t="s">
        <v>6</v>
      </c>
      <c r="D6" s="87">
        <v>0.23100000000000001</v>
      </c>
      <c r="E6" s="87">
        <v>10</v>
      </c>
      <c r="F6" s="87">
        <v>0</v>
      </c>
      <c r="G6" s="87">
        <v>2.5999999999999999E-2</v>
      </c>
      <c r="H6" s="87">
        <v>36</v>
      </c>
      <c r="I6" s="87">
        <v>48</v>
      </c>
      <c r="J6" s="87">
        <v>8.9999999999999993E-3</v>
      </c>
      <c r="K6" s="87">
        <v>144</v>
      </c>
      <c r="L6" s="87">
        <v>168</v>
      </c>
    </row>
    <row r="7" spans="2:12" ht="22" customHeight="1" x14ac:dyDescent="0.2">
      <c r="C7" s="20" t="s">
        <v>7</v>
      </c>
      <c r="D7" s="87">
        <v>0.35799999999999998</v>
      </c>
      <c r="E7" s="87">
        <v>10</v>
      </c>
      <c r="F7" s="87">
        <v>0</v>
      </c>
      <c r="G7" s="87">
        <v>1.6E-2</v>
      </c>
      <c r="H7" s="87">
        <v>28</v>
      </c>
      <c r="I7" s="87">
        <v>48</v>
      </c>
      <c r="J7" s="87">
        <v>2E-3</v>
      </c>
      <c r="K7" s="87">
        <v>54</v>
      </c>
      <c r="L7" s="87">
        <v>168</v>
      </c>
    </row>
    <row r="8" spans="2:12" ht="23" customHeight="1" x14ac:dyDescent="0.2">
      <c r="C8" s="20" t="s">
        <v>8</v>
      </c>
      <c r="D8" s="87">
        <v>0.16200000000000001</v>
      </c>
      <c r="E8" s="87">
        <v>10</v>
      </c>
      <c r="F8" s="87">
        <v>0</v>
      </c>
      <c r="G8" s="87">
        <v>6.0000000000000001E-3</v>
      </c>
      <c r="H8" s="87">
        <v>40</v>
      </c>
      <c r="I8" s="87">
        <v>48</v>
      </c>
      <c r="J8" s="87">
        <v>1E-3</v>
      </c>
      <c r="K8" s="87">
        <v>147</v>
      </c>
      <c r="L8" s="87">
        <v>168</v>
      </c>
    </row>
    <row r="9" spans="2:12" ht="23" customHeight="1" x14ac:dyDescent="0.2">
      <c r="C9" s="20" t="s">
        <v>9</v>
      </c>
      <c r="D9" s="87">
        <v>0.82399999999999995</v>
      </c>
      <c r="E9" s="87">
        <v>18</v>
      </c>
      <c r="F9" s="87">
        <v>0</v>
      </c>
      <c r="G9" s="87">
        <v>0.17899999999999999</v>
      </c>
      <c r="H9" s="87">
        <v>38</v>
      </c>
      <c r="I9" s="87">
        <v>48</v>
      </c>
      <c r="J9" s="87">
        <v>1E-3</v>
      </c>
      <c r="K9" s="87">
        <v>75</v>
      </c>
      <c r="L9" s="87">
        <v>168</v>
      </c>
    </row>
    <row r="10" spans="2:12" ht="23" customHeight="1" x14ac:dyDescent="0.2">
      <c r="C10" s="20" t="s">
        <v>10</v>
      </c>
      <c r="D10" s="87">
        <v>0.45600000000000002</v>
      </c>
      <c r="E10" s="87">
        <v>8</v>
      </c>
      <c r="F10" s="87">
        <v>0</v>
      </c>
      <c r="G10" s="87">
        <v>0.01</v>
      </c>
      <c r="H10" s="87">
        <v>42</v>
      </c>
      <c r="I10" s="87">
        <v>48</v>
      </c>
      <c r="J10" s="87">
        <v>1E-3</v>
      </c>
      <c r="K10" s="87">
        <v>864</v>
      </c>
      <c r="L10" s="87">
        <v>336</v>
      </c>
    </row>
    <row r="11" spans="2:12" ht="37" customHeight="1" x14ac:dyDescent="0.2">
      <c r="C11" s="20" t="s">
        <v>11</v>
      </c>
      <c r="D11" s="87">
        <v>0.01</v>
      </c>
      <c r="E11" s="87"/>
      <c r="F11" s="87">
        <v>0</v>
      </c>
      <c r="G11" s="87"/>
      <c r="H11" s="87"/>
      <c r="I11" s="87"/>
      <c r="J11" s="87"/>
      <c r="K11" s="87"/>
      <c r="L11" s="87"/>
    </row>
    <row r="12" spans="2:12" ht="45" customHeight="1" x14ac:dyDescent="0.2">
      <c r="C12" s="88" t="s">
        <v>12</v>
      </c>
      <c r="D12" s="89">
        <v>0</v>
      </c>
      <c r="E12" s="89"/>
      <c r="F12" s="89"/>
      <c r="G12" s="87">
        <v>1.4999999999999999E-2</v>
      </c>
      <c r="H12" s="89">
        <v>240</v>
      </c>
      <c r="I12" s="89">
        <v>336</v>
      </c>
      <c r="J12" s="89">
        <v>1.2500000000000001E-2</v>
      </c>
      <c r="K12" s="89">
        <v>360</v>
      </c>
      <c r="L12" s="89">
        <v>336</v>
      </c>
    </row>
    <row r="13" spans="2:12" ht="23" customHeight="1" x14ac:dyDescent="0.2">
      <c r="C13" s="139" t="s">
        <v>13</v>
      </c>
      <c r="D13" s="140"/>
      <c r="E13" s="140"/>
      <c r="F13" s="140"/>
      <c r="G13" s="89">
        <v>1.4999999999999999E-2</v>
      </c>
      <c r="H13" s="89">
        <v>240</v>
      </c>
      <c r="I13" s="89">
        <v>336</v>
      </c>
      <c r="J13" s="89">
        <v>1.2500000000000001E-2</v>
      </c>
      <c r="K13" s="89">
        <v>360</v>
      </c>
      <c r="L13" s="89">
        <v>336</v>
      </c>
    </row>
    <row r="14" spans="2:12" ht="22" customHeight="1" x14ac:dyDescent="0.2">
      <c r="C14" s="139"/>
      <c r="D14" s="140"/>
      <c r="E14" s="140"/>
      <c r="F14" s="140"/>
      <c r="G14" s="89"/>
      <c r="H14" s="89"/>
      <c r="I14" s="89"/>
      <c r="J14" s="89"/>
      <c r="K14" s="89"/>
      <c r="L14" s="89"/>
    </row>
    <row r="15" spans="2:12" ht="35" customHeight="1" x14ac:dyDescent="0.2">
      <c r="C15" s="20" t="s">
        <v>14</v>
      </c>
      <c r="D15" s="89">
        <v>0.12</v>
      </c>
      <c r="E15" s="89"/>
      <c r="F15" s="89"/>
      <c r="G15" s="89"/>
      <c r="H15" s="89">
        <v>40</v>
      </c>
      <c r="I15" s="89">
        <v>48</v>
      </c>
      <c r="J15" s="89"/>
      <c r="K15" s="89"/>
      <c r="L15" s="89"/>
    </row>
    <row r="16" spans="2:12" ht="22" customHeight="1" x14ac:dyDescent="0.2">
      <c r="C16" s="88" t="s">
        <v>15</v>
      </c>
      <c r="D16" s="140"/>
      <c r="E16" s="140"/>
      <c r="F16" s="140"/>
      <c r="G16" s="89">
        <v>2.5000000000000001E-2</v>
      </c>
      <c r="H16" s="89">
        <v>240</v>
      </c>
      <c r="I16" s="89">
        <v>336</v>
      </c>
      <c r="J16" s="89">
        <v>1.6E-2</v>
      </c>
      <c r="K16" s="89">
        <v>360</v>
      </c>
      <c r="L16" s="89">
        <v>336</v>
      </c>
    </row>
    <row r="17" spans="3:12" ht="37" customHeight="1" x14ac:dyDescent="0.2">
      <c r="C17" s="88"/>
      <c r="D17" s="140"/>
      <c r="E17" s="140"/>
      <c r="F17" s="140"/>
      <c r="G17" s="89"/>
      <c r="H17" s="89"/>
      <c r="I17" s="89"/>
      <c r="J17" s="89"/>
      <c r="K17" s="89"/>
      <c r="L17" s="89"/>
    </row>
    <row r="18" spans="3:12" ht="17" x14ac:dyDescent="0.2">
      <c r="C18" s="20" t="s">
        <v>16</v>
      </c>
      <c r="D18" s="87"/>
      <c r="E18" s="87"/>
      <c r="F18" s="87"/>
      <c r="G18" s="87"/>
      <c r="H18" s="87"/>
      <c r="I18" s="87"/>
      <c r="J18" s="87">
        <v>3.3000000000000002E-2</v>
      </c>
      <c r="K18" s="87">
        <v>40</v>
      </c>
      <c r="L18" s="87">
        <v>168</v>
      </c>
    </row>
    <row r="19" spans="3:12" ht="17" x14ac:dyDescent="0.2">
      <c r="C19" s="20" t="s">
        <v>17</v>
      </c>
      <c r="D19" s="87"/>
      <c r="E19" s="87"/>
      <c r="F19" s="87"/>
      <c r="G19" s="87">
        <v>0.02</v>
      </c>
      <c r="H19" s="87">
        <v>60</v>
      </c>
      <c r="I19" s="87">
        <v>48</v>
      </c>
      <c r="J19" s="87"/>
      <c r="K19" s="87"/>
      <c r="L19" s="87"/>
    </row>
    <row r="20" spans="3:12" ht="34" x14ac:dyDescent="0.2">
      <c r="C20" s="20" t="s">
        <v>18</v>
      </c>
      <c r="D20" s="87">
        <v>0.2</v>
      </c>
      <c r="E20" s="87">
        <v>12</v>
      </c>
      <c r="F20" s="87">
        <v>0</v>
      </c>
      <c r="G20" s="87">
        <v>0.01</v>
      </c>
      <c r="H20" s="87">
        <v>60</v>
      </c>
      <c r="I20" s="87">
        <v>48</v>
      </c>
      <c r="J20" s="87"/>
      <c r="K20" s="87"/>
      <c r="L20" s="87"/>
    </row>
  </sheetData>
  <mergeCells count="7">
    <mergeCell ref="C13:C14"/>
    <mergeCell ref="F16:F17"/>
    <mergeCell ref="E16:E17"/>
    <mergeCell ref="D16:D17"/>
    <mergeCell ref="D13:D14"/>
    <mergeCell ref="E13:E14"/>
    <mergeCell ref="F13:F1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E5B1F-EB09-7647-85C5-A22B5BB2D017}">
  <dimension ref="B3:N31"/>
  <sheetViews>
    <sheetView workbookViewId="0">
      <selection activeCell="G28" sqref="G28"/>
    </sheetView>
  </sheetViews>
  <sheetFormatPr baseColWidth="10" defaultRowHeight="16" x14ac:dyDescent="0.2"/>
  <cols>
    <col min="3" max="3" width="20.5" customWidth="1"/>
    <col min="4" max="4" width="18.83203125" customWidth="1"/>
    <col min="5" max="6" width="22.33203125" customWidth="1"/>
    <col min="7" max="7" width="13.5" customWidth="1"/>
    <col min="8" max="8" width="12.6640625" customWidth="1"/>
    <col min="9" max="11" width="13.5" customWidth="1"/>
    <col min="13" max="13" width="22.33203125" customWidth="1"/>
    <col min="14" max="14" width="13.1640625" customWidth="1"/>
    <col min="17" max="17" width="18.83203125" customWidth="1"/>
    <col min="18" max="18" width="20.1640625" customWidth="1"/>
  </cols>
  <sheetData>
    <row r="3" spans="2:14" ht="53" customHeight="1" x14ac:dyDescent="0.2">
      <c r="C3" s="35" t="s">
        <v>42</v>
      </c>
      <c r="D3" s="36" t="s">
        <v>41</v>
      </c>
      <c r="E3" s="36" t="s">
        <v>0</v>
      </c>
      <c r="F3" s="36" t="s">
        <v>48</v>
      </c>
      <c r="G3" s="36" t="s">
        <v>86</v>
      </c>
      <c r="H3" s="36" t="s">
        <v>87</v>
      </c>
      <c r="I3" s="36" t="s">
        <v>1</v>
      </c>
      <c r="J3" s="36" t="s">
        <v>2</v>
      </c>
      <c r="K3" s="36" t="s">
        <v>3</v>
      </c>
      <c r="M3" s="77" t="s">
        <v>92</v>
      </c>
      <c r="N3" s="54" t="s">
        <v>89</v>
      </c>
    </row>
    <row r="4" spans="2:14" ht="40" customHeight="1" x14ac:dyDescent="0.2">
      <c r="C4" s="7"/>
      <c r="D4" s="25" t="s">
        <v>34</v>
      </c>
      <c r="E4" s="85" t="s">
        <v>4</v>
      </c>
      <c r="F4" s="39" t="s">
        <v>54</v>
      </c>
      <c r="G4" s="74">
        <f>AVERAGE(I4,J4)</f>
        <v>0.28800000000000003</v>
      </c>
      <c r="H4" s="71">
        <f>AVERAGE(J4,K4)</f>
        <v>1.95E-2</v>
      </c>
      <c r="I4" s="2">
        <v>0.54600000000000004</v>
      </c>
      <c r="J4" s="2">
        <v>0.03</v>
      </c>
      <c r="K4" s="2">
        <v>8.9999999999999993E-3</v>
      </c>
      <c r="M4" s="44" t="s">
        <v>56</v>
      </c>
      <c r="N4" s="76">
        <f>AVERAGE(K4:K11)</f>
        <v>1.3625E-2</v>
      </c>
    </row>
    <row r="5" spans="2:14" ht="42" customHeight="1" x14ac:dyDescent="0.2">
      <c r="C5" s="57"/>
      <c r="D5" s="24"/>
      <c r="E5" s="93"/>
      <c r="F5" s="94" t="s">
        <v>78</v>
      </c>
      <c r="G5" s="75">
        <f>AVERAGE(I5,J5)</f>
        <v>0.28800000000000003</v>
      </c>
      <c r="H5" s="70">
        <f>AVERAGE(J5,K5)</f>
        <v>1.95E-2</v>
      </c>
      <c r="I5" s="18">
        <v>0.54600000000000004</v>
      </c>
      <c r="J5" s="18">
        <v>0.03</v>
      </c>
      <c r="K5" s="18">
        <v>8.9999999999999993E-3</v>
      </c>
    </row>
    <row r="6" spans="2:14" ht="24" customHeight="1" x14ac:dyDescent="0.2">
      <c r="C6" s="9"/>
      <c r="D6" s="28"/>
      <c r="E6" s="23" t="s">
        <v>5</v>
      </c>
      <c r="F6" s="37" t="s">
        <v>58</v>
      </c>
      <c r="G6" s="73">
        <f t="shared" ref="G6:G11" si="0">AVERAGE(I6,J6)</f>
        <v>0.43800000000000006</v>
      </c>
      <c r="H6" s="70">
        <f t="shared" ref="H6:H31" si="1">AVERAGE(J6,K6)</f>
        <v>0.20750000000000002</v>
      </c>
      <c r="I6" s="18">
        <v>0.53800000000000003</v>
      </c>
      <c r="J6" s="18">
        <v>0.33800000000000002</v>
      </c>
      <c r="K6" s="18">
        <v>7.6999999999999999E-2</v>
      </c>
    </row>
    <row r="7" spans="2:14" ht="23" customHeight="1" x14ac:dyDescent="0.2">
      <c r="B7" s="29"/>
      <c r="C7" s="10"/>
      <c r="D7" s="26" t="s">
        <v>33</v>
      </c>
      <c r="E7" s="21" t="s">
        <v>6</v>
      </c>
      <c r="F7" s="38" t="s">
        <v>57</v>
      </c>
      <c r="G7" s="72">
        <f t="shared" si="0"/>
        <v>0.1285</v>
      </c>
      <c r="H7" s="69">
        <f t="shared" si="1"/>
        <v>1.7499999999999998E-2</v>
      </c>
      <c r="I7" s="3">
        <v>0.23100000000000001</v>
      </c>
      <c r="J7" s="3">
        <v>2.5999999999999999E-2</v>
      </c>
      <c r="K7" s="3">
        <v>8.9999999999999993E-3</v>
      </c>
    </row>
    <row r="8" spans="2:14" ht="22" customHeight="1" x14ac:dyDescent="0.2">
      <c r="C8" s="10"/>
      <c r="D8" s="27"/>
      <c r="E8" s="21" t="s">
        <v>7</v>
      </c>
      <c r="F8" s="43"/>
      <c r="G8" s="74">
        <f t="shared" si="0"/>
        <v>0.187</v>
      </c>
      <c r="H8" s="71">
        <f t="shared" si="1"/>
        <v>9.0000000000000011E-3</v>
      </c>
      <c r="I8" s="4">
        <v>0.35799999999999998</v>
      </c>
      <c r="J8" s="4">
        <v>1.6E-2</v>
      </c>
      <c r="K8" s="4">
        <v>2E-3</v>
      </c>
    </row>
    <row r="9" spans="2:14" ht="23" customHeight="1" x14ac:dyDescent="0.2">
      <c r="C9" s="11"/>
      <c r="D9" s="141" t="s">
        <v>35</v>
      </c>
      <c r="E9" s="22" t="s">
        <v>8</v>
      </c>
      <c r="F9" s="41" t="s">
        <v>60</v>
      </c>
      <c r="G9" s="96">
        <f t="shared" si="0"/>
        <v>8.4000000000000005E-2</v>
      </c>
      <c r="H9" s="95">
        <f t="shared" si="1"/>
        <v>3.5000000000000001E-3</v>
      </c>
      <c r="I9" s="1">
        <v>0.16200000000000001</v>
      </c>
      <c r="J9" s="1">
        <v>6.0000000000000001E-3</v>
      </c>
      <c r="K9" s="1">
        <v>1E-3</v>
      </c>
    </row>
    <row r="10" spans="2:14" ht="23" customHeight="1" x14ac:dyDescent="0.2">
      <c r="C10" s="9"/>
      <c r="D10" s="143"/>
      <c r="E10" s="23" t="s">
        <v>9</v>
      </c>
      <c r="F10" s="42"/>
      <c r="G10" s="72">
        <f t="shared" si="0"/>
        <v>0.50149999999999995</v>
      </c>
      <c r="H10" s="69">
        <f t="shared" si="1"/>
        <v>0.09</v>
      </c>
      <c r="I10" s="3">
        <v>0.82399999999999995</v>
      </c>
      <c r="J10" s="3">
        <v>0.17899999999999999</v>
      </c>
      <c r="K10" s="3">
        <v>1E-3</v>
      </c>
    </row>
    <row r="11" spans="2:14" ht="40" customHeight="1" x14ac:dyDescent="0.2">
      <c r="C11" s="10" t="s">
        <v>43</v>
      </c>
      <c r="D11" s="28"/>
      <c r="E11" s="21" t="s">
        <v>10</v>
      </c>
      <c r="F11" s="37" t="s">
        <v>79</v>
      </c>
      <c r="G11" s="73">
        <f t="shared" si="0"/>
        <v>0.23300000000000001</v>
      </c>
      <c r="H11" s="70">
        <f t="shared" si="1"/>
        <v>5.4999999999999997E-3</v>
      </c>
      <c r="I11" s="61">
        <v>0.45600000000000002</v>
      </c>
      <c r="J11" s="61">
        <v>0.01</v>
      </c>
      <c r="K11" s="61">
        <v>1E-3</v>
      </c>
    </row>
    <row r="12" spans="2:14" ht="40" customHeight="1" x14ac:dyDescent="0.2">
      <c r="C12" s="11"/>
      <c r="D12" s="25" t="s">
        <v>32</v>
      </c>
      <c r="E12" s="78" t="s">
        <v>11</v>
      </c>
      <c r="F12" s="49" t="s">
        <v>80</v>
      </c>
      <c r="G12" s="96">
        <f t="shared" ref="G12:G15" si="2">AVERAGE(I12,J12)</f>
        <v>0.01</v>
      </c>
      <c r="H12" s="59">
        <f>I12/10</f>
        <v>1E-3</v>
      </c>
      <c r="I12" s="2">
        <v>0.01</v>
      </c>
      <c r="J12" s="60"/>
      <c r="K12" s="60"/>
    </row>
    <row r="13" spans="2:14" ht="30" customHeight="1" x14ac:dyDescent="0.2">
      <c r="C13" s="56" t="s">
        <v>90</v>
      </c>
      <c r="D13" s="8"/>
      <c r="E13" s="79"/>
      <c r="F13" s="44" t="s">
        <v>59</v>
      </c>
      <c r="G13" s="97">
        <f t="shared" ref="G13" si="3">AVERAGE(I13,J13)</f>
        <v>0.01</v>
      </c>
      <c r="H13" s="59">
        <f t="shared" ref="H13:H15" si="4">I13/10</f>
        <v>1E-3</v>
      </c>
      <c r="I13" s="2">
        <v>0.01</v>
      </c>
      <c r="J13" s="60"/>
      <c r="K13" s="60"/>
    </row>
    <row r="14" spans="2:14" ht="30" customHeight="1" x14ac:dyDescent="0.2">
      <c r="C14" s="56" t="s">
        <v>91</v>
      </c>
      <c r="D14" s="8"/>
      <c r="E14" s="79"/>
      <c r="F14" s="48" t="s">
        <v>88</v>
      </c>
      <c r="G14" s="97">
        <f t="shared" ref="G14" si="5">AVERAGE(I14,J14)</f>
        <v>0.01</v>
      </c>
      <c r="H14" s="59">
        <f t="shared" si="4"/>
        <v>1E-3</v>
      </c>
      <c r="I14" s="2">
        <v>0.01</v>
      </c>
      <c r="J14" s="60"/>
      <c r="K14" s="60"/>
    </row>
    <row r="15" spans="2:14" ht="21" customHeight="1" x14ac:dyDescent="0.2">
      <c r="C15" s="56"/>
      <c r="D15" s="8"/>
      <c r="E15" s="79"/>
      <c r="F15" s="48" t="s">
        <v>61</v>
      </c>
      <c r="G15" s="97">
        <f t="shared" si="2"/>
        <v>0.01</v>
      </c>
      <c r="H15" s="59">
        <f t="shared" si="4"/>
        <v>1E-3</v>
      </c>
      <c r="I15" s="2">
        <v>0.01</v>
      </c>
      <c r="J15" s="60"/>
      <c r="K15" s="60"/>
    </row>
    <row r="16" spans="2:14" ht="22" customHeight="1" x14ac:dyDescent="0.2">
      <c r="C16" s="9"/>
      <c r="D16" s="28"/>
      <c r="E16" s="80"/>
      <c r="F16" s="42" t="s">
        <v>62</v>
      </c>
      <c r="G16" s="72">
        <f t="shared" ref="G16:G27" si="6">AVERAGE(I16,J16)</f>
        <v>0.01</v>
      </c>
      <c r="H16" s="51">
        <f>I16/10</f>
        <v>1E-3</v>
      </c>
      <c r="I16" s="3">
        <v>0.01</v>
      </c>
      <c r="J16" s="58"/>
      <c r="K16" s="58"/>
    </row>
    <row r="17" spans="3:14" ht="45" customHeight="1" x14ac:dyDescent="0.2">
      <c r="C17" s="6" t="s">
        <v>30</v>
      </c>
      <c r="D17" s="27" t="s">
        <v>25</v>
      </c>
      <c r="E17" s="81" t="s">
        <v>12</v>
      </c>
      <c r="F17" s="39" t="s">
        <v>44</v>
      </c>
      <c r="G17" s="72">
        <f t="shared" si="6"/>
        <v>1.4999999999999999E-2</v>
      </c>
      <c r="H17" s="69">
        <f t="shared" si="1"/>
        <v>1.375E-2</v>
      </c>
      <c r="I17" s="147"/>
      <c r="J17" s="1">
        <v>1.4999999999999999E-2</v>
      </c>
      <c r="K17" s="5">
        <v>1.2500000000000001E-2</v>
      </c>
      <c r="M17" s="44" t="s">
        <v>63</v>
      </c>
      <c r="N17" s="76">
        <f>2*H17-(H17*H17)</f>
        <v>2.73109375E-2</v>
      </c>
    </row>
    <row r="18" spans="3:14" ht="45" customHeight="1" x14ac:dyDescent="0.2">
      <c r="C18" s="7" t="s">
        <v>40</v>
      </c>
      <c r="D18" s="25" t="s">
        <v>26</v>
      </c>
      <c r="E18" s="82"/>
      <c r="F18" s="39" t="s">
        <v>45</v>
      </c>
      <c r="G18" s="72">
        <f t="shared" si="6"/>
        <v>1.4999999999999999E-2</v>
      </c>
      <c r="H18" s="69">
        <f t="shared" si="1"/>
        <v>1.375E-2</v>
      </c>
      <c r="I18" s="145"/>
      <c r="J18" s="1">
        <v>1.4999999999999999E-2</v>
      </c>
      <c r="K18" s="5">
        <v>1.2500000000000001E-2</v>
      </c>
      <c r="M18" s="44" t="s">
        <v>64</v>
      </c>
      <c r="N18" s="76">
        <f>H17+H24-(H17*H24)</f>
        <v>3.3968125000000002E-2</v>
      </c>
    </row>
    <row r="19" spans="3:14" ht="24" customHeight="1" x14ac:dyDescent="0.2">
      <c r="C19" s="7"/>
      <c r="D19" s="25" t="s">
        <v>27</v>
      </c>
      <c r="E19" s="82"/>
      <c r="F19" s="39" t="s">
        <v>46</v>
      </c>
      <c r="G19" s="72">
        <f t="shared" si="6"/>
        <v>1.4999999999999999E-2</v>
      </c>
      <c r="H19" s="69">
        <f t="shared" si="1"/>
        <v>1.375E-2</v>
      </c>
      <c r="I19" s="145"/>
      <c r="J19" s="1">
        <v>1.4999999999999999E-2</v>
      </c>
      <c r="K19" s="5">
        <v>1.2500000000000001E-2</v>
      </c>
      <c r="M19" s="44" t="s">
        <v>65</v>
      </c>
      <c r="N19" s="76">
        <f>H21+H24-(H21*H24)</f>
        <v>3.3968125000000002E-2</v>
      </c>
    </row>
    <row r="20" spans="3:14" ht="45" customHeight="1" x14ac:dyDescent="0.2">
      <c r="C20" s="9"/>
      <c r="D20" s="28"/>
      <c r="E20" s="82"/>
      <c r="F20" s="42" t="s">
        <v>47</v>
      </c>
      <c r="G20" s="72">
        <f t="shared" si="6"/>
        <v>1.4999999999999999E-2</v>
      </c>
      <c r="H20" s="69">
        <f t="shared" si="1"/>
        <v>1.375E-2</v>
      </c>
      <c r="I20" s="148"/>
      <c r="J20" s="1">
        <v>1.4999999999999999E-2</v>
      </c>
      <c r="K20" s="5">
        <v>1.2500000000000001E-2</v>
      </c>
    </row>
    <row r="21" spans="3:14" ht="23" customHeight="1" x14ac:dyDescent="0.2">
      <c r="C21" s="11"/>
      <c r="D21" s="27" t="s">
        <v>28</v>
      </c>
      <c r="E21" s="149" t="s">
        <v>13</v>
      </c>
      <c r="F21" s="39" t="s">
        <v>49</v>
      </c>
      <c r="G21" s="72">
        <f t="shared" si="6"/>
        <v>1.4999999999999999E-2</v>
      </c>
      <c r="H21" s="69">
        <f t="shared" si="1"/>
        <v>1.375E-2</v>
      </c>
      <c r="I21" s="147"/>
      <c r="J21" s="5">
        <v>1.4999999999999999E-2</v>
      </c>
      <c r="K21" s="5">
        <v>1.2500000000000001E-2</v>
      </c>
    </row>
    <row r="22" spans="3:14" ht="22" customHeight="1" x14ac:dyDescent="0.2">
      <c r="C22" s="7"/>
      <c r="D22" s="25" t="s">
        <v>29</v>
      </c>
      <c r="E22" s="150"/>
      <c r="F22" s="44" t="s">
        <v>50</v>
      </c>
      <c r="G22" s="98">
        <f t="shared" si="6"/>
        <v>1.4999999999999999E-2</v>
      </c>
      <c r="H22" s="69">
        <f t="shared" si="1"/>
        <v>1.375E-2</v>
      </c>
      <c r="I22" s="146"/>
      <c r="J22" s="5">
        <v>1.4999999999999999E-2</v>
      </c>
      <c r="K22" s="5">
        <v>1.2500000000000001E-2</v>
      </c>
    </row>
    <row r="23" spans="3:14" ht="35" customHeight="1" x14ac:dyDescent="0.2">
      <c r="C23" s="12"/>
      <c r="D23" s="32"/>
      <c r="E23" s="19" t="s">
        <v>14</v>
      </c>
      <c r="F23" s="40"/>
      <c r="G23" s="72">
        <f t="shared" si="6"/>
        <v>0.12</v>
      </c>
      <c r="H23" s="51">
        <f>I23/10</f>
        <v>1.2E-2</v>
      </c>
      <c r="I23" s="34">
        <v>0.12</v>
      </c>
      <c r="J23" s="53"/>
      <c r="K23" s="53"/>
    </row>
    <row r="24" spans="3:14" ht="22" customHeight="1" x14ac:dyDescent="0.2">
      <c r="C24" s="14" t="s">
        <v>31</v>
      </c>
      <c r="D24" s="141" t="s">
        <v>15</v>
      </c>
      <c r="E24" s="83" t="s">
        <v>15</v>
      </c>
      <c r="F24" s="41" t="s">
        <v>51</v>
      </c>
      <c r="G24" s="72">
        <f t="shared" si="6"/>
        <v>2.5000000000000001E-2</v>
      </c>
      <c r="H24" s="69">
        <f t="shared" si="1"/>
        <v>2.0500000000000001E-2</v>
      </c>
      <c r="I24" s="144"/>
      <c r="J24" s="47">
        <v>2.5000000000000001E-2</v>
      </c>
      <c r="K24" s="47">
        <v>1.6E-2</v>
      </c>
    </row>
    <row r="25" spans="3:14" ht="40" customHeight="1" x14ac:dyDescent="0.2">
      <c r="C25" s="16" t="s">
        <v>36</v>
      </c>
      <c r="D25" s="142"/>
      <c r="E25" s="82"/>
      <c r="F25" s="39" t="s">
        <v>52</v>
      </c>
      <c r="G25" s="72">
        <f t="shared" si="6"/>
        <v>2.5000000000000001E-2</v>
      </c>
      <c r="H25" s="69">
        <f t="shared" si="1"/>
        <v>2.0500000000000001E-2</v>
      </c>
      <c r="I25" s="145"/>
      <c r="J25" s="47">
        <v>2.5000000000000001E-2</v>
      </c>
      <c r="K25" s="47">
        <v>1.6E-2</v>
      </c>
    </row>
    <row r="26" spans="3:14" ht="37" customHeight="1" x14ac:dyDescent="0.2">
      <c r="C26" s="16" t="s">
        <v>39</v>
      </c>
      <c r="D26" s="142"/>
      <c r="E26" s="82"/>
      <c r="F26" s="39"/>
      <c r="G26" s="72">
        <f t="shared" si="6"/>
        <v>2.5000000000000001E-2</v>
      </c>
      <c r="H26" s="69">
        <f t="shared" si="1"/>
        <v>2.0500000000000001E-2</v>
      </c>
      <c r="I26" s="145"/>
      <c r="J26" s="47">
        <v>2.5000000000000001E-2</v>
      </c>
      <c r="K26" s="47">
        <v>1.6E-2</v>
      </c>
    </row>
    <row r="27" spans="3:14" ht="22" customHeight="1" x14ac:dyDescent="0.2">
      <c r="C27" s="17" t="s">
        <v>38</v>
      </c>
      <c r="D27" s="143"/>
      <c r="E27" s="84"/>
      <c r="F27" s="42"/>
      <c r="G27" s="72">
        <f t="shared" si="6"/>
        <v>2.5000000000000001E-2</v>
      </c>
      <c r="H27" s="69">
        <f t="shared" si="1"/>
        <v>2.0500000000000001E-2</v>
      </c>
      <c r="I27" s="146"/>
      <c r="J27" s="47">
        <v>2.5000000000000001E-2</v>
      </c>
      <c r="K27" s="47">
        <v>1.6E-2</v>
      </c>
    </row>
    <row r="28" spans="3:14" ht="17" x14ac:dyDescent="0.2">
      <c r="C28" s="12"/>
      <c r="D28" s="33" t="s">
        <v>16</v>
      </c>
      <c r="E28" s="19" t="s">
        <v>16</v>
      </c>
      <c r="F28" s="42"/>
      <c r="G28" s="51">
        <f>K28*10</f>
        <v>0.33</v>
      </c>
      <c r="H28" s="69">
        <f t="shared" si="1"/>
        <v>3.3000000000000002E-2</v>
      </c>
      <c r="I28" s="52"/>
      <c r="J28" s="52"/>
      <c r="K28" s="13">
        <v>3.3000000000000002E-2</v>
      </c>
    </row>
    <row r="29" spans="3:14" ht="34" x14ac:dyDescent="0.2">
      <c r="C29" s="62"/>
      <c r="D29" s="30"/>
      <c r="E29" s="31" t="s">
        <v>17</v>
      </c>
      <c r="F29" s="41" t="s">
        <v>53</v>
      </c>
      <c r="G29" s="74">
        <f>AVERAGE(I29,J29)</f>
        <v>0.02</v>
      </c>
      <c r="H29" s="71">
        <f t="shared" si="1"/>
        <v>0.02</v>
      </c>
      <c r="I29" s="63"/>
      <c r="J29" s="15">
        <v>0.02</v>
      </c>
      <c r="K29" s="63"/>
    </row>
    <row r="30" spans="3:14" ht="34" x14ac:dyDescent="0.2">
      <c r="C30" s="62"/>
      <c r="D30" s="65"/>
      <c r="E30" s="66"/>
      <c r="F30" s="55" t="s">
        <v>73</v>
      </c>
      <c r="G30" s="73">
        <f>AVERAGE(I30,J30)</f>
        <v>0.10500000000000001</v>
      </c>
      <c r="H30" s="70">
        <f t="shared" ref="H30" si="7">AVERAGE(J30,K30)</f>
        <v>0.01</v>
      </c>
      <c r="I30" s="18">
        <v>0.2</v>
      </c>
      <c r="J30" s="18">
        <v>0.01</v>
      </c>
      <c r="K30" s="64"/>
    </row>
    <row r="31" spans="3:14" ht="20" customHeight="1" x14ac:dyDescent="0.2">
      <c r="C31" s="57"/>
      <c r="D31" s="67" t="s">
        <v>37</v>
      </c>
      <c r="E31" s="68" t="s">
        <v>18</v>
      </c>
      <c r="F31" s="50" t="s">
        <v>74</v>
      </c>
      <c r="G31" s="73">
        <f>AVERAGE(I31,J31)</f>
        <v>0.10500000000000001</v>
      </c>
      <c r="H31" s="70">
        <f t="shared" si="1"/>
        <v>0.01</v>
      </c>
      <c r="I31" s="18">
        <v>0.2</v>
      </c>
      <c r="J31" s="18">
        <v>0.01</v>
      </c>
      <c r="K31" s="64"/>
    </row>
  </sheetData>
  <mergeCells count="6">
    <mergeCell ref="D24:D27"/>
    <mergeCell ref="I24:I27"/>
    <mergeCell ref="D9:D10"/>
    <mergeCell ref="I17:I20"/>
    <mergeCell ref="E21:E22"/>
    <mergeCell ref="I21:I22"/>
  </mergeCells>
  <conditionalFormatting sqref="I4:K31">
    <cfRule type="notContainsBlanks" dxfId="13" priority="1">
      <formula>LEN(TRIM(I4))&gt;0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DD4F1-A2BC-0B42-962A-C68F52B3972A}">
  <dimension ref="A3:AE63"/>
  <sheetViews>
    <sheetView zoomScale="90" zoomScaleNormal="90" workbookViewId="0">
      <selection activeCell="C6" sqref="C6"/>
    </sheetView>
  </sheetViews>
  <sheetFormatPr baseColWidth="10" defaultRowHeight="16" x14ac:dyDescent="0.2"/>
  <cols>
    <col min="2" max="2" width="35.33203125" customWidth="1"/>
    <col min="3" max="3" width="35.6640625" customWidth="1"/>
    <col min="5" max="5" width="31.33203125" customWidth="1"/>
    <col min="6" max="6" width="21.83203125" customWidth="1"/>
    <col min="7" max="7" width="31.83203125" customWidth="1"/>
    <col min="8" max="8" width="21.5" customWidth="1"/>
    <col min="9" max="11" width="20.5" customWidth="1"/>
    <col min="17" max="17" width="31.1640625" customWidth="1"/>
    <col min="19" max="19" width="15.33203125" customWidth="1"/>
    <col min="20" max="20" width="12" customWidth="1"/>
    <col min="21" max="21" width="12.1640625" customWidth="1"/>
    <col min="27" max="27" width="15.6640625" customWidth="1"/>
    <col min="28" max="28" width="12.5" customWidth="1"/>
    <col min="29" max="29" width="12.6640625" customWidth="1"/>
    <col min="30" max="30" width="12.33203125" customWidth="1"/>
  </cols>
  <sheetData>
    <row r="3" spans="1:31" x14ac:dyDescent="0.2">
      <c r="E3" s="151" t="s">
        <v>97</v>
      </c>
      <c r="F3" s="151"/>
      <c r="G3" s="151" t="s">
        <v>98</v>
      </c>
      <c r="H3" s="151"/>
      <c r="I3" s="151" t="s">
        <v>96</v>
      </c>
      <c r="J3" s="151"/>
      <c r="K3" s="151"/>
      <c r="Q3" t="s">
        <v>102</v>
      </c>
    </row>
    <row r="4" spans="1:31" x14ac:dyDescent="0.2">
      <c r="B4" t="s">
        <v>99</v>
      </c>
      <c r="C4" t="s">
        <v>100</v>
      </c>
      <c r="E4" t="s">
        <v>99</v>
      </c>
      <c r="F4" t="s">
        <v>100</v>
      </c>
      <c r="G4" t="s">
        <v>99</v>
      </c>
      <c r="H4" t="s">
        <v>100</v>
      </c>
      <c r="I4" t="s">
        <v>93</v>
      </c>
      <c r="J4" t="s">
        <v>94</v>
      </c>
      <c r="K4" t="s">
        <v>95</v>
      </c>
      <c r="Q4" t="s">
        <v>99</v>
      </c>
      <c r="R4" t="s">
        <v>100</v>
      </c>
      <c r="S4" t="s">
        <v>105</v>
      </c>
      <c r="T4" t="s">
        <v>103</v>
      </c>
      <c r="U4" t="s">
        <v>104</v>
      </c>
      <c r="V4" t="s">
        <v>95</v>
      </c>
      <c r="Y4" t="s">
        <v>99</v>
      </c>
      <c r="Z4" t="s">
        <v>100</v>
      </c>
      <c r="AA4" t="s">
        <v>105</v>
      </c>
      <c r="AB4" t="s">
        <v>103</v>
      </c>
      <c r="AC4" t="s">
        <v>104</v>
      </c>
      <c r="AD4" t="s">
        <v>95</v>
      </c>
    </row>
    <row r="5" spans="1:31" ht="15" customHeight="1" x14ac:dyDescent="0.2">
      <c r="A5">
        <v>1</v>
      </c>
      <c r="B5" s="45" t="s">
        <v>54</v>
      </c>
      <c r="C5">
        <f>'Pairing Failure Modes &amp; Effects'!H4</f>
        <v>1.95E-2</v>
      </c>
      <c r="D5">
        <v>0</v>
      </c>
      <c r="E5" s="99" t="s">
        <v>54</v>
      </c>
      <c r="F5" s="100">
        <f>C5</f>
        <v>1.95E-2</v>
      </c>
      <c r="G5" s="101" t="s">
        <v>55</v>
      </c>
      <c r="H5" s="100">
        <f>C6</f>
        <v>1.95E-2</v>
      </c>
      <c r="I5" s="100">
        <f>H5</f>
        <v>1.95E-2</v>
      </c>
      <c r="J5" s="100">
        <f>MIN(F5,H5)/F5</f>
        <v>1</v>
      </c>
      <c r="K5" s="100">
        <f>AVERAGE(I5:J5)</f>
        <v>0.50975000000000004</v>
      </c>
      <c r="M5">
        <f>SUM(K5:K11)</f>
        <v>4.167404948717949</v>
      </c>
      <c r="O5">
        <f>P5+1</f>
        <v>1</v>
      </c>
      <c r="P5">
        <v>0</v>
      </c>
      <c r="Q5" s="118" t="s">
        <v>54</v>
      </c>
      <c r="R5">
        <v>1.95E-2</v>
      </c>
      <c r="S5">
        <v>1.95E-2</v>
      </c>
      <c r="T5">
        <f>R5</f>
        <v>1.95E-2</v>
      </c>
      <c r="U5">
        <f>MIN(R5,S5)/S5</f>
        <v>1</v>
      </c>
      <c r="V5">
        <f>(T5+U5)/2</f>
        <v>0.50975000000000004</v>
      </c>
      <c r="Y5" s="46" t="s">
        <v>25</v>
      </c>
      <c r="Z5">
        <f>C38</f>
        <v>1.4999999999999999E-2</v>
      </c>
      <c r="AA5">
        <f>C21</f>
        <v>1.375E-2</v>
      </c>
      <c r="AB5">
        <f>Z5*AA5</f>
        <v>2.0625E-4</v>
      </c>
      <c r="AC5">
        <f>MIN(Z5:AA5)</f>
        <v>1.375E-2</v>
      </c>
      <c r="AD5">
        <f>(AB5+AC5)/2 *AA5</f>
        <v>9.5949218750000006E-5</v>
      </c>
      <c r="AE5">
        <f>1-AD5</f>
        <v>0.99990405078125</v>
      </c>
    </row>
    <row r="6" spans="1:31" ht="15" customHeight="1" x14ac:dyDescent="0.2">
      <c r="A6">
        <v>2</v>
      </c>
      <c r="B6" s="45" t="s">
        <v>55</v>
      </c>
      <c r="C6">
        <f>'Pairing Failure Modes &amp; Effects'!H5</f>
        <v>1.95E-2</v>
      </c>
      <c r="D6">
        <v>1</v>
      </c>
      <c r="E6" s="102" t="s">
        <v>54</v>
      </c>
      <c r="F6">
        <f>C5</f>
        <v>1.95E-2</v>
      </c>
      <c r="G6" s="45" t="s">
        <v>57</v>
      </c>
      <c r="H6">
        <f>C9</f>
        <v>1.7499999999999998E-2</v>
      </c>
      <c r="I6" s="100">
        <f t="shared" ref="I6:I59" si="0">H6</f>
        <v>1.7499999999999998E-2</v>
      </c>
      <c r="J6">
        <f>MIN(F6,H6)/F6</f>
        <v>0.89743589743589736</v>
      </c>
      <c r="K6">
        <f t="shared" ref="K6:K11" si="1">AVERAGE(I6:J6)</f>
        <v>0.45746794871794866</v>
      </c>
      <c r="O6">
        <f t="shared" ref="O6:O51" si="2">P6+1</f>
        <v>2</v>
      </c>
      <c r="P6">
        <v>1</v>
      </c>
      <c r="Q6" s="118" t="s">
        <v>55</v>
      </c>
      <c r="R6">
        <v>1.95E-2</v>
      </c>
      <c r="S6">
        <v>1.95E-2</v>
      </c>
      <c r="T6">
        <f t="shared" ref="T6:T51" si="3">R6</f>
        <v>1.95E-2</v>
      </c>
      <c r="U6">
        <f t="shared" ref="U6:U51" si="4">MIN(R6,S6)/S6</f>
        <v>1</v>
      </c>
      <c r="V6">
        <f t="shared" ref="V6:V51" si="5">(T6+U6)/2</f>
        <v>0.50975000000000004</v>
      </c>
      <c r="Y6" s="46" t="s">
        <v>27</v>
      </c>
      <c r="Z6">
        <f>C40</f>
        <v>1.4999999999999999E-2</v>
      </c>
      <c r="AA6">
        <f>AA5</f>
        <v>1.375E-2</v>
      </c>
      <c r="AB6">
        <f>Z6*AA6</f>
        <v>2.0625E-4</v>
      </c>
      <c r="AC6">
        <f>MIN(Z6:AA6)</f>
        <v>1.375E-2</v>
      </c>
      <c r="AD6">
        <f>(AB6+AC6)/2 *AA6</f>
        <v>9.5949218750000006E-5</v>
      </c>
      <c r="AE6">
        <f>1-AD6</f>
        <v>0.99990405078125</v>
      </c>
    </row>
    <row r="7" spans="1:31" ht="15" customHeight="1" x14ac:dyDescent="0.2">
      <c r="A7">
        <v>3</v>
      </c>
      <c r="B7" s="45" t="s">
        <v>83</v>
      </c>
      <c r="C7">
        <f>'Pairing Failure Modes &amp; Effects'!N4</f>
        <v>1.3625E-2</v>
      </c>
      <c r="D7">
        <v>2</v>
      </c>
      <c r="E7" s="102" t="s">
        <v>54</v>
      </c>
      <c r="F7">
        <f>C5</f>
        <v>1.95E-2</v>
      </c>
      <c r="G7" s="45" t="s">
        <v>58</v>
      </c>
      <c r="H7">
        <f>C10</f>
        <v>0.20750000000000002</v>
      </c>
      <c r="I7" s="100">
        <f t="shared" si="0"/>
        <v>0.20750000000000002</v>
      </c>
      <c r="J7">
        <f t="shared" ref="J7:J11" si="6">MIN(F7,H7)/F7</f>
        <v>1</v>
      </c>
      <c r="K7">
        <f t="shared" si="1"/>
        <v>0.60375000000000001</v>
      </c>
      <c r="O7">
        <f t="shared" si="2"/>
        <v>3</v>
      </c>
      <c r="P7">
        <v>2</v>
      </c>
      <c r="Q7" s="118" t="s">
        <v>83</v>
      </c>
      <c r="R7">
        <v>1.3625E-2</v>
      </c>
      <c r="S7">
        <v>1.95E-2</v>
      </c>
      <c r="T7">
        <f t="shared" si="3"/>
        <v>1.3625E-2</v>
      </c>
      <c r="U7">
        <f t="shared" si="4"/>
        <v>0.69871794871794868</v>
      </c>
      <c r="V7">
        <f t="shared" si="5"/>
        <v>0.35617147435897434</v>
      </c>
      <c r="Z7">
        <f>1-Z5</f>
        <v>0.98499999999999999</v>
      </c>
      <c r="AA7">
        <f>AA6</f>
        <v>1.375E-2</v>
      </c>
      <c r="AB7">
        <f>Z7*AA7</f>
        <v>1.354375E-2</v>
      </c>
      <c r="AC7">
        <f>MIN(Z7:AA7)</f>
        <v>1.375E-2</v>
      </c>
      <c r="AD7">
        <f>(AB7+AC7)/2 *AA7</f>
        <v>1.8764453124999999E-4</v>
      </c>
      <c r="AE7">
        <f>1-AD7</f>
        <v>0.99981235546875002</v>
      </c>
    </row>
    <row r="8" spans="1:31" ht="15" customHeight="1" x14ac:dyDescent="0.2">
      <c r="A8">
        <v>4</v>
      </c>
      <c r="B8" s="45" t="s">
        <v>79</v>
      </c>
      <c r="C8">
        <f>'Pairing Failure Modes &amp; Effects'!H11</f>
        <v>5.4999999999999997E-3</v>
      </c>
      <c r="D8">
        <v>3</v>
      </c>
      <c r="E8" s="102" t="s">
        <v>54</v>
      </c>
      <c r="F8">
        <f>C5</f>
        <v>1.95E-2</v>
      </c>
      <c r="G8" s="46" t="s">
        <v>75</v>
      </c>
      <c r="H8">
        <f>C31</f>
        <v>0.23300000000000001</v>
      </c>
      <c r="I8" s="100">
        <f t="shared" si="0"/>
        <v>0.23300000000000001</v>
      </c>
      <c r="J8">
        <f t="shared" si="6"/>
        <v>1</v>
      </c>
      <c r="K8">
        <f t="shared" si="1"/>
        <v>0.61650000000000005</v>
      </c>
      <c r="O8">
        <f t="shared" si="2"/>
        <v>4</v>
      </c>
      <c r="P8">
        <v>3</v>
      </c>
      <c r="Q8" s="118" t="s">
        <v>79</v>
      </c>
      <c r="R8">
        <v>5.4999999999999997E-3</v>
      </c>
      <c r="S8">
        <v>1.95E-2</v>
      </c>
      <c r="T8">
        <f t="shared" si="3"/>
        <v>5.4999999999999997E-3</v>
      </c>
      <c r="U8">
        <f t="shared" si="4"/>
        <v>0.28205128205128205</v>
      </c>
      <c r="V8">
        <f t="shared" si="5"/>
        <v>0.14377564102564103</v>
      </c>
    </row>
    <row r="9" spans="1:31" ht="15" customHeight="1" x14ac:dyDescent="0.2">
      <c r="A9">
        <v>5</v>
      </c>
      <c r="B9" s="45" t="s">
        <v>57</v>
      </c>
      <c r="C9">
        <f>'Pairing Failure Modes &amp; Effects'!H7</f>
        <v>1.7499999999999998E-2</v>
      </c>
      <c r="D9">
        <v>4</v>
      </c>
      <c r="E9" s="102" t="s">
        <v>54</v>
      </c>
      <c r="F9">
        <f>C5</f>
        <v>1.95E-2</v>
      </c>
      <c r="G9" s="46" t="s">
        <v>34</v>
      </c>
      <c r="H9">
        <f>C32</f>
        <v>0.28800000000000003</v>
      </c>
      <c r="I9" s="100">
        <f t="shared" si="0"/>
        <v>0.28800000000000003</v>
      </c>
      <c r="J9">
        <f t="shared" si="6"/>
        <v>1</v>
      </c>
      <c r="K9">
        <f t="shared" si="1"/>
        <v>0.64400000000000002</v>
      </c>
      <c r="O9">
        <f t="shared" si="2"/>
        <v>5</v>
      </c>
      <c r="P9">
        <v>4</v>
      </c>
      <c r="Q9" s="118" t="s">
        <v>57</v>
      </c>
      <c r="R9">
        <v>1.7500000000000002E-2</v>
      </c>
      <c r="S9">
        <v>1.95E-2</v>
      </c>
      <c r="T9">
        <f t="shared" si="3"/>
        <v>1.7500000000000002E-2</v>
      </c>
      <c r="U9">
        <f t="shared" si="4"/>
        <v>0.89743589743589747</v>
      </c>
      <c r="V9">
        <f t="shared" si="5"/>
        <v>0.45746794871794871</v>
      </c>
    </row>
    <row r="10" spans="1:31" ht="15" customHeight="1" x14ac:dyDescent="0.2">
      <c r="A10">
        <v>6</v>
      </c>
      <c r="B10" s="45" t="s">
        <v>58</v>
      </c>
      <c r="C10">
        <f>'Pairing Failure Modes &amp; Effects'!H6</f>
        <v>0.20750000000000002</v>
      </c>
      <c r="D10">
        <v>5</v>
      </c>
      <c r="E10" s="102" t="s">
        <v>54</v>
      </c>
      <c r="F10">
        <f>C5</f>
        <v>1.95E-2</v>
      </c>
      <c r="G10" s="46" t="s">
        <v>35</v>
      </c>
      <c r="H10">
        <f>C33</f>
        <v>0.54337399999999991</v>
      </c>
      <c r="I10" s="100">
        <f t="shared" si="0"/>
        <v>0.54337399999999991</v>
      </c>
      <c r="J10">
        <f t="shared" si="6"/>
        <v>1</v>
      </c>
      <c r="K10">
        <f t="shared" si="1"/>
        <v>0.77168700000000001</v>
      </c>
      <c r="O10">
        <f t="shared" si="2"/>
        <v>6</v>
      </c>
      <c r="P10">
        <v>5</v>
      </c>
      <c r="Q10" s="118" t="s">
        <v>58</v>
      </c>
      <c r="R10">
        <v>0.20749999999999999</v>
      </c>
      <c r="S10">
        <v>1.95E-2</v>
      </c>
      <c r="T10">
        <f t="shared" si="3"/>
        <v>0.20749999999999999</v>
      </c>
      <c r="U10">
        <f t="shared" si="4"/>
        <v>1</v>
      </c>
      <c r="V10">
        <f t="shared" si="5"/>
        <v>0.60375000000000001</v>
      </c>
    </row>
    <row r="11" spans="1:31" ht="15" customHeight="1" x14ac:dyDescent="0.2">
      <c r="A11">
        <v>7</v>
      </c>
      <c r="B11" s="45" t="s">
        <v>59</v>
      </c>
      <c r="C11">
        <f>'Pairing Failure Modes &amp; Effects'!H13</f>
        <v>1E-3</v>
      </c>
      <c r="D11">
        <v>6</v>
      </c>
      <c r="E11" s="103" t="s">
        <v>54</v>
      </c>
      <c r="F11" s="104">
        <f>C5</f>
        <v>1.95E-2</v>
      </c>
      <c r="G11" s="105" t="s">
        <v>33</v>
      </c>
      <c r="H11" s="104">
        <f>C34</f>
        <v>0.1285</v>
      </c>
      <c r="I11" s="100">
        <f t="shared" si="0"/>
        <v>0.1285</v>
      </c>
      <c r="J11" s="104">
        <f t="shared" si="6"/>
        <v>1</v>
      </c>
      <c r="K11" s="104">
        <f t="shared" si="1"/>
        <v>0.56425000000000003</v>
      </c>
      <c r="O11">
        <f t="shared" si="2"/>
        <v>7</v>
      </c>
      <c r="P11">
        <v>6</v>
      </c>
      <c r="Q11" s="118" t="s">
        <v>59</v>
      </c>
      <c r="R11">
        <v>1E-3</v>
      </c>
      <c r="S11">
        <v>1.95E-2</v>
      </c>
      <c r="T11">
        <f t="shared" si="3"/>
        <v>1E-3</v>
      </c>
      <c r="U11">
        <f t="shared" si="4"/>
        <v>5.128205128205128E-2</v>
      </c>
      <c r="V11">
        <f t="shared" si="5"/>
        <v>2.6141025641025641E-2</v>
      </c>
    </row>
    <row r="12" spans="1:31" ht="15" customHeight="1" x14ac:dyDescent="0.2">
      <c r="A12">
        <v>8</v>
      </c>
      <c r="B12" s="45" t="s">
        <v>80</v>
      </c>
      <c r="C12">
        <f>'Pairing Failure Modes &amp; Effects'!H12</f>
        <v>1E-3</v>
      </c>
      <c r="D12">
        <v>7</v>
      </c>
      <c r="E12" s="45" t="s">
        <v>55</v>
      </c>
      <c r="F12">
        <f>C6</f>
        <v>1.95E-2</v>
      </c>
      <c r="G12" s="45" t="s">
        <v>54</v>
      </c>
      <c r="H12">
        <f>C5</f>
        <v>1.95E-2</v>
      </c>
      <c r="I12" s="100">
        <f t="shared" si="0"/>
        <v>1.95E-2</v>
      </c>
      <c r="J12">
        <f t="shared" ref="J12:J17" si="7">MIN(F12,H12)/F12</f>
        <v>1</v>
      </c>
      <c r="K12">
        <f>AVERAGE(I12:J12)</f>
        <v>0.50975000000000004</v>
      </c>
      <c r="O12">
        <f t="shared" si="2"/>
        <v>8</v>
      </c>
      <c r="P12">
        <v>7</v>
      </c>
      <c r="Q12" s="118" t="s">
        <v>80</v>
      </c>
      <c r="R12">
        <v>1E-3</v>
      </c>
      <c r="S12">
        <v>1.95E-2</v>
      </c>
      <c r="T12">
        <f t="shared" si="3"/>
        <v>1E-3</v>
      </c>
      <c r="U12">
        <f t="shared" si="4"/>
        <v>5.128205128205128E-2</v>
      </c>
      <c r="V12">
        <f t="shared" si="5"/>
        <v>2.6141025641025641E-2</v>
      </c>
    </row>
    <row r="13" spans="1:31" ht="15" customHeight="1" x14ac:dyDescent="0.2">
      <c r="A13">
        <v>9</v>
      </c>
      <c r="B13" s="45" t="s">
        <v>81</v>
      </c>
      <c r="C13">
        <f>'Pairing Failure Modes &amp; Effects'!H14</f>
        <v>1E-3</v>
      </c>
      <c r="D13">
        <v>8</v>
      </c>
      <c r="E13" s="45" t="s">
        <v>55</v>
      </c>
      <c r="F13">
        <f>C6</f>
        <v>1.95E-2</v>
      </c>
      <c r="G13" s="45" t="s">
        <v>58</v>
      </c>
      <c r="H13">
        <f>C10</f>
        <v>0.20750000000000002</v>
      </c>
      <c r="I13" s="100">
        <f t="shared" si="0"/>
        <v>0.20750000000000002</v>
      </c>
      <c r="J13">
        <f t="shared" si="7"/>
        <v>1</v>
      </c>
      <c r="K13">
        <f t="shared" ref="K13:K18" si="8">AVERAGE(I13:J13)</f>
        <v>0.60375000000000001</v>
      </c>
      <c r="O13">
        <f t="shared" si="2"/>
        <v>9</v>
      </c>
      <c r="P13">
        <v>8</v>
      </c>
      <c r="Q13" s="118" t="s">
        <v>81</v>
      </c>
      <c r="R13">
        <v>1E-3</v>
      </c>
      <c r="S13">
        <v>1.95E-2</v>
      </c>
      <c r="T13">
        <f t="shared" si="3"/>
        <v>1E-3</v>
      </c>
      <c r="U13">
        <f t="shared" si="4"/>
        <v>5.128205128205128E-2</v>
      </c>
      <c r="V13">
        <f t="shared" si="5"/>
        <v>2.6141025641025641E-2</v>
      </c>
    </row>
    <row r="14" spans="1:31" ht="15" customHeight="1" x14ac:dyDescent="0.2">
      <c r="A14">
        <v>10</v>
      </c>
      <c r="B14" s="45" t="s">
        <v>60</v>
      </c>
      <c r="C14">
        <f>'Pairing Failure Modes &amp; Effects'!H9+'Pairing Failure Modes &amp; Effects'!H10-('Pairing Failure Modes &amp; Effects'!H9*'Pairing Failure Modes &amp; Effects'!H10)</f>
        <v>9.3185000000000004E-2</v>
      </c>
      <c r="D14">
        <v>9</v>
      </c>
      <c r="E14" s="45" t="s">
        <v>55</v>
      </c>
      <c r="F14">
        <f>C6</f>
        <v>1.95E-2</v>
      </c>
      <c r="G14" s="46" t="s">
        <v>75</v>
      </c>
      <c r="H14">
        <f>C31</f>
        <v>0.23300000000000001</v>
      </c>
      <c r="I14" s="100">
        <f t="shared" si="0"/>
        <v>0.23300000000000001</v>
      </c>
      <c r="J14">
        <f t="shared" si="7"/>
        <v>1</v>
      </c>
      <c r="K14">
        <f t="shared" si="8"/>
        <v>0.61650000000000005</v>
      </c>
      <c r="O14">
        <f t="shared" si="2"/>
        <v>10</v>
      </c>
      <c r="P14">
        <v>9</v>
      </c>
      <c r="Q14" s="118" t="s">
        <v>60</v>
      </c>
      <c r="R14">
        <v>9.3185000000000004E-2</v>
      </c>
      <c r="S14">
        <v>1.95E-2</v>
      </c>
      <c r="T14">
        <f t="shared" si="3"/>
        <v>9.3185000000000004E-2</v>
      </c>
      <c r="U14">
        <f t="shared" si="4"/>
        <v>1</v>
      </c>
      <c r="V14">
        <f t="shared" si="5"/>
        <v>0.54659250000000004</v>
      </c>
    </row>
    <row r="15" spans="1:31" ht="15" customHeight="1" x14ac:dyDescent="0.2">
      <c r="A15">
        <v>11</v>
      </c>
      <c r="B15" s="45" t="s">
        <v>61</v>
      </c>
      <c r="C15">
        <f>'Pairing Failure Modes &amp; Effects'!H15</f>
        <v>1E-3</v>
      </c>
      <c r="D15">
        <v>10</v>
      </c>
      <c r="E15" s="45" t="s">
        <v>55</v>
      </c>
      <c r="F15">
        <f>C6</f>
        <v>1.95E-2</v>
      </c>
      <c r="G15" s="46" t="s">
        <v>34</v>
      </c>
      <c r="H15">
        <f t="shared" ref="H15:H18" si="9">C32</f>
        <v>0.28800000000000003</v>
      </c>
      <c r="I15" s="100">
        <f t="shared" si="0"/>
        <v>0.28800000000000003</v>
      </c>
      <c r="J15">
        <f t="shared" si="7"/>
        <v>1</v>
      </c>
      <c r="K15">
        <f t="shared" si="8"/>
        <v>0.64400000000000002</v>
      </c>
      <c r="O15">
        <f t="shared" si="2"/>
        <v>11</v>
      </c>
      <c r="P15">
        <v>10</v>
      </c>
      <c r="Q15" s="118" t="s">
        <v>61</v>
      </c>
      <c r="R15">
        <v>1E-3</v>
      </c>
      <c r="S15">
        <v>1.95E-2</v>
      </c>
      <c r="T15">
        <f t="shared" si="3"/>
        <v>1E-3</v>
      </c>
      <c r="U15">
        <f t="shared" si="4"/>
        <v>5.128205128205128E-2</v>
      </c>
      <c r="V15">
        <f t="shared" si="5"/>
        <v>2.6141025641025641E-2</v>
      </c>
    </row>
    <row r="16" spans="1:31" ht="15" customHeight="1" x14ac:dyDescent="0.2">
      <c r="A16">
        <v>12</v>
      </c>
      <c r="B16" s="45" t="s">
        <v>62</v>
      </c>
      <c r="C16">
        <f>'Pairing Failure Modes &amp; Effects'!H16</f>
        <v>1E-3</v>
      </c>
      <c r="D16">
        <v>11</v>
      </c>
      <c r="E16" s="45" t="s">
        <v>55</v>
      </c>
      <c r="F16">
        <f>C6</f>
        <v>1.95E-2</v>
      </c>
      <c r="G16" s="46" t="s">
        <v>35</v>
      </c>
      <c r="H16">
        <f t="shared" si="9"/>
        <v>0.54337399999999991</v>
      </c>
      <c r="I16" s="100">
        <f t="shared" si="0"/>
        <v>0.54337399999999991</v>
      </c>
      <c r="J16">
        <f t="shared" si="7"/>
        <v>1</v>
      </c>
      <c r="K16">
        <f t="shared" si="8"/>
        <v>0.77168700000000001</v>
      </c>
      <c r="O16">
        <f t="shared" si="2"/>
        <v>12</v>
      </c>
      <c r="P16">
        <v>11</v>
      </c>
      <c r="Q16" s="118" t="s">
        <v>62</v>
      </c>
      <c r="R16">
        <v>1E-3</v>
      </c>
      <c r="S16">
        <v>1.95E-2</v>
      </c>
      <c r="T16">
        <f t="shared" si="3"/>
        <v>1E-3</v>
      </c>
      <c r="U16">
        <f t="shared" si="4"/>
        <v>5.128205128205128E-2</v>
      </c>
      <c r="V16">
        <f t="shared" si="5"/>
        <v>2.6141025641025641E-2</v>
      </c>
    </row>
    <row r="17" spans="1:22" ht="15" customHeight="1" x14ac:dyDescent="0.2">
      <c r="A17">
        <v>13</v>
      </c>
      <c r="B17" s="45" t="s">
        <v>63</v>
      </c>
      <c r="C17">
        <f>'Pairing Failure Modes &amp; Effects'!N17</f>
        <v>2.73109375E-2</v>
      </c>
      <c r="D17">
        <v>12</v>
      </c>
      <c r="E17" s="45" t="s">
        <v>55</v>
      </c>
      <c r="F17">
        <f>C6</f>
        <v>1.95E-2</v>
      </c>
      <c r="G17" s="46" t="s">
        <v>33</v>
      </c>
      <c r="H17">
        <f t="shared" si="9"/>
        <v>0.1285</v>
      </c>
      <c r="I17" s="100">
        <f t="shared" si="0"/>
        <v>0.1285</v>
      </c>
      <c r="J17">
        <f t="shared" si="7"/>
        <v>1</v>
      </c>
      <c r="K17">
        <f t="shared" si="8"/>
        <v>0.56425000000000003</v>
      </c>
      <c r="O17">
        <f t="shared" si="2"/>
        <v>13</v>
      </c>
      <c r="P17">
        <v>12</v>
      </c>
      <c r="Q17" s="118" t="s">
        <v>63</v>
      </c>
      <c r="R17">
        <v>0.27310938000000001</v>
      </c>
      <c r="S17">
        <v>1.95E-2</v>
      </c>
      <c r="T17">
        <f t="shared" si="3"/>
        <v>0.27310938000000001</v>
      </c>
      <c r="U17">
        <f t="shared" si="4"/>
        <v>1</v>
      </c>
      <c r="V17">
        <f t="shared" si="5"/>
        <v>0.63655468999999998</v>
      </c>
    </row>
    <row r="18" spans="1:22" ht="15" customHeight="1" x14ac:dyDescent="0.2">
      <c r="A18">
        <v>14</v>
      </c>
      <c r="B18" s="45" t="s">
        <v>64</v>
      </c>
      <c r="C18">
        <f>'Pairing Failure Modes &amp; Effects'!N18</f>
        <v>3.3968125000000002E-2</v>
      </c>
      <c r="D18">
        <v>13</v>
      </c>
      <c r="E18" s="45" t="s">
        <v>55</v>
      </c>
      <c r="F18">
        <f>C6</f>
        <v>1.95E-2</v>
      </c>
      <c r="G18" s="46" t="s">
        <v>76</v>
      </c>
      <c r="H18">
        <f t="shared" si="9"/>
        <v>0.01</v>
      </c>
      <c r="I18" s="100">
        <f t="shared" si="0"/>
        <v>0.01</v>
      </c>
      <c r="J18">
        <f>MIN(F18,H18)/F18</f>
        <v>0.51282051282051289</v>
      </c>
      <c r="K18">
        <f t="shared" si="8"/>
        <v>0.26141025641025645</v>
      </c>
      <c r="O18">
        <f t="shared" si="2"/>
        <v>14</v>
      </c>
      <c r="P18">
        <v>13</v>
      </c>
      <c r="Q18" s="118" t="s">
        <v>64</v>
      </c>
      <c r="R18">
        <v>3.3968125000000002E-2</v>
      </c>
      <c r="S18">
        <v>1.95E-2</v>
      </c>
      <c r="T18">
        <f t="shared" si="3"/>
        <v>3.3968125000000002E-2</v>
      </c>
      <c r="U18">
        <f t="shared" si="4"/>
        <v>1</v>
      </c>
      <c r="V18">
        <f t="shared" si="5"/>
        <v>0.51698406249999995</v>
      </c>
    </row>
    <row r="19" spans="1:22" ht="15" customHeight="1" x14ac:dyDescent="0.2">
      <c r="A19">
        <v>15</v>
      </c>
      <c r="B19" s="45" t="s">
        <v>65</v>
      </c>
      <c r="C19">
        <f>'Pairing Failure Modes &amp; Effects'!N19</f>
        <v>3.3968125000000002E-2</v>
      </c>
      <c r="D19">
        <v>14</v>
      </c>
      <c r="E19" s="45" t="s">
        <v>83</v>
      </c>
      <c r="F19">
        <f>C7</f>
        <v>1.3625E-2</v>
      </c>
      <c r="G19" s="45" t="s">
        <v>79</v>
      </c>
      <c r="H19">
        <f>C8</f>
        <v>5.4999999999999997E-3</v>
      </c>
      <c r="I19" s="100">
        <f t="shared" si="0"/>
        <v>5.4999999999999997E-3</v>
      </c>
      <c r="J19">
        <f t="shared" ref="J19:J42" si="10">MIN(F19,H19)/F19</f>
        <v>0.40366972477064217</v>
      </c>
      <c r="K19">
        <f t="shared" ref="K19:K42" si="11">AVERAGE(I19:J19)</f>
        <v>0.20458486238532109</v>
      </c>
      <c r="O19">
        <f t="shared" si="2"/>
        <v>15</v>
      </c>
      <c r="P19">
        <v>14</v>
      </c>
      <c r="Q19" s="118" t="s">
        <v>65</v>
      </c>
      <c r="R19">
        <v>3.3968125000000002E-2</v>
      </c>
      <c r="S19">
        <v>1.95E-2</v>
      </c>
      <c r="T19">
        <f t="shared" si="3"/>
        <v>3.3968125000000002E-2</v>
      </c>
      <c r="U19">
        <f t="shared" si="4"/>
        <v>1</v>
      </c>
      <c r="V19">
        <f t="shared" si="5"/>
        <v>0.51698406249999995</v>
      </c>
    </row>
    <row r="20" spans="1:22" ht="15" customHeight="1" x14ac:dyDescent="0.2">
      <c r="A20">
        <v>16</v>
      </c>
      <c r="B20" s="45" t="s">
        <v>66</v>
      </c>
      <c r="C20">
        <f>'Pairing Failure Modes &amp; Effects'!H17</f>
        <v>1.375E-2</v>
      </c>
      <c r="D20">
        <v>15</v>
      </c>
      <c r="E20" s="45" t="s">
        <v>83</v>
      </c>
      <c r="F20">
        <f>C7</f>
        <v>1.3625E-2</v>
      </c>
      <c r="G20" s="45" t="s">
        <v>57</v>
      </c>
      <c r="H20">
        <f>C9</f>
        <v>1.7499999999999998E-2</v>
      </c>
      <c r="I20" s="100">
        <f t="shared" si="0"/>
        <v>1.7499999999999998E-2</v>
      </c>
      <c r="J20">
        <f t="shared" si="10"/>
        <v>1</v>
      </c>
      <c r="K20">
        <f t="shared" si="11"/>
        <v>0.50875000000000004</v>
      </c>
      <c r="O20">
        <f t="shared" si="2"/>
        <v>16</v>
      </c>
      <c r="P20">
        <v>15</v>
      </c>
      <c r="Q20" s="118" t="s">
        <v>66</v>
      </c>
      <c r="R20">
        <v>1.375E-2</v>
      </c>
      <c r="S20">
        <v>1.95E-2</v>
      </c>
      <c r="T20">
        <f t="shared" si="3"/>
        <v>1.375E-2</v>
      </c>
      <c r="U20">
        <f t="shared" si="4"/>
        <v>0.70512820512820518</v>
      </c>
      <c r="V20">
        <f t="shared" si="5"/>
        <v>0.35943910256410261</v>
      </c>
    </row>
    <row r="21" spans="1:22" ht="15" customHeight="1" x14ac:dyDescent="0.2">
      <c r="A21">
        <v>17</v>
      </c>
      <c r="B21" s="45" t="s">
        <v>67</v>
      </c>
      <c r="C21">
        <f>'Pairing Failure Modes &amp; Effects'!H18</f>
        <v>1.375E-2</v>
      </c>
      <c r="D21">
        <v>16</v>
      </c>
      <c r="E21" s="45" t="s">
        <v>83</v>
      </c>
      <c r="F21">
        <f>C7</f>
        <v>1.3625E-2</v>
      </c>
      <c r="G21" s="45" t="s">
        <v>58</v>
      </c>
      <c r="H21">
        <f t="shared" ref="H21:H25" si="12">C10</f>
        <v>0.20750000000000002</v>
      </c>
      <c r="I21" s="100">
        <f t="shared" si="0"/>
        <v>0.20750000000000002</v>
      </c>
      <c r="J21">
        <f t="shared" si="10"/>
        <v>1</v>
      </c>
      <c r="K21">
        <f t="shared" si="11"/>
        <v>0.60375000000000001</v>
      </c>
      <c r="O21">
        <f t="shared" si="2"/>
        <v>17</v>
      </c>
      <c r="P21">
        <v>16</v>
      </c>
      <c r="Q21" s="118" t="s">
        <v>67</v>
      </c>
      <c r="R21">
        <v>1.375E-2</v>
      </c>
      <c r="S21">
        <v>1.95E-2</v>
      </c>
      <c r="T21">
        <f t="shared" si="3"/>
        <v>1.375E-2</v>
      </c>
      <c r="U21">
        <f t="shared" si="4"/>
        <v>0.70512820512820518</v>
      </c>
      <c r="V21">
        <f t="shared" si="5"/>
        <v>0.35943910256410261</v>
      </c>
    </row>
    <row r="22" spans="1:22" ht="15" customHeight="1" x14ac:dyDescent="0.2">
      <c r="A22">
        <v>18</v>
      </c>
      <c r="B22" s="45" t="s">
        <v>68</v>
      </c>
      <c r="C22">
        <f>'Pairing Failure Modes &amp; Effects'!H19</f>
        <v>1.375E-2</v>
      </c>
      <c r="D22">
        <v>17</v>
      </c>
      <c r="E22" s="45" t="s">
        <v>83</v>
      </c>
      <c r="F22">
        <f>C7</f>
        <v>1.3625E-2</v>
      </c>
      <c r="G22" s="45" t="s">
        <v>59</v>
      </c>
      <c r="H22">
        <f t="shared" si="12"/>
        <v>1E-3</v>
      </c>
      <c r="I22" s="100">
        <f t="shared" si="0"/>
        <v>1E-3</v>
      </c>
      <c r="J22">
        <f t="shared" si="10"/>
        <v>7.3394495412844041E-2</v>
      </c>
      <c r="K22">
        <f t="shared" si="11"/>
        <v>3.7197247706422021E-2</v>
      </c>
      <c r="O22">
        <f t="shared" si="2"/>
        <v>18</v>
      </c>
      <c r="P22">
        <v>17</v>
      </c>
      <c r="Q22" s="118" t="s">
        <v>68</v>
      </c>
      <c r="R22">
        <v>1.375E-2</v>
      </c>
      <c r="S22">
        <v>1.95E-2</v>
      </c>
      <c r="T22">
        <f t="shared" si="3"/>
        <v>1.375E-2</v>
      </c>
      <c r="U22">
        <f t="shared" si="4"/>
        <v>0.70512820512820518</v>
      </c>
      <c r="V22">
        <f t="shared" si="5"/>
        <v>0.35943910256410261</v>
      </c>
    </row>
    <row r="23" spans="1:22" ht="15" customHeight="1" x14ac:dyDescent="0.2">
      <c r="A23">
        <v>19</v>
      </c>
      <c r="B23" s="45" t="s">
        <v>69</v>
      </c>
      <c r="C23">
        <f>'Pairing Failure Modes &amp; Effects'!H20</f>
        <v>1.375E-2</v>
      </c>
      <c r="D23">
        <v>18</v>
      </c>
      <c r="E23" s="45" t="s">
        <v>83</v>
      </c>
      <c r="F23">
        <f>C7</f>
        <v>1.3625E-2</v>
      </c>
      <c r="G23" s="45" t="s">
        <v>81</v>
      </c>
      <c r="H23">
        <f t="shared" si="12"/>
        <v>1E-3</v>
      </c>
      <c r="I23" s="100">
        <f t="shared" si="0"/>
        <v>1E-3</v>
      </c>
      <c r="J23">
        <f t="shared" si="10"/>
        <v>7.3394495412844041E-2</v>
      </c>
      <c r="K23">
        <f t="shared" si="11"/>
        <v>3.7197247706422021E-2</v>
      </c>
      <c r="O23">
        <f t="shared" si="2"/>
        <v>19</v>
      </c>
      <c r="P23">
        <v>18</v>
      </c>
      <c r="Q23" s="118" t="s">
        <v>69</v>
      </c>
      <c r="R23">
        <v>1.375E-2</v>
      </c>
      <c r="S23">
        <v>1.95E-2</v>
      </c>
      <c r="T23">
        <f t="shared" si="3"/>
        <v>1.375E-2</v>
      </c>
      <c r="U23">
        <f t="shared" si="4"/>
        <v>0.70512820512820518</v>
      </c>
      <c r="V23">
        <f t="shared" si="5"/>
        <v>0.35943910256410261</v>
      </c>
    </row>
    <row r="24" spans="1:22" ht="15" customHeight="1" x14ac:dyDescent="0.2">
      <c r="A24">
        <v>20</v>
      </c>
      <c r="B24" s="45" t="s">
        <v>84</v>
      </c>
      <c r="C24">
        <f>'Pairing Failure Modes &amp; Effects'!H21</f>
        <v>1.375E-2</v>
      </c>
      <c r="D24">
        <v>19</v>
      </c>
      <c r="E24" s="45" t="s">
        <v>83</v>
      </c>
      <c r="F24">
        <f>C7</f>
        <v>1.3625E-2</v>
      </c>
      <c r="G24" s="45" t="s">
        <v>60</v>
      </c>
      <c r="H24">
        <f t="shared" si="12"/>
        <v>1E-3</v>
      </c>
      <c r="I24" s="100">
        <f t="shared" si="0"/>
        <v>1E-3</v>
      </c>
      <c r="J24">
        <f t="shared" si="10"/>
        <v>7.3394495412844041E-2</v>
      </c>
      <c r="K24">
        <f t="shared" si="11"/>
        <v>3.7197247706422021E-2</v>
      </c>
      <c r="O24">
        <f t="shared" si="2"/>
        <v>20</v>
      </c>
      <c r="P24">
        <v>19</v>
      </c>
      <c r="Q24" s="118" t="s">
        <v>84</v>
      </c>
      <c r="R24">
        <v>1.375E-2</v>
      </c>
      <c r="S24">
        <v>1.95E-2</v>
      </c>
      <c r="T24">
        <f t="shared" si="3"/>
        <v>1.375E-2</v>
      </c>
      <c r="U24">
        <f t="shared" si="4"/>
        <v>0.70512820512820518</v>
      </c>
      <c r="V24">
        <f t="shared" si="5"/>
        <v>0.35943910256410261</v>
      </c>
    </row>
    <row r="25" spans="1:22" ht="15" customHeight="1" x14ac:dyDescent="0.2">
      <c r="A25">
        <v>21</v>
      </c>
      <c r="B25" s="45" t="s">
        <v>70</v>
      </c>
      <c r="C25">
        <f>'Pairing Failure Modes &amp; Effects'!H22</f>
        <v>1.375E-2</v>
      </c>
      <c r="D25">
        <v>20</v>
      </c>
      <c r="E25" s="45" t="s">
        <v>83</v>
      </c>
      <c r="F25">
        <f>C7</f>
        <v>1.3625E-2</v>
      </c>
      <c r="G25" s="45" t="s">
        <v>61</v>
      </c>
      <c r="H25">
        <f t="shared" si="12"/>
        <v>9.3185000000000004E-2</v>
      </c>
      <c r="I25" s="100">
        <f t="shared" si="0"/>
        <v>9.3185000000000004E-2</v>
      </c>
      <c r="J25">
        <f t="shared" si="10"/>
        <v>1</v>
      </c>
      <c r="K25">
        <f t="shared" si="11"/>
        <v>0.54659250000000004</v>
      </c>
      <c r="O25">
        <f t="shared" si="2"/>
        <v>21</v>
      </c>
      <c r="P25">
        <v>20</v>
      </c>
      <c r="Q25" s="118" t="s">
        <v>70</v>
      </c>
      <c r="R25">
        <v>1.375E-2</v>
      </c>
      <c r="S25">
        <v>1.95E-2</v>
      </c>
      <c r="T25">
        <f t="shared" si="3"/>
        <v>1.375E-2</v>
      </c>
      <c r="U25">
        <f t="shared" si="4"/>
        <v>0.70512820512820518</v>
      </c>
      <c r="V25">
        <f t="shared" si="5"/>
        <v>0.35943910256410261</v>
      </c>
    </row>
    <row r="26" spans="1:22" ht="15" customHeight="1" x14ac:dyDescent="0.2">
      <c r="A26">
        <v>22</v>
      </c>
      <c r="B26" s="45" t="s">
        <v>71</v>
      </c>
      <c r="C26">
        <f>'Pairing Failure Modes &amp; Effects'!H24</f>
        <v>2.0500000000000001E-2</v>
      </c>
      <c r="D26">
        <v>21</v>
      </c>
      <c r="E26" s="45" t="s">
        <v>83</v>
      </c>
      <c r="F26">
        <f>C7</f>
        <v>1.3625E-2</v>
      </c>
      <c r="G26" s="45" t="s">
        <v>73</v>
      </c>
      <c r="H26">
        <f>C29</f>
        <v>0.01</v>
      </c>
      <c r="I26" s="100">
        <f t="shared" si="0"/>
        <v>0.01</v>
      </c>
      <c r="J26">
        <f t="shared" si="10"/>
        <v>0.73394495412844041</v>
      </c>
      <c r="K26">
        <f t="shared" si="11"/>
        <v>0.37197247706422021</v>
      </c>
      <c r="O26">
        <f t="shared" si="2"/>
        <v>22</v>
      </c>
      <c r="P26">
        <v>21</v>
      </c>
      <c r="Q26" s="118" t="s">
        <v>71</v>
      </c>
      <c r="R26">
        <v>2.0500000000000001E-2</v>
      </c>
      <c r="S26">
        <v>1.95E-2</v>
      </c>
      <c r="T26">
        <f t="shared" si="3"/>
        <v>2.0500000000000001E-2</v>
      </c>
      <c r="U26">
        <f t="shared" si="4"/>
        <v>1</v>
      </c>
      <c r="V26">
        <f t="shared" si="5"/>
        <v>0.51024999999999998</v>
      </c>
    </row>
    <row r="27" spans="1:22" ht="15" customHeight="1" x14ac:dyDescent="0.2">
      <c r="A27">
        <v>23</v>
      </c>
      <c r="B27" s="45" t="s">
        <v>106</v>
      </c>
      <c r="C27">
        <f>'Pairing Failure Modes &amp; Effects'!H25</f>
        <v>2.0500000000000001E-2</v>
      </c>
      <c r="D27">
        <v>22</v>
      </c>
      <c r="E27" s="45" t="s">
        <v>83</v>
      </c>
      <c r="F27">
        <f>C7</f>
        <v>1.3625E-2</v>
      </c>
      <c r="G27" s="46" t="s">
        <v>75</v>
      </c>
      <c r="H27">
        <f>C31</f>
        <v>0.23300000000000001</v>
      </c>
      <c r="I27" s="100">
        <f t="shared" si="0"/>
        <v>0.23300000000000001</v>
      </c>
      <c r="J27">
        <f t="shared" si="10"/>
        <v>1</v>
      </c>
      <c r="K27">
        <f t="shared" si="11"/>
        <v>0.61650000000000005</v>
      </c>
      <c r="O27">
        <f t="shared" si="2"/>
        <v>23</v>
      </c>
      <c r="P27">
        <v>22</v>
      </c>
      <c r="Q27" s="118" t="s">
        <v>85</v>
      </c>
      <c r="R27">
        <v>2.0500000000000001E-2</v>
      </c>
      <c r="S27">
        <v>1.95E-2</v>
      </c>
      <c r="T27">
        <f t="shared" si="3"/>
        <v>2.0500000000000001E-2</v>
      </c>
      <c r="U27">
        <f t="shared" si="4"/>
        <v>1</v>
      </c>
      <c r="V27">
        <f t="shared" si="5"/>
        <v>0.51024999999999998</v>
      </c>
    </row>
    <row r="28" spans="1:22" ht="15" customHeight="1" x14ac:dyDescent="0.2">
      <c r="A28">
        <v>24</v>
      </c>
      <c r="B28" s="45" t="s">
        <v>72</v>
      </c>
      <c r="C28">
        <f>'Pairing Failure Modes &amp; Effects'!H29</f>
        <v>0.02</v>
      </c>
      <c r="D28">
        <v>23</v>
      </c>
      <c r="E28" s="45" t="s">
        <v>83</v>
      </c>
      <c r="F28">
        <f>C7</f>
        <v>1.3625E-2</v>
      </c>
      <c r="G28" s="46" t="s">
        <v>34</v>
      </c>
      <c r="H28">
        <f t="shared" ref="H28:H38" si="13">C32</f>
        <v>0.28800000000000003</v>
      </c>
      <c r="I28" s="100">
        <f t="shared" si="0"/>
        <v>0.28800000000000003</v>
      </c>
      <c r="J28">
        <f t="shared" si="10"/>
        <v>1</v>
      </c>
      <c r="K28">
        <f t="shared" si="11"/>
        <v>0.64400000000000002</v>
      </c>
      <c r="O28">
        <f t="shared" si="2"/>
        <v>24</v>
      </c>
      <c r="P28">
        <v>23</v>
      </c>
      <c r="Q28" s="118" t="s">
        <v>72</v>
      </c>
      <c r="R28">
        <v>0.02</v>
      </c>
      <c r="S28">
        <v>1.95E-2</v>
      </c>
      <c r="T28">
        <f t="shared" si="3"/>
        <v>0.02</v>
      </c>
      <c r="U28">
        <f t="shared" si="4"/>
        <v>1</v>
      </c>
      <c r="V28">
        <f t="shared" si="5"/>
        <v>0.51</v>
      </c>
    </row>
    <row r="29" spans="1:22" ht="15" customHeight="1" x14ac:dyDescent="0.2">
      <c r="A29">
        <v>25</v>
      </c>
      <c r="B29" s="45" t="s">
        <v>73</v>
      </c>
      <c r="C29">
        <f>'Pairing Failure Modes &amp; Effects'!H30</f>
        <v>0.01</v>
      </c>
      <c r="D29">
        <v>24</v>
      </c>
      <c r="E29" s="45" t="s">
        <v>83</v>
      </c>
      <c r="F29">
        <f>C7</f>
        <v>1.3625E-2</v>
      </c>
      <c r="G29" s="46" t="s">
        <v>35</v>
      </c>
      <c r="H29">
        <f t="shared" si="13"/>
        <v>0.54337399999999991</v>
      </c>
      <c r="I29" s="100">
        <f t="shared" si="0"/>
        <v>0.54337399999999991</v>
      </c>
      <c r="J29">
        <f t="shared" si="10"/>
        <v>1</v>
      </c>
      <c r="K29">
        <f t="shared" si="11"/>
        <v>0.77168700000000001</v>
      </c>
      <c r="O29">
        <f t="shared" si="2"/>
        <v>25</v>
      </c>
      <c r="P29">
        <v>24</v>
      </c>
      <c r="Q29" s="118" t="s">
        <v>73</v>
      </c>
      <c r="R29">
        <v>0.01</v>
      </c>
      <c r="S29">
        <v>1.95E-2</v>
      </c>
      <c r="T29">
        <f t="shared" si="3"/>
        <v>0.01</v>
      </c>
      <c r="U29">
        <f t="shared" si="4"/>
        <v>0.51282051282051289</v>
      </c>
      <c r="V29">
        <f t="shared" si="5"/>
        <v>0.26141025641025645</v>
      </c>
    </row>
    <row r="30" spans="1:22" ht="15" customHeight="1" x14ac:dyDescent="0.2">
      <c r="A30">
        <v>26</v>
      </c>
      <c r="B30" s="45" t="s">
        <v>74</v>
      </c>
      <c r="C30">
        <f>'Pairing Failure Modes &amp; Effects'!H31</f>
        <v>0.01</v>
      </c>
      <c r="D30">
        <v>25</v>
      </c>
      <c r="E30" s="45" t="s">
        <v>83</v>
      </c>
      <c r="F30">
        <f>C7</f>
        <v>1.3625E-2</v>
      </c>
      <c r="G30" s="46" t="s">
        <v>33</v>
      </c>
      <c r="H30">
        <f t="shared" si="13"/>
        <v>0.1285</v>
      </c>
      <c r="I30" s="100">
        <f t="shared" si="0"/>
        <v>0.1285</v>
      </c>
      <c r="J30">
        <f t="shared" si="10"/>
        <v>1</v>
      </c>
      <c r="K30">
        <f t="shared" si="11"/>
        <v>0.56425000000000003</v>
      </c>
      <c r="O30">
        <f t="shared" si="2"/>
        <v>26</v>
      </c>
      <c r="P30">
        <v>25</v>
      </c>
      <c r="Q30" s="118" t="s">
        <v>74</v>
      </c>
      <c r="R30">
        <v>0.01</v>
      </c>
      <c r="S30">
        <v>1.95E-2</v>
      </c>
      <c r="T30">
        <f t="shared" si="3"/>
        <v>0.01</v>
      </c>
      <c r="U30">
        <f t="shared" si="4"/>
        <v>0.51282051282051289</v>
      </c>
      <c r="V30">
        <f t="shared" si="5"/>
        <v>0.26141025641025645</v>
      </c>
    </row>
    <row r="31" spans="1:22" ht="15" customHeight="1" x14ac:dyDescent="0.2">
      <c r="A31">
        <v>27</v>
      </c>
      <c r="B31" s="46" t="s">
        <v>75</v>
      </c>
      <c r="C31">
        <f>'Pairing Failure Modes &amp; Effects'!G11</f>
        <v>0.23300000000000001</v>
      </c>
      <c r="D31">
        <v>26</v>
      </c>
      <c r="E31" s="45" t="s">
        <v>83</v>
      </c>
      <c r="F31">
        <f>C7</f>
        <v>1.3625E-2</v>
      </c>
      <c r="G31" s="46" t="s">
        <v>76</v>
      </c>
      <c r="H31">
        <f t="shared" si="13"/>
        <v>0.01</v>
      </c>
      <c r="I31" s="100">
        <f t="shared" si="0"/>
        <v>0.01</v>
      </c>
      <c r="J31">
        <f t="shared" si="10"/>
        <v>0.73394495412844041</v>
      </c>
      <c r="K31">
        <f t="shared" si="11"/>
        <v>0.37197247706422021</v>
      </c>
      <c r="O31">
        <f t="shared" si="2"/>
        <v>27</v>
      </c>
      <c r="P31">
        <v>26</v>
      </c>
      <c r="Q31" s="119" t="s">
        <v>75</v>
      </c>
      <c r="R31">
        <v>0.23300000000000001</v>
      </c>
      <c r="S31">
        <v>1.95E-2</v>
      </c>
      <c r="T31">
        <f t="shared" si="3"/>
        <v>0.23300000000000001</v>
      </c>
      <c r="U31">
        <f t="shared" si="4"/>
        <v>1</v>
      </c>
      <c r="V31">
        <f t="shared" si="5"/>
        <v>0.61650000000000005</v>
      </c>
    </row>
    <row r="32" spans="1:22" ht="15" customHeight="1" x14ac:dyDescent="0.2">
      <c r="A32">
        <v>28</v>
      </c>
      <c r="B32" s="46" t="s">
        <v>34</v>
      </c>
      <c r="C32">
        <f>'Pairing Failure Modes &amp; Effects'!G4</f>
        <v>0.28800000000000003</v>
      </c>
      <c r="D32">
        <v>27</v>
      </c>
      <c r="E32" s="45" t="s">
        <v>83</v>
      </c>
      <c r="F32">
        <f>C7</f>
        <v>1.3625E-2</v>
      </c>
      <c r="G32" s="46" t="s">
        <v>77</v>
      </c>
      <c r="H32">
        <f t="shared" si="13"/>
        <v>0.01</v>
      </c>
      <c r="I32" s="100">
        <f t="shared" si="0"/>
        <v>0.01</v>
      </c>
      <c r="J32">
        <f t="shared" si="10"/>
        <v>0.73394495412844041</v>
      </c>
      <c r="K32">
        <f t="shared" si="11"/>
        <v>0.37197247706422021</v>
      </c>
      <c r="O32">
        <f t="shared" si="2"/>
        <v>28</v>
      </c>
      <c r="P32">
        <v>27</v>
      </c>
      <c r="Q32" s="119" t="s">
        <v>34</v>
      </c>
      <c r="R32">
        <v>0.28799999999999998</v>
      </c>
      <c r="S32">
        <v>1.95E-2</v>
      </c>
      <c r="T32">
        <f t="shared" si="3"/>
        <v>0.28799999999999998</v>
      </c>
      <c r="U32">
        <f t="shared" si="4"/>
        <v>1</v>
      </c>
      <c r="V32">
        <f t="shared" si="5"/>
        <v>0.64400000000000002</v>
      </c>
    </row>
    <row r="33" spans="1:22" ht="15" customHeight="1" x14ac:dyDescent="0.2">
      <c r="A33">
        <v>29</v>
      </c>
      <c r="B33" s="46" t="s">
        <v>35</v>
      </c>
      <c r="C33">
        <f>'Pairing Failure Modes &amp; Effects'!G9+'Pairing Failure Modes &amp; Effects'!G10-('Pairing Failure Modes &amp; Effects'!G9*'Pairing Failure Modes &amp; Effects'!G10)</f>
        <v>0.54337399999999991</v>
      </c>
      <c r="D33">
        <v>28</v>
      </c>
      <c r="E33" s="45" t="s">
        <v>83</v>
      </c>
      <c r="F33">
        <f>C7</f>
        <v>1.3625E-2</v>
      </c>
      <c r="G33" s="46" t="s">
        <v>32</v>
      </c>
      <c r="H33">
        <f t="shared" si="13"/>
        <v>0.01</v>
      </c>
      <c r="I33" s="100">
        <f t="shared" si="0"/>
        <v>0.01</v>
      </c>
      <c r="J33">
        <f t="shared" si="10"/>
        <v>0.73394495412844041</v>
      </c>
      <c r="K33">
        <f t="shared" si="11"/>
        <v>0.37197247706422021</v>
      </c>
      <c r="O33">
        <f t="shared" si="2"/>
        <v>29</v>
      </c>
      <c r="P33">
        <v>28</v>
      </c>
      <c r="Q33" s="119" t="s">
        <v>35</v>
      </c>
      <c r="R33">
        <v>0.54337400000000002</v>
      </c>
      <c r="S33">
        <v>1.95E-2</v>
      </c>
      <c r="T33">
        <f t="shared" si="3"/>
        <v>0.54337400000000002</v>
      </c>
      <c r="U33">
        <f t="shared" si="4"/>
        <v>1</v>
      </c>
      <c r="V33">
        <f t="shared" si="5"/>
        <v>0.77168700000000001</v>
      </c>
    </row>
    <row r="34" spans="1:22" ht="15" customHeight="1" x14ac:dyDescent="0.2">
      <c r="A34">
        <v>30</v>
      </c>
      <c r="B34" s="46" t="s">
        <v>33</v>
      </c>
      <c r="C34">
        <f>'Pairing Failure Modes &amp; Effects'!G7</f>
        <v>0.1285</v>
      </c>
      <c r="D34">
        <v>29</v>
      </c>
      <c r="E34" s="45" t="s">
        <v>83</v>
      </c>
      <c r="F34">
        <f>C7</f>
        <v>1.3625E-2</v>
      </c>
      <c r="G34" s="46" t="s">
        <v>25</v>
      </c>
      <c r="H34">
        <f t="shared" si="13"/>
        <v>1.4999999999999999E-2</v>
      </c>
      <c r="I34" s="100">
        <f t="shared" si="0"/>
        <v>1.4999999999999999E-2</v>
      </c>
      <c r="J34">
        <f t="shared" si="10"/>
        <v>1</v>
      </c>
      <c r="K34">
        <f t="shared" si="11"/>
        <v>0.50749999999999995</v>
      </c>
      <c r="O34">
        <f t="shared" si="2"/>
        <v>30</v>
      </c>
      <c r="P34">
        <v>29</v>
      </c>
      <c r="Q34" s="119" t="s">
        <v>33</v>
      </c>
      <c r="R34">
        <v>0.1285</v>
      </c>
      <c r="S34">
        <v>1.95E-2</v>
      </c>
      <c r="T34">
        <f t="shared" si="3"/>
        <v>0.1285</v>
      </c>
      <c r="U34">
        <f t="shared" si="4"/>
        <v>1</v>
      </c>
      <c r="V34">
        <f t="shared" si="5"/>
        <v>0.56425000000000003</v>
      </c>
    </row>
    <row r="35" spans="1:22" ht="15" customHeight="1" x14ac:dyDescent="0.2">
      <c r="A35">
        <v>31</v>
      </c>
      <c r="B35" s="46" t="s">
        <v>76</v>
      </c>
      <c r="C35">
        <f>'Pairing Failure Modes &amp; Effects'!G13</f>
        <v>0.01</v>
      </c>
      <c r="D35">
        <v>30</v>
      </c>
      <c r="E35" s="45" t="s">
        <v>83</v>
      </c>
      <c r="F35">
        <f>C7</f>
        <v>1.3625E-2</v>
      </c>
      <c r="G35" s="46" t="s">
        <v>26</v>
      </c>
      <c r="H35">
        <f t="shared" si="13"/>
        <v>1.4999999999999999E-2</v>
      </c>
      <c r="I35" s="100">
        <f t="shared" si="0"/>
        <v>1.4999999999999999E-2</v>
      </c>
      <c r="J35">
        <f t="shared" si="10"/>
        <v>1</v>
      </c>
      <c r="K35">
        <f t="shared" si="11"/>
        <v>0.50749999999999995</v>
      </c>
      <c r="O35">
        <f t="shared" si="2"/>
        <v>31</v>
      </c>
      <c r="P35">
        <v>30</v>
      </c>
      <c r="Q35" s="119" t="s">
        <v>76</v>
      </c>
      <c r="R35">
        <v>0.01</v>
      </c>
      <c r="S35">
        <v>1.95E-2</v>
      </c>
      <c r="T35">
        <f t="shared" si="3"/>
        <v>0.01</v>
      </c>
      <c r="U35">
        <f t="shared" si="4"/>
        <v>0.51282051282051289</v>
      </c>
      <c r="V35">
        <f t="shared" si="5"/>
        <v>0.26141025641025645</v>
      </c>
    </row>
    <row r="36" spans="1:22" ht="15" customHeight="1" x14ac:dyDescent="0.2">
      <c r="A36">
        <v>32</v>
      </c>
      <c r="B36" s="46" t="s">
        <v>77</v>
      </c>
      <c r="C36">
        <f>'Pairing Failure Modes &amp; Effects'!G14</f>
        <v>0.01</v>
      </c>
      <c r="D36">
        <v>31</v>
      </c>
      <c r="E36" s="45" t="s">
        <v>83</v>
      </c>
      <c r="F36">
        <f>C7</f>
        <v>1.3625E-2</v>
      </c>
      <c r="G36" s="46" t="s">
        <v>27</v>
      </c>
      <c r="H36">
        <f t="shared" si="13"/>
        <v>1.4999999999999999E-2</v>
      </c>
      <c r="I36" s="100">
        <f t="shared" si="0"/>
        <v>1.4999999999999999E-2</v>
      </c>
      <c r="J36">
        <f t="shared" si="10"/>
        <v>1</v>
      </c>
      <c r="K36">
        <f t="shared" si="11"/>
        <v>0.50749999999999995</v>
      </c>
      <c r="O36">
        <f t="shared" si="2"/>
        <v>32</v>
      </c>
      <c r="P36">
        <v>31</v>
      </c>
      <c r="Q36" s="119" t="s">
        <v>77</v>
      </c>
      <c r="R36">
        <v>0.01</v>
      </c>
      <c r="S36">
        <v>1.95E-2</v>
      </c>
      <c r="T36">
        <f t="shared" si="3"/>
        <v>0.01</v>
      </c>
      <c r="U36">
        <f t="shared" si="4"/>
        <v>0.51282051282051289</v>
      </c>
      <c r="V36">
        <f t="shared" si="5"/>
        <v>0.26141025641025645</v>
      </c>
    </row>
    <row r="37" spans="1:22" ht="15" customHeight="1" x14ac:dyDescent="0.2">
      <c r="A37">
        <v>33</v>
      </c>
      <c r="B37" s="46" t="s">
        <v>32</v>
      </c>
      <c r="C37">
        <f>'Pairing Failure Modes &amp; Effects'!G12</f>
        <v>0.01</v>
      </c>
      <c r="D37">
        <v>32</v>
      </c>
      <c r="E37" s="45" t="s">
        <v>83</v>
      </c>
      <c r="F37">
        <f>C7</f>
        <v>1.3625E-2</v>
      </c>
      <c r="G37" s="46" t="s">
        <v>40</v>
      </c>
      <c r="H37">
        <f t="shared" si="13"/>
        <v>1.4999999999999999E-2</v>
      </c>
      <c r="I37" s="100">
        <f t="shared" si="0"/>
        <v>1.4999999999999999E-2</v>
      </c>
      <c r="J37">
        <f t="shared" si="10"/>
        <v>1</v>
      </c>
      <c r="K37">
        <f t="shared" si="11"/>
        <v>0.50749999999999995</v>
      </c>
      <c r="O37">
        <f t="shared" si="2"/>
        <v>33</v>
      </c>
      <c r="P37">
        <v>32</v>
      </c>
      <c r="Q37" s="119" t="s">
        <v>32</v>
      </c>
      <c r="R37">
        <v>0.01</v>
      </c>
      <c r="S37">
        <v>1.95E-2</v>
      </c>
      <c r="T37">
        <f t="shared" si="3"/>
        <v>0.01</v>
      </c>
      <c r="U37">
        <f t="shared" si="4"/>
        <v>0.51282051282051289</v>
      </c>
      <c r="V37">
        <f t="shared" si="5"/>
        <v>0.26141025641025645</v>
      </c>
    </row>
    <row r="38" spans="1:22" ht="15" customHeight="1" x14ac:dyDescent="0.2">
      <c r="A38">
        <v>34</v>
      </c>
      <c r="B38" s="46" t="s">
        <v>25</v>
      </c>
      <c r="C38">
        <f>'Pairing Failure Modes &amp; Effects'!G17</f>
        <v>1.4999999999999999E-2</v>
      </c>
      <c r="D38">
        <v>33</v>
      </c>
      <c r="E38" s="45" t="s">
        <v>83</v>
      </c>
      <c r="F38">
        <f>C7</f>
        <v>1.3625E-2</v>
      </c>
      <c r="G38" s="46" t="s">
        <v>30</v>
      </c>
      <c r="H38">
        <f t="shared" si="13"/>
        <v>1.4999999999999999E-2</v>
      </c>
      <c r="I38" s="100">
        <f t="shared" si="0"/>
        <v>1.4999999999999999E-2</v>
      </c>
      <c r="J38">
        <f t="shared" si="10"/>
        <v>1</v>
      </c>
      <c r="K38">
        <f t="shared" si="11"/>
        <v>0.50749999999999995</v>
      </c>
      <c r="O38">
        <f t="shared" si="2"/>
        <v>34</v>
      </c>
      <c r="P38">
        <v>33</v>
      </c>
      <c r="Q38" s="119" t="s">
        <v>25</v>
      </c>
      <c r="R38">
        <v>1.4999999999999999E-2</v>
      </c>
      <c r="S38">
        <v>1.95E-2</v>
      </c>
      <c r="T38">
        <f t="shared" si="3"/>
        <v>1.4999999999999999E-2</v>
      </c>
      <c r="U38">
        <f t="shared" si="4"/>
        <v>0.76923076923076916</v>
      </c>
      <c r="V38">
        <f t="shared" si="5"/>
        <v>0.39211538461538459</v>
      </c>
    </row>
    <row r="39" spans="1:22" ht="15" customHeight="1" x14ac:dyDescent="0.2">
      <c r="A39">
        <v>35</v>
      </c>
      <c r="B39" s="46" t="s">
        <v>26</v>
      </c>
      <c r="C39">
        <f>'Pairing Failure Modes &amp; Effects'!G18</f>
        <v>1.4999999999999999E-2</v>
      </c>
      <c r="D39">
        <v>34</v>
      </c>
      <c r="E39" s="45" t="s">
        <v>83</v>
      </c>
      <c r="F39">
        <f>C7</f>
        <v>1.3625E-2</v>
      </c>
      <c r="G39" s="46" t="s">
        <v>82</v>
      </c>
      <c r="H39">
        <f>C45</f>
        <v>0.33</v>
      </c>
      <c r="I39" s="100">
        <f t="shared" si="0"/>
        <v>0.33</v>
      </c>
      <c r="J39">
        <f t="shared" si="10"/>
        <v>1</v>
      </c>
      <c r="K39">
        <f t="shared" si="11"/>
        <v>0.66500000000000004</v>
      </c>
      <c r="O39">
        <f t="shared" si="2"/>
        <v>35</v>
      </c>
      <c r="P39">
        <v>34</v>
      </c>
      <c r="Q39" s="119" t="s">
        <v>26</v>
      </c>
      <c r="R39">
        <v>1.4999999999999999E-2</v>
      </c>
      <c r="S39">
        <v>1.95E-2</v>
      </c>
      <c r="T39">
        <f t="shared" si="3"/>
        <v>1.4999999999999999E-2</v>
      </c>
      <c r="U39">
        <f t="shared" si="4"/>
        <v>0.76923076923076916</v>
      </c>
      <c r="V39">
        <f t="shared" si="5"/>
        <v>0.39211538461538459</v>
      </c>
    </row>
    <row r="40" spans="1:22" ht="15" customHeight="1" x14ac:dyDescent="0.2">
      <c r="A40">
        <v>36</v>
      </c>
      <c r="B40" s="46" t="s">
        <v>27</v>
      </c>
      <c r="C40">
        <f>'Pairing Failure Modes &amp; Effects'!G19</f>
        <v>1.4999999999999999E-2</v>
      </c>
      <c r="D40">
        <v>35</v>
      </c>
      <c r="E40" s="45" t="s">
        <v>83</v>
      </c>
      <c r="F40">
        <f>C7</f>
        <v>1.3625E-2</v>
      </c>
      <c r="G40" s="46" t="s">
        <v>36</v>
      </c>
      <c r="H40">
        <f>C47</f>
        <v>2.5000000000000001E-2</v>
      </c>
      <c r="I40" s="100">
        <f t="shared" si="0"/>
        <v>2.5000000000000001E-2</v>
      </c>
      <c r="J40">
        <f t="shared" si="10"/>
        <v>1</v>
      </c>
      <c r="K40">
        <f t="shared" si="11"/>
        <v>0.51249999999999996</v>
      </c>
      <c r="O40">
        <f t="shared" si="2"/>
        <v>36</v>
      </c>
      <c r="P40">
        <v>35</v>
      </c>
      <c r="Q40" s="119" t="s">
        <v>27</v>
      </c>
      <c r="R40">
        <v>1.4999999999999999E-2</v>
      </c>
      <c r="S40">
        <v>1.95E-2</v>
      </c>
      <c r="T40">
        <f t="shared" si="3"/>
        <v>1.4999999999999999E-2</v>
      </c>
      <c r="U40">
        <f t="shared" si="4"/>
        <v>0.76923076923076916</v>
      </c>
      <c r="V40">
        <f t="shared" si="5"/>
        <v>0.39211538461538459</v>
      </c>
    </row>
    <row r="41" spans="1:22" ht="15" customHeight="1" x14ac:dyDescent="0.2">
      <c r="A41">
        <v>37</v>
      </c>
      <c r="B41" s="46" t="s">
        <v>40</v>
      </c>
      <c r="C41">
        <f>'Pairing Failure Modes &amp; Effects'!G18</f>
        <v>1.4999999999999999E-2</v>
      </c>
      <c r="D41">
        <v>36</v>
      </c>
      <c r="E41" s="45" t="s">
        <v>83</v>
      </c>
      <c r="F41">
        <f>C7</f>
        <v>1.3625E-2</v>
      </c>
      <c r="G41" s="46" t="s">
        <v>15</v>
      </c>
      <c r="H41">
        <f>C48</f>
        <v>2.5000000000000001E-2</v>
      </c>
      <c r="I41" s="100">
        <f t="shared" si="0"/>
        <v>2.5000000000000001E-2</v>
      </c>
      <c r="J41">
        <f t="shared" si="10"/>
        <v>1</v>
      </c>
      <c r="K41">
        <f t="shared" si="11"/>
        <v>0.51249999999999996</v>
      </c>
      <c r="O41">
        <f t="shared" si="2"/>
        <v>37</v>
      </c>
      <c r="P41">
        <v>36</v>
      </c>
      <c r="Q41" s="119" t="s">
        <v>40</v>
      </c>
      <c r="R41">
        <v>1.4999999999999999E-2</v>
      </c>
      <c r="S41">
        <v>1.95E-2</v>
      </c>
      <c r="T41">
        <f t="shared" si="3"/>
        <v>1.4999999999999999E-2</v>
      </c>
      <c r="U41">
        <f t="shared" si="4"/>
        <v>0.76923076923076916</v>
      </c>
      <c r="V41">
        <f t="shared" si="5"/>
        <v>0.39211538461538459</v>
      </c>
    </row>
    <row r="42" spans="1:22" ht="15" customHeight="1" x14ac:dyDescent="0.2">
      <c r="A42">
        <v>38</v>
      </c>
      <c r="B42" s="46" t="s">
        <v>30</v>
      </c>
      <c r="C42">
        <f>'Pairing Failure Modes &amp; Effects'!G17</f>
        <v>1.4999999999999999E-2</v>
      </c>
      <c r="D42">
        <v>37</v>
      </c>
      <c r="E42" s="45" t="s">
        <v>83</v>
      </c>
      <c r="F42">
        <f>C7</f>
        <v>1.3625E-2</v>
      </c>
      <c r="G42" s="46" t="s">
        <v>38</v>
      </c>
      <c r="H42">
        <f>C50</f>
        <v>2.5000000000000001E-2</v>
      </c>
      <c r="I42" s="100">
        <f t="shared" si="0"/>
        <v>2.5000000000000001E-2</v>
      </c>
      <c r="J42">
        <f t="shared" si="10"/>
        <v>1</v>
      </c>
      <c r="K42">
        <f t="shared" si="11"/>
        <v>0.51249999999999996</v>
      </c>
      <c r="O42">
        <f t="shared" si="2"/>
        <v>38</v>
      </c>
      <c r="P42">
        <v>37</v>
      </c>
      <c r="Q42" s="119" t="s">
        <v>30</v>
      </c>
      <c r="R42">
        <v>1.4999999999999999E-2</v>
      </c>
      <c r="S42">
        <v>1.95E-2</v>
      </c>
      <c r="T42">
        <f t="shared" si="3"/>
        <v>1.4999999999999999E-2</v>
      </c>
      <c r="U42">
        <f t="shared" si="4"/>
        <v>0.76923076923076916</v>
      </c>
      <c r="V42">
        <f t="shared" si="5"/>
        <v>0.39211538461538459</v>
      </c>
    </row>
    <row r="43" spans="1:22" ht="15" customHeight="1" x14ac:dyDescent="0.2">
      <c r="A43">
        <v>39</v>
      </c>
      <c r="B43" s="46" t="s">
        <v>28</v>
      </c>
      <c r="C43">
        <f>'Pairing Failure Modes &amp; Effects'!G21</f>
        <v>1.4999999999999999E-2</v>
      </c>
      <c r="D43">
        <v>38</v>
      </c>
      <c r="E43" s="45" t="s">
        <v>79</v>
      </c>
      <c r="F43">
        <f>C8</f>
        <v>5.4999999999999997E-3</v>
      </c>
      <c r="G43" s="46" t="s">
        <v>75</v>
      </c>
      <c r="H43">
        <f>C31</f>
        <v>0.23300000000000001</v>
      </c>
      <c r="I43" s="100">
        <f t="shared" si="0"/>
        <v>0.23300000000000001</v>
      </c>
      <c r="J43">
        <f t="shared" ref="J43:J57" si="14">MIN(F43,H43)/F43</f>
        <v>1</v>
      </c>
      <c r="K43">
        <f t="shared" ref="K43:K57" si="15">AVERAGE(I43:J43)</f>
        <v>0.61650000000000005</v>
      </c>
      <c r="O43">
        <f t="shared" si="2"/>
        <v>39</v>
      </c>
      <c r="P43">
        <v>38</v>
      </c>
      <c r="Q43" s="119" t="s">
        <v>28</v>
      </c>
      <c r="R43">
        <v>1.4999999999999999E-2</v>
      </c>
      <c r="S43">
        <v>1.95E-2</v>
      </c>
      <c r="T43">
        <f t="shared" si="3"/>
        <v>1.4999999999999999E-2</v>
      </c>
      <c r="U43">
        <f t="shared" si="4"/>
        <v>0.76923076923076916</v>
      </c>
      <c r="V43">
        <f t="shared" si="5"/>
        <v>0.39211538461538459</v>
      </c>
    </row>
    <row r="44" spans="1:22" ht="15" customHeight="1" x14ac:dyDescent="0.2">
      <c r="A44">
        <v>40</v>
      </c>
      <c r="B44" s="46" t="s">
        <v>29</v>
      </c>
      <c r="C44">
        <f>'Pairing Failure Modes &amp; Effects'!G22</f>
        <v>1.4999999999999999E-2</v>
      </c>
      <c r="D44">
        <v>39</v>
      </c>
      <c r="E44" s="45" t="s">
        <v>79</v>
      </c>
      <c r="F44">
        <v>5.4999999999999997E-3</v>
      </c>
      <c r="G44" s="46" t="s">
        <v>34</v>
      </c>
      <c r="H44">
        <f t="shared" ref="H44:H54" si="16">C32</f>
        <v>0.28800000000000003</v>
      </c>
      <c r="I44" s="100">
        <f t="shared" si="0"/>
        <v>0.28800000000000003</v>
      </c>
      <c r="J44">
        <f t="shared" si="14"/>
        <v>1</v>
      </c>
      <c r="K44">
        <f t="shared" si="15"/>
        <v>0.64400000000000002</v>
      </c>
      <c r="O44">
        <f t="shared" si="2"/>
        <v>40</v>
      </c>
      <c r="P44">
        <v>39</v>
      </c>
      <c r="Q44" s="119" t="s">
        <v>29</v>
      </c>
      <c r="R44">
        <v>1.4999999999999999E-2</v>
      </c>
      <c r="S44">
        <v>1.95E-2</v>
      </c>
      <c r="T44">
        <f t="shared" si="3"/>
        <v>1.4999999999999999E-2</v>
      </c>
      <c r="U44">
        <f t="shared" si="4"/>
        <v>0.76923076923076916</v>
      </c>
      <c r="V44">
        <f t="shared" si="5"/>
        <v>0.39211538461538459</v>
      </c>
    </row>
    <row r="45" spans="1:22" ht="15" customHeight="1" x14ac:dyDescent="0.2">
      <c r="A45">
        <v>41</v>
      </c>
      <c r="B45" s="46" t="s">
        <v>82</v>
      </c>
      <c r="C45">
        <f>'Pairing Failure Modes &amp; Effects'!G28</f>
        <v>0.33</v>
      </c>
      <c r="D45">
        <v>40</v>
      </c>
      <c r="E45" s="45" t="s">
        <v>79</v>
      </c>
      <c r="F45">
        <v>5.4999999999999997E-3</v>
      </c>
      <c r="G45" s="46" t="s">
        <v>35</v>
      </c>
      <c r="H45">
        <f t="shared" si="16"/>
        <v>0.54337399999999991</v>
      </c>
      <c r="I45" s="100">
        <f t="shared" si="0"/>
        <v>0.54337399999999991</v>
      </c>
      <c r="J45">
        <f t="shared" si="14"/>
        <v>1</v>
      </c>
      <c r="K45">
        <f t="shared" si="15"/>
        <v>0.77168700000000001</v>
      </c>
      <c r="O45">
        <f t="shared" si="2"/>
        <v>41</v>
      </c>
      <c r="P45">
        <v>40</v>
      </c>
      <c r="Q45" s="119" t="s">
        <v>82</v>
      </c>
      <c r="R45">
        <v>0.33</v>
      </c>
      <c r="S45">
        <v>1.95E-2</v>
      </c>
      <c r="T45">
        <f t="shared" si="3"/>
        <v>0.33</v>
      </c>
      <c r="U45">
        <f t="shared" si="4"/>
        <v>1</v>
      </c>
      <c r="V45">
        <f t="shared" si="5"/>
        <v>0.66500000000000004</v>
      </c>
    </row>
    <row r="46" spans="1:22" ht="15" customHeight="1" x14ac:dyDescent="0.2">
      <c r="A46">
        <v>42</v>
      </c>
      <c r="B46" s="46" t="s">
        <v>39</v>
      </c>
      <c r="C46">
        <f>'Pairing Failure Modes &amp; Effects'!G26</f>
        <v>2.5000000000000001E-2</v>
      </c>
      <c r="D46">
        <v>41</v>
      </c>
      <c r="E46" s="45" t="s">
        <v>79</v>
      </c>
      <c r="F46">
        <v>5.4999999999999997E-3</v>
      </c>
      <c r="G46" s="46" t="s">
        <v>33</v>
      </c>
      <c r="H46">
        <f t="shared" si="16"/>
        <v>0.1285</v>
      </c>
      <c r="I46" s="100">
        <f t="shared" si="0"/>
        <v>0.1285</v>
      </c>
      <c r="J46">
        <f t="shared" si="14"/>
        <v>1</v>
      </c>
      <c r="K46">
        <f t="shared" si="15"/>
        <v>0.56425000000000003</v>
      </c>
      <c r="O46">
        <f t="shared" si="2"/>
        <v>42</v>
      </c>
      <c r="P46">
        <v>41</v>
      </c>
      <c r="Q46" s="119" t="s">
        <v>39</v>
      </c>
      <c r="R46">
        <v>2.5000000000000001E-2</v>
      </c>
      <c r="S46">
        <v>1.95E-2</v>
      </c>
      <c r="T46">
        <f t="shared" si="3"/>
        <v>2.5000000000000001E-2</v>
      </c>
      <c r="U46">
        <f t="shared" si="4"/>
        <v>1</v>
      </c>
      <c r="V46">
        <f t="shared" si="5"/>
        <v>0.51249999999999996</v>
      </c>
    </row>
    <row r="47" spans="1:22" ht="15" customHeight="1" x14ac:dyDescent="0.2">
      <c r="A47">
        <v>43</v>
      </c>
      <c r="B47" s="46" t="s">
        <v>36</v>
      </c>
      <c r="C47">
        <f>'Pairing Failure Modes &amp; Effects'!G25</f>
        <v>2.5000000000000001E-2</v>
      </c>
      <c r="D47">
        <v>42</v>
      </c>
      <c r="E47" s="45" t="s">
        <v>79</v>
      </c>
      <c r="F47">
        <v>5.4999999999999997E-3</v>
      </c>
      <c r="G47" s="46" t="s">
        <v>76</v>
      </c>
      <c r="H47">
        <f t="shared" si="16"/>
        <v>0.01</v>
      </c>
      <c r="I47" s="100">
        <f t="shared" si="0"/>
        <v>0.01</v>
      </c>
      <c r="J47">
        <f t="shared" si="14"/>
        <v>1</v>
      </c>
      <c r="K47">
        <f t="shared" si="15"/>
        <v>0.505</v>
      </c>
      <c r="O47">
        <f t="shared" si="2"/>
        <v>43</v>
      </c>
      <c r="P47">
        <v>42</v>
      </c>
      <c r="Q47" s="119" t="s">
        <v>36</v>
      </c>
      <c r="R47">
        <v>2.5000000000000001E-2</v>
      </c>
      <c r="S47">
        <v>1.95E-2</v>
      </c>
      <c r="T47">
        <f t="shared" si="3"/>
        <v>2.5000000000000001E-2</v>
      </c>
      <c r="U47">
        <f t="shared" si="4"/>
        <v>1</v>
      </c>
      <c r="V47">
        <f t="shared" si="5"/>
        <v>0.51249999999999996</v>
      </c>
    </row>
    <row r="48" spans="1:22" ht="15" customHeight="1" x14ac:dyDescent="0.2">
      <c r="A48">
        <v>44</v>
      </c>
      <c r="B48" s="46" t="s">
        <v>15</v>
      </c>
      <c r="C48">
        <f>'Pairing Failure Modes &amp; Effects'!G27</f>
        <v>2.5000000000000001E-2</v>
      </c>
      <c r="D48">
        <v>43</v>
      </c>
      <c r="E48" s="45" t="s">
        <v>79</v>
      </c>
      <c r="F48">
        <v>5.4999999999999997E-3</v>
      </c>
      <c r="G48" s="46" t="s">
        <v>77</v>
      </c>
      <c r="H48">
        <f t="shared" si="16"/>
        <v>0.01</v>
      </c>
      <c r="I48" s="100">
        <f t="shared" si="0"/>
        <v>0.01</v>
      </c>
      <c r="J48">
        <f t="shared" si="14"/>
        <v>1</v>
      </c>
      <c r="K48">
        <f t="shared" si="15"/>
        <v>0.505</v>
      </c>
      <c r="O48">
        <f t="shared" si="2"/>
        <v>44</v>
      </c>
      <c r="P48">
        <v>43</v>
      </c>
      <c r="Q48" s="119" t="s">
        <v>15</v>
      </c>
      <c r="R48">
        <v>2.5000000000000001E-2</v>
      </c>
      <c r="S48">
        <v>1.95E-2</v>
      </c>
      <c r="T48">
        <f t="shared" si="3"/>
        <v>2.5000000000000001E-2</v>
      </c>
      <c r="U48">
        <f t="shared" si="4"/>
        <v>1</v>
      </c>
      <c r="V48">
        <f t="shared" si="5"/>
        <v>0.51249999999999996</v>
      </c>
    </row>
    <row r="49" spans="1:22" ht="15" customHeight="1" x14ac:dyDescent="0.2">
      <c r="A49">
        <v>45</v>
      </c>
      <c r="B49" s="46" t="s">
        <v>31</v>
      </c>
      <c r="C49">
        <f>'Pairing Failure Modes &amp; Effects'!G27</f>
        <v>2.5000000000000001E-2</v>
      </c>
      <c r="D49">
        <v>44</v>
      </c>
      <c r="E49" s="45" t="s">
        <v>79</v>
      </c>
      <c r="F49">
        <v>5.4999999999999997E-3</v>
      </c>
      <c r="G49" s="46" t="s">
        <v>32</v>
      </c>
      <c r="H49">
        <f t="shared" si="16"/>
        <v>0.01</v>
      </c>
      <c r="I49" s="100">
        <f t="shared" si="0"/>
        <v>0.01</v>
      </c>
      <c r="J49">
        <f t="shared" si="14"/>
        <v>1</v>
      </c>
      <c r="K49">
        <f t="shared" si="15"/>
        <v>0.505</v>
      </c>
      <c r="O49">
        <f t="shared" si="2"/>
        <v>45</v>
      </c>
      <c r="P49">
        <v>44</v>
      </c>
      <c r="Q49" s="119" t="s">
        <v>31</v>
      </c>
      <c r="R49">
        <v>2.5000000000000001E-2</v>
      </c>
      <c r="S49">
        <v>1.95E-2</v>
      </c>
      <c r="T49">
        <f t="shared" si="3"/>
        <v>2.5000000000000001E-2</v>
      </c>
      <c r="U49">
        <f>MIN(R49,S49)/S49</f>
        <v>1</v>
      </c>
      <c r="V49">
        <f t="shared" si="5"/>
        <v>0.51249999999999996</v>
      </c>
    </row>
    <row r="50" spans="1:22" ht="15" customHeight="1" x14ac:dyDescent="0.2">
      <c r="A50">
        <v>46</v>
      </c>
      <c r="B50" s="46" t="s">
        <v>38</v>
      </c>
      <c r="C50">
        <f>'Pairing Failure Modes &amp; Effects'!G27</f>
        <v>2.5000000000000001E-2</v>
      </c>
      <c r="D50">
        <v>45</v>
      </c>
      <c r="E50" s="45" t="s">
        <v>79</v>
      </c>
      <c r="F50">
        <v>5.4999999999999997E-3</v>
      </c>
      <c r="G50" s="46" t="s">
        <v>25</v>
      </c>
      <c r="H50">
        <f t="shared" si="16"/>
        <v>1.4999999999999999E-2</v>
      </c>
      <c r="I50" s="100">
        <f t="shared" si="0"/>
        <v>1.4999999999999999E-2</v>
      </c>
      <c r="J50">
        <f t="shared" si="14"/>
        <v>1</v>
      </c>
      <c r="K50">
        <f t="shared" si="15"/>
        <v>0.50749999999999995</v>
      </c>
      <c r="O50">
        <f t="shared" si="2"/>
        <v>46</v>
      </c>
      <c r="P50">
        <v>45</v>
      </c>
      <c r="Q50" s="119" t="s">
        <v>38</v>
      </c>
      <c r="R50">
        <v>2.5000000000000001E-2</v>
      </c>
      <c r="S50">
        <v>1.95E-2</v>
      </c>
      <c r="T50">
        <f t="shared" si="3"/>
        <v>2.5000000000000001E-2</v>
      </c>
      <c r="U50">
        <f t="shared" si="4"/>
        <v>1</v>
      </c>
      <c r="V50">
        <f t="shared" si="5"/>
        <v>0.51249999999999996</v>
      </c>
    </row>
    <row r="51" spans="1:22" ht="15" customHeight="1" x14ac:dyDescent="0.2">
      <c r="A51">
        <v>47</v>
      </c>
      <c r="B51" s="46" t="s">
        <v>37</v>
      </c>
      <c r="C51">
        <f>'Pairing Failure Modes &amp; Effects'!G31</f>
        <v>0.10500000000000001</v>
      </c>
      <c r="D51">
        <v>46</v>
      </c>
      <c r="E51" s="45" t="s">
        <v>79</v>
      </c>
      <c r="F51">
        <v>5.4999999999999997E-3</v>
      </c>
      <c r="G51" s="46" t="s">
        <v>26</v>
      </c>
      <c r="H51">
        <f t="shared" si="16"/>
        <v>1.4999999999999999E-2</v>
      </c>
      <c r="I51" s="100">
        <f t="shared" si="0"/>
        <v>1.4999999999999999E-2</v>
      </c>
      <c r="J51">
        <f t="shared" si="14"/>
        <v>1</v>
      </c>
      <c r="K51">
        <f t="shared" si="15"/>
        <v>0.50749999999999995</v>
      </c>
      <c r="O51">
        <f t="shared" si="2"/>
        <v>47</v>
      </c>
      <c r="P51">
        <v>46</v>
      </c>
      <c r="Q51" s="119" t="s">
        <v>37</v>
      </c>
      <c r="R51">
        <v>1.05</v>
      </c>
      <c r="S51">
        <v>1.95E-2</v>
      </c>
      <c r="T51">
        <f t="shared" si="3"/>
        <v>1.05</v>
      </c>
      <c r="U51">
        <f t="shared" si="4"/>
        <v>1</v>
      </c>
      <c r="V51">
        <f t="shared" si="5"/>
        <v>1.0249999999999999</v>
      </c>
    </row>
    <row r="52" spans="1:22" ht="17" x14ac:dyDescent="0.2">
      <c r="E52" s="45" t="s">
        <v>79</v>
      </c>
      <c r="F52">
        <v>5.4999999999999997E-3</v>
      </c>
      <c r="G52" s="46" t="s">
        <v>27</v>
      </c>
      <c r="H52">
        <f t="shared" si="16"/>
        <v>1.4999999999999999E-2</v>
      </c>
      <c r="I52" s="100">
        <f t="shared" si="0"/>
        <v>1.4999999999999999E-2</v>
      </c>
      <c r="J52">
        <f t="shared" si="14"/>
        <v>1</v>
      </c>
      <c r="K52">
        <f t="shared" si="15"/>
        <v>0.50749999999999995</v>
      </c>
    </row>
    <row r="53" spans="1:22" ht="17" x14ac:dyDescent="0.2">
      <c r="B53" s="117">
        <f>(9*47+D49)/470</f>
        <v>0.99361702127659579</v>
      </c>
      <c r="E53" s="45" t="s">
        <v>79</v>
      </c>
      <c r="F53">
        <v>5.4999999999999997E-3</v>
      </c>
      <c r="G53" s="46" t="s">
        <v>40</v>
      </c>
      <c r="H53">
        <f t="shared" si="16"/>
        <v>1.4999999999999999E-2</v>
      </c>
      <c r="I53" s="100">
        <f t="shared" si="0"/>
        <v>1.4999999999999999E-2</v>
      </c>
      <c r="J53">
        <f t="shared" si="14"/>
        <v>1</v>
      </c>
      <c r="K53">
        <f t="shared" si="15"/>
        <v>0.50749999999999995</v>
      </c>
    </row>
    <row r="54" spans="1:22" ht="17" x14ac:dyDescent="0.2">
      <c r="E54" s="45" t="s">
        <v>79</v>
      </c>
      <c r="F54">
        <v>5.4999999999999997E-3</v>
      </c>
      <c r="G54" s="46" t="s">
        <v>30</v>
      </c>
      <c r="H54">
        <f t="shared" si="16"/>
        <v>1.4999999999999999E-2</v>
      </c>
      <c r="I54" s="100">
        <f t="shared" si="0"/>
        <v>1.4999999999999999E-2</v>
      </c>
      <c r="J54">
        <f t="shared" si="14"/>
        <v>1</v>
      </c>
      <c r="K54">
        <f t="shared" si="15"/>
        <v>0.50749999999999995</v>
      </c>
    </row>
    <row r="55" spans="1:22" ht="17" x14ac:dyDescent="0.2">
      <c r="E55" s="45" t="s">
        <v>79</v>
      </c>
      <c r="F55">
        <v>5.4999999999999997E-3</v>
      </c>
      <c r="G55" s="46" t="s">
        <v>82</v>
      </c>
      <c r="H55">
        <f>C45</f>
        <v>0.33</v>
      </c>
      <c r="I55" s="100">
        <f t="shared" si="0"/>
        <v>0.33</v>
      </c>
      <c r="J55">
        <f t="shared" si="14"/>
        <v>1</v>
      </c>
      <c r="K55">
        <f t="shared" si="15"/>
        <v>0.66500000000000004</v>
      </c>
    </row>
    <row r="56" spans="1:22" ht="17" x14ac:dyDescent="0.2">
      <c r="E56" s="45" t="s">
        <v>79</v>
      </c>
      <c r="F56">
        <v>5.4999999999999997E-3</v>
      </c>
      <c r="G56" s="46" t="s">
        <v>36</v>
      </c>
      <c r="H56">
        <f>C47</f>
        <v>2.5000000000000001E-2</v>
      </c>
      <c r="I56" s="100">
        <f t="shared" si="0"/>
        <v>2.5000000000000001E-2</v>
      </c>
      <c r="J56">
        <f t="shared" si="14"/>
        <v>1</v>
      </c>
      <c r="K56">
        <f t="shared" si="15"/>
        <v>0.51249999999999996</v>
      </c>
    </row>
    <row r="57" spans="1:22" ht="17" x14ac:dyDescent="0.2">
      <c r="E57" s="45" t="s">
        <v>79</v>
      </c>
      <c r="F57">
        <v>5.4999999999999997E-3</v>
      </c>
      <c r="G57" s="46" t="s">
        <v>15</v>
      </c>
      <c r="H57">
        <f>C48</f>
        <v>2.5000000000000001E-2</v>
      </c>
      <c r="I57" s="100">
        <f t="shared" si="0"/>
        <v>2.5000000000000001E-2</v>
      </c>
      <c r="J57">
        <f t="shared" si="14"/>
        <v>1</v>
      </c>
      <c r="K57">
        <f t="shared" si="15"/>
        <v>0.51249999999999996</v>
      </c>
      <c r="L57">
        <v>0.2</v>
      </c>
    </row>
    <row r="58" spans="1:22" ht="17" x14ac:dyDescent="0.2">
      <c r="E58" s="45" t="s">
        <v>57</v>
      </c>
      <c r="F58">
        <f>C9</f>
        <v>1.7499999999999998E-2</v>
      </c>
      <c r="G58" s="45" t="s">
        <v>55</v>
      </c>
      <c r="H58">
        <f>C6</f>
        <v>1.95E-2</v>
      </c>
      <c r="I58" s="100">
        <f t="shared" si="0"/>
        <v>1.95E-2</v>
      </c>
      <c r="J58">
        <f t="shared" ref="J58:J59" si="17">MIN(F58,H58)/F58</f>
        <v>1</v>
      </c>
      <c r="K58">
        <f t="shared" ref="K58:K59" si="18">AVERAGE(I58:J58)</f>
        <v>0.50975000000000004</v>
      </c>
    </row>
    <row r="59" spans="1:22" ht="17" x14ac:dyDescent="0.2">
      <c r="E59" s="45" t="s">
        <v>57</v>
      </c>
      <c r="F59">
        <v>1.7500000000000002E-2</v>
      </c>
      <c r="G59" s="45" t="s">
        <v>58</v>
      </c>
      <c r="H59">
        <f>C10</f>
        <v>0.20750000000000002</v>
      </c>
      <c r="I59" s="100">
        <f t="shared" si="0"/>
        <v>0.20750000000000002</v>
      </c>
      <c r="J59">
        <f t="shared" si="17"/>
        <v>1</v>
      </c>
      <c r="K59">
        <f t="shared" si="18"/>
        <v>0.60375000000000001</v>
      </c>
    </row>
    <row r="62" spans="1:22" x14ac:dyDescent="0.2">
      <c r="E62" s="152" t="s">
        <v>101</v>
      </c>
      <c r="F62" s="152"/>
      <c r="G62" s="152"/>
      <c r="H62" s="152"/>
      <c r="I62" s="152"/>
      <c r="J62" s="152"/>
      <c r="K62" s="152"/>
    </row>
    <row r="63" spans="1:22" x14ac:dyDescent="0.2">
      <c r="E63" s="152"/>
      <c r="F63" s="152"/>
      <c r="G63" s="152"/>
      <c r="H63" s="152"/>
      <c r="I63" s="152"/>
      <c r="J63" s="152"/>
      <c r="K63" s="152"/>
    </row>
  </sheetData>
  <mergeCells count="4">
    <mergeCell ref="E3:F3"/>
    <mergeCell ref="G3:H3"/>
    <mergeCell ref="I3:K3"/>
    <mergeCell ref="E62:K63"/>
  </mergeCells>
  <conditionalFormatting sqref="C5:C30">
    <cfRule type="cellIs" dxfId="12" priority="3" operator="greaterThan">
      <formula>0.01</formula>
    </cfRule>
  </conditionalFormatting>
  <conditionalFormatting sqref="C31:C51">
    <cfRule type="cellIs" dxfId="11" priority="1" operator="greaterThan">
      <formula>0.01</formula>
    </cfRule>
    <cfRule type="cellIs" dxfId="10" priority="2" operator="greaterThan">
      <formula>"0..01"</formula>
    </cfRule>
  </conditionalFormatting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DB3D41-E542-EB4D-BA1A-2FE875BA5105}">
  <dimension ref="A2:B48"/>
  <sheetViews>
    <sheetView workbookViewId="0">
      <selection activeCell="B40" sqref="B40"/>
    </sheetView>
  </sheetViews>
  <sheetFormatPr baseColWidth="10" defaultRowHeight="16" x14ac:dyDescent="0.2"/>
  <cols>
    <col min="1" max="1" width="30.83203125" customWidth="1"/>
    <col min="2" max="2" width="29.33203125" customWidth="1"/>
  </cols>
  <sheetData>
    <row r="2" spans="1:2" ht="17" customHeight="1" x14ac:dyDescent="0.2">
      <c r="A2" s="45" t="s">
        <v>54</v>
      </c>
      <c r="B2">
        <f>'Conditional Probabilities'!C5</f>
        <v>1.95E-2</v>
      </c>
    </row>
    <row r="3" spans="1:2" ht="17" customHeight="1" x14ac:dyDescent="0.2">
      <c r="A3" s="45" t="s">
        <v>55</v>
      </c>
      <c r="B3">
        <f>'Conditional Probabilities'!C6</f>
        <v>1.95E-2</v>
      </c>
    </row>
    <row r="4" spans="1:2" ht="17" customHeight="1" x14ac:dyDescent="0.2">
      <c r="A4" s="45" t="s">
        <v>83</v>
      </c>
      <c r="B4">
        <f>'Conditional Probabilities'!C7</f>
        <v>1.3625E-2</v>
      </c>
    </row>
    <row r="5" spans="1:2" ht="17" customHeight="1" x14ac:dyDescent="0.2">
      <c r="A5" s="45" t="s">
        <v>79</v>
      </c>
      <c r="B5">
        <f>'Conditional Probabilities'!C8</f>
        <v>5.4999999999999997E-3</v>
      </c>
    </row>
    <row r="6" spans="1:2" ht="17" customHeight="1" x14ac:dyDescent="0.2">
      <c r="A6" s="45" t="s">
        <v>57</v>
      </c>
      <c r="B6">
        <f>'Conditional Probabilities'!C9</f>
        <v>1.7499999999999998E-2</v>
      </c>
    </row>
    <row r="7" spans="1:2" ht="17" customHeight="1" x14ac:dyDescent="0.2">
      <c r="A7" s="45" t="s">
        <v>58</v>
      </c>
      <c r="B7">
        <f>'Conditional Probabilities'!C10</f>
        <v>0.20750000000000002</v>
      </c>
    </row>
    <row r="8" spans="1:2" ht="17" customHeight="1" x14ac:dyDescent="0.2">
      <c r="A8" s="45" t="s">
        <v>59</v>
      </c>
      <c r="B8">
        <f>'Conditional Probabilities'!C11</f>
        <v>1E-3</v>
      </c>
    </row>
    <row r="9" spans="1:2" ht="17" customHeight="1" x14ac:dyDescent="0.2">
      <c r="A9" s="45" t="s">
        <v>80</v>
      </c>
      <c r="B9">
        <f>'Conditional Probabilities'!C12</f>
        <v>1E-3</v>
      </c>
    </row>
    <row r="10" spans="1:2" ht="17" customHeight="1" x14ac:dyDescent="0.2">
      <c r="A10" s="45" t="s">
        <v>81</v>
      </c>
      <c r="B10">
        <f>'Conditional Probabilities'!C13</f>
        <v>1E-3</v>
      </c>
    </row>
    <row r="11" spans="1:2" ht="17" customHeight="1" x14ac:dyDescent="0.2">
      <c r="A11" s="45" t="s">
        <v>60</v>
      </c>
      <c r="B11">
        <f>'Conditional Probabilities'!C14</f>
        <v>9.3185000000000004E-2</v>
      </c>
    </row>
    <row r="12" spans="1:2" ht="17" customHeight="1" x14ac:dyDescent="0.2">
      <c r="A12" s="45" t="s">
        <v>61</v>
      </c>
      <c r="B12">
        <f>'Conditional Probabilities'!C15</f>
        <v>1E-3</v>
      </c>
    </row>
    <row r="13" spans="1:2" ht="17" customHeight="1" x14ac:dyDescent="0.2">
      <c r="A13" s="45" t="s">
        <v>62</v>
      </c>
      <c r="B13">
        <f>'Conditional Probabilities'!C16</f>
        <v>1E-3</v>
      </c>
    </row>
    <row r="14" spans="1:2" ht="17" customHeight="1" x14ac:dyDescent="0.2">
      <c r="A14" s="45" t="s">
        <v>63</v>
      </c>
      <c r="B14">
        <f>'Conditional Probabilities'!C17</f>
        <v>2.73109375E-2</v>
      </c>
    </row>
    <row r="15" spans="1:2" ht="17" customHeight="1" x14ac:dyDescent="0.2">
      <c r="A15" s="45" t="s">
        <v>64</v>
      </c>
      <c r="B15">
        <f>'Conditional Probabilities'!C18</f>
        <v>3.3968125000000002E-2</v>
      </c>
    </row>
    <row r="16" spans="1:2" ht="17" customHeight="1" x14ac:dyDescent="0.2">
      <c r="A16" s="45" t="s">
        <v>65</v>
      </c>
      <c r="B16">
        <f>'Conditional Probabilities'!C19</f>
        <v>3.3968125000000002E-2</v>
      </c>
    </row>
    <row r="17" spans="1:2" ht="17" customHeight="1" x14ac:dyDescent="0.2">
      <c r="A17" s="45" t="s">
        <v>66</v>
      </c>
      <c r="B17">
        <f>'Conditional Probabilities'!C20</f>
        <v>1.375E-2</v>
      </c>
    </row>
    <row r="18" spans="1:2" ht="17" customHeight="1" x14ac:dyDescent="0.2">
      <c r="A18" s="45" t="s">
        <v>67</v>
      </c>
      <c r="B18">
        <f>'Conditional Probabilities'!C21</f>
        <v>1.375E-2</v>
      </c>
    </row>
    <row r="19" spans="1:2" ht="17" customHeight="1" x14ac:dyDescent="0.2">
      <c r="A19" s="45" t="s">
        <v>68</v>
      </c>
      <c r="B19">
        <f>'Conditional Probabilities'!C22</f>
        <v>1.375E-2</v>
      </c>
    </row>
    <row r="20" spans="1:2" ht="17" customHeight="1" x14ac:dyDescent="0.2">
      <c r="A20" s="45" t="s">
        <v>69</v>
      </c>
      <c r="B20">
        <f>'Conditional Probabilities'!C23</f>
        <v>1.375E-2</v>
      </c>
    </row>
    <row r="21" spans="1:2" ht="17" customHeight="1" x14ac:dyDescent="0.2">
      <c r="A21" s="45" t="s">
        <v>84</v>
      </c>
      <c r="B21">
        <f>'Conditional Probabilities'!C24</f>
        <v>1.375E-2</v>
      </c>
    </row>
    <row r="22" spans="1:2" ht="17" customHeight="1" x14ac:dyDescent="0.2">
      <c r="A22" s="45" t="s">
        <v>70</v>
      </c>
      <c r="B22">
        <f>'Conditional Probabilities'!C25</f>
        <v>1.375E-2</v>
      </c>
    </row>
    <row r="23" spans="1:2" ht="17" customHeight="1" x14ac:dyDescent="0.2">
      <c r="A23" s="45" t="s">
        <v>71</v>
      </c>
      <c r="B23">
        <f>'Conditional Probabilities'!C26</f>
        <v>2.0500000000000001E-2</v>
      </c>
    </row>
    <row r="24" spans="1:2" ht="17" customHeight="1" x14ac:dyDescent="0.2">
      <c r="A24" s="45" t="s">
        <v>106</v>
      </c>
      <c r="B24">
        <f>'Conditional Probabilities'!C27</f>
        <v>2.0500000000000001E-2</v>
      </c>
    </row>
    <row r="25" spans="1:2" ht="17" customHeight="1" x14ac:dyDescent="0.2">
      <c r="A25" s="45" t="s">
        <v>72</v>
      </c>
      <c r="B25">
        <f>'Conditional Probabilities'!C28</f>
        <v>0.02</v>
      </c>
    </row>
    <row r="26" spans="1:2" ht="17" customHeight="1" x14ac:dyDescent="0.2">
      <c r="A26" s="45" t="s">
        <v>73</v>
      </c>
      <c r="B26">
        <f>'Conditional Probabilities'!C29</f>
        <v>0.01</v>
      </c>
    </row>
    <row r="27" spans="1:2" ht="17" customHeight="1" x14ac:dyDescent="0.2">
      <c r="A27" s="45" t="s">
        <v>74</v>
      </c>
      <c r="B27">
        <f>'Conditional Probabilities'!C30</f>
        <v>0.01</v>
      </c>
    </row>
    <row r="28" spans="1:2" ht="17" customHeight="1" x14ac:dyDescent="0.2">
      <c r="A28" s="46" t="s">
        <v>75</v>
      </c>
      <c r="B28">
        <f>'Conditional Probabilities'!C31</f>
        <v>0.23300000000000001</v>
      </c>
    </row>
    <row r="29" spans="1:2" ht="17" customHeight="1" x14ac:dyDescent="0.2">
      <c r="A29" s="46" t="s">
        <v>34</v>
      </c>
      <c r="B29">
        <f>'Conditional Probabilities'!C32</f>
        <v>0.28800000000000003</v>
      </c>
    </row>
    <row r="30" spans="1:2" ht="17" customHeight="1" x14ac:dyDescent="0.2">
      <c r="A30" s="46" t="s">
        <v>35</v>
      </c>
      <c r="B30">
        <f>'Conditional Probabilities'!C33</f>
        <v>0.54337399999999991</v>
      </c>
    </row>
    <row r="31" spans="1:2" ht="17" customHeight="1" x14ac:dyDescent="0.2">
      <c r="A31" s="46" t="s">
        <v>33</v>
      </c>
      <c r="B31">
        <f>'Conditional Probabilities'!C34</f>
        <v>0.1285</v>
      </c>
    </row>
    <row r="32" spans="1:2" ht="17" customHeight="1" x14ac:dyDescent="0.2">
      <c r="A32" s="46" t="s">
        <v>76</v>
      </c>
      <c r="B32">
        <f>'Conditional Probabilities'!C35</f>
        <v>0.01</v>
      </c>
    </row>
    <row r="33" spans="1:2" ht="17" customHeight="1" x14ac:dyDescent="0.2">
      <c r="A33" s="46" t="s">
        <v>77</v>
      </c>
      <c r="B33">
        <f>'Conditional Probabilities'!C36</f>
        <v>0.01</v>
      </c>
    </row>
    <row r="34" spans="1:2" ht="17" customHeight="1" x14ac:dyDescent="0.2">
      <c r="A34" s="46" t="s">
        <v>32</v>
      </c>
      <c r="B34">
        <f>'Conditional Probabilities'!C37</f>
        <v>0.01</v>
      </c>
    </row>
    <row r="35" spans="1:2" ht="17" customHeight="1" x14ac:dyDescent="0.2">
      <c r="A35" s="46" t="s">
        <v>25</v>
      </c>
      <c r="B35">
        <f>'Conditional Probabilities'!C38</f>
        <v>1.4999999999999999E-2</v>
      </c>
    </row>
    <row r="36" spans="1:2" ht="17" customHeight="1" x14ac:dyDescent="0.2">
      <c r="A36" s="46" t="s">
        <v>26</v>
      </c>
      <c r="B36">
        <f>'Conditional Probabilities'!C39</f>
        <v>1.4999999999999999E-2</v>
      </c>
    </row>
    <row r="37" spans="1:2" ht="17" customHeight="1" x14ac:dyDescent="0.2">
      <c r="A37" s="46" t="s">
        <v>27</v>
      </c>
      <c r="B37">
        <f>'Conditional Probabilities'!C40</f>
        <v>1.4999999999999999E-2</v>
      </c>
    </row>
    <row r="38" spans="1:2" ht="17" customHeight="1" x14ac:dyDescent="0.2">
      <c r="A38" s="46" t="s">
        <v>40</v>
      </c>
      <c r="B38">
        <f>'Conditional Probabilities'!C41</f>
        <v>1.4999999999999999E-2</v>
      </c>
    </row>
    <row r="39" spans="1:2" ht="17" customHeight="1" x14ac:dyDescent="0.2">
      <c r="A39" s="46" t="s">
        <v>30</v>
      </c>
      <c r="B39">
        <f>'Conditional Probabilities'!C42</f>
        <v>1.4999999999999999E-2</v>
      </c>
    </row>
    <row r="40" spans="1:2" ht="17" customHeight="1" x14ac:dyDescent="0.2">
      <c r="A40" s="46" t="s">
        <v>28</v>
      </c>
      <c r="B40">
        <f>'Conditional Probabilities'!C43</f>
        <v>1.4999999999999999E-2</v>
      </c>
    </row>
    <row r="41" spans="1:2" ht="17" customHeight="1" x14ac:dyDescent="0.2">
      <c r="A41" s="46" t="s">
        <v>29</v>
      </c>
      <c r="B41">
        <f>'Conditional Probabilities'!C44</f>
        <v>1.4999999999999999E-2</v>
      </c>
    </row>
    <row r="42" spans="1:2" ht="17" customHeight="1" x14ac:dyDescent="0.2">
      <c r="A42" s="46" t="s">
        <v>82</v>
      </c>
      <c r="B42">
        <f>'Conditional Probabilities'!C45</f>
        <v>0.33</v>
      </c>
    </row>
    <row r="43" spans="1:2" ht="17" customHeight="1" x14ac:dyDescent="0.2">
      <c r="A43" s="46" t="s">
        <v>39</v>
      </c>
      <c r="B43">
        <f>'Conditional Probabilities'!C46</f>
        <v>2.5000000000000001E-2</v>
      </c>
    </row>
    <row r="44" spans="1:2" ht="17" customHeight="1" x14ac:dyDescent="0.2">
      <c r="A44" s="46" t="s">
        <v>36</v>
      </c>
      <c r="B44">
        <f>'Conditional Probabilities'!C47</f>
        <v>2.5000000000000001E-2</v>
      </c>
    </row>
    <row r="45" spans="1:2" ht="17" customHeight="1" x14ac:dyDescent="0.2">
      <c r="A45" s="46" t="s">
        <v>15</v>
      </c>
      <c r="B45">
        <f>'Conditional Probabilities'!C48</f>
        <v>2.5000000000000001E-2</v>
      </c>
    </row>
    <row r="46" spans="1:2" ht="17" customHeight="1" x14ac:dyDescent="0.2">
      <c r="A46" s="46" t="s">
        <v>31</v>
      </c>
      <c r="B46">
        <f>'Conditional Probabilities'!C49</f>
        <v>2.5000000000000001E-2</v>
      </c>
    </row>
    <row r="47" spans="1:2" ht="17" customHeight="1" x14ac:dyDescent="0.2">
      <c r="A47" s="46" t="s">
        <v>38</v>
      </c>
      <c r="B47">
        <f>'Conditional Probabilities'!C50</f>
        <v>2.5000000000000001E-2</v>
      </c>
    </row>
    <row r="48" spans="1:2" ht="17" customHeight="1" x14ac:dyDescent="0.2">
      <c r="A48" s="46" t="s">
        <v>37</v>
      </c>
      <c r="B48">
        <f>'Conditional Probabilities'!C51</f>
        <v>0.10500000000000001</v>
      </c>
    </row>
  </sheetData>
  <conditionalFormatting sqref="B2:B48">
    <cfRule type="cellIs" dxfId="9" priority="3" operator="greaterThan">
      <formula>0.01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3A20A-06BD-C94D-947C-C47B31E9A88E}">
  <dimension ref="A2:AE99"/>
  <sheetViews>
    <sheetView zoomScale="89" zoomScaleNormal="130" workbookViewId="0">
      <selection activeCell="B8" sqref="B8:B13"/>
    </sheetView>
  </sheetViews>
  <sheetFormatPr baseColWidth="10" defaultRowHeight="16" x14ac:dyDescent="0.2"/>
  <cols>
    <col min="1" max="1" width="42.6640625" customWidth="1"/>
    <col min="2" max="2" width="25.5" customWidth="1"/>
    <col min="3" max="3" width="35.6640625" customWidth="1"/>
    <col min="5" max="5" width="31.33203125" customWidth="1"/>
    <col min="6" max="6" width="21.83203125" customWidth="1"/>
    <col min="7" max="7" width="31.83203125" customWidth="1"/>
    <col min="8" max="8" width="21.5" customWidth="1"/>
    <col min="9" max="9" width="30.5" customWidth="1"/>
    <col min="10" max="11" width="20.5" customWidth="1"/>
    <col min="17" max="17" width="31.1640625" customWidth="1"/>
    <col min="19" max="19" width="15.33203125" customWidth="1"/>
    <col min="20" max="20" width="12" customWidth="1"/>
    <col min="21" max="21" width="12.1640625" customWidth="1"/>
    <col min="27" max="27" width="15.6640625" customWidth="1"/>
    <col min="28" max="28" width="12.5" customWidth="1"/>
    <col min="29" max="29" width="12.6640625" customWidth="1"/>
    <col min="30" max="30" width="12.33203125" customWidth="1"/>
  </cols>
  <sheetData>
    <row r="2" spans="1:31" ht="18" customHeight="1" x14ac:dyDescent="0.2">
      <c r="A2" s="107" t="s">
        <v>107</v>
      </c>
      <c r="B2" s="100">
        <v>1.95E-2</v>
      </c>
    </row>
    <row r="3" spans="1:31" ht="18" customHeight="1" x14ac:dyDescent="0.2">
      <c r="A3" s="108" t="s">
        <v>108</v>
      </c>
      <c r="B3" s="100">
        <v>1.95E-2</v>
      </c>
    </row>
    <row r="4" spans="1:31" ht="18" customHeight="1" x14ac:dyDescent="0.2">
      <c r="A4" s="108" t="s">
        <v>109</v>
      </c>
      <c r="B4">
        <v>1.3625E-2</v>
      </c>
    </row>
    <row r="5" spans="1:31" ht="18" customHeight="1" x14ac:dyDescent="0.2">
      <c r="A5" s="108" t="s">
        <v>110</v>
      </c>
      <c r="B5">
        <v>5.4999999999999997E-3</v>
      </c>
      <c r="Y5" t="s">
        <v>99</v>
      </c>
      <c r="Z5" t="s">
        <v>100</v>
      </c>
      <c r="AA5" t="s">
        <v>105</v>
      </c>
      <c r="AB5" t="s">
        <v>103</v>
      </c>
      <c r="AC5" t="s">
        <v>104</v>
      </c>
      <c r="AD5" t="s">
        <v>95</v>
      </c>
    </row>
    <row r="6" spans="1:31" ht="15" customHeight="1" x14ac:dyDescent="0.2">
      <c r="A6" s="108" t="s">
        <v>111</v>
      </c>
      <c r="B6">
        <v>1.7500000000000002E-2</v>
      </c>
      <c r="K6" s="100"/>
      <c r="Q6" s="45"/>
      <c r="Y6" s="46" t="s">
        <v>25</v>
      </c>
      <c r="Z6">
        <f>C39</f>
        <v>0</v>
      </c>
      <c r="AA6">
        <f>C22</f>
        <v>0</v>
      </c>
      <c r="AB6">
        <f>Z6*AA6</f>
        <v>0</v>
      </c>
      <c r="AC6">
        <f>MIN(Z6:AA6)</f>
        <v>0</v>
      </c>
      <c r="AD6">
        <f>(AB6+AC6)/2 *AA6</f>
        <v>0</v>
      </c>
      <c r="AE6">
        <f>1-AD6</f>
        <v>1</v>
      </c>
    </row>
    <row r="7" spans="1:31" ht="15" customHeight="1" x14ac:dyDescent="0.2">
      <c r="A7" s="108" t="s">
        <v>112</v>
      </c>
      <c r="B7">
        <v>0.20749999999999999</v>
      </c>
      <c r="Q7" s="45"/>
      <c r="Y7" s="46" t="s">
        <v>27</v>
      </c>
      <c r="Z7">
        <f>C41</f>
        <v>0</v>
      </c>
      <c r="AA7">
        <f>AA6</f>
        <v>0</v>
      </c>
      <c r="AB7">
        <f>Z7*AA7</f>
        <v>0</v>
      </c>
      <c r="AC7">
        <f>MIN(Z7:AA7)</f>
        <v>0</v>
      </c>
      <c r="AD7">
        <f>(AB7+AC7)/2 *AA7</f>
        <v>0</v>
      </c>
      <c r="AE7">
        <f>1-AD7</f>
        <v>1</v>
      </c>
    </row>
    <row r="8" spans="1:31" ht="15" customHeight="1" x14ac:dyDescent="0.2">
      <c r="A8" s="109" t="s">
        <v>113</v>
      </c>
      <c r="B8" s="104">
        <v>1E-3</v>
      </c>
      <c r="Q8" s="45"/>
      <c r="Z8">
        <f>1-Z6</f>
        <v>1</v>
      </c>
      <c r="AA8">
        <f>AA7</f>
        <v>0</v>
      </c>
      <c r="AB8">
        <f>Z8*AA8</f>
        <v>0</v>
      </c>
      <c r="AC8">
        <f>MIN(Z8:AA8)</f>
        <v>0</v>
      </c>
      <c r="AD8">
        <f>(AB8+AC8)/2 *AA8</f>
        <v>0</v>
      </c>
      <c r="AE8">
        <f>1-AD8</f>
        <v>1</v>
      </c>
    </row>
    <row r="9" spans="1:31" ht="15" customHeight="1" x14ac:dyDescent="0.2">
      <c r="A9" s="110" t="s">
        <v>114</v>
      </c>
      <c r="B9">
        <v>1E-3</v>
      </c>
      <c r="Q9" s="45"/>
    </row>
    <row r="10" spans="1:31" ht="15" customHeight="1" x14ac:dyDescent="0.2">
      <c r="A10" s="110" t="s">
        <v>115</v>
      </c>
      <c r="B10">
        <v>1E-3</v>
      </c>
      <c r="Q10" s="45"/>
    </row>
    <row r="11" spans="1:31" ht="15" customHeight="1" x14ac:dyDescent="0.2">
      <c r="A11" s="110" t="s">
        <v>116</v>
      </c>
      <c r="B11">
        <v>9.3185000000000004E-2</v>
      </c>
      <c r="Q11" s="45"/>
    </row>
    <row r="12" spans="1:31" ht="15" customHeight="1" x14ac:dyDescent="0.2">
      <c r="A12" s="110" t="s">
        <v>117</v>
      </c>
      <c r="B12">
        <v>1E-3</v>
      </c>
      <c r="K12" s="104"/>
      <c r="Q12" s="45"/>
    </row>
    <row r="13" spans="1:31" ht="15" customHeight="1" x14ac:dyDescent="0.2">
      <c r="A13" s="110" t="s">
        <v>118</v>
      </c>
      <c r="B13">
        <v>1E-3</v>
      </c>
      <c r="Q13" s="45"/>
    </row>
    <row r="14" spans="1:31" ht="15" customHeight="1" x14ac:dyDescent="0.2">
      <c r="A14" s="110" t="s">
        <v>119</v>
      </c>
      <c r="B14">
        <v>2.7310938E-2</v>
      </c>
      <c r="Q14" s="45"/>
    </row>
    <row r="15" spans="1:31" ht="15" customHeight="1" x14ac:dyDescent="0.2">
      <c r="A15" s="110" t="s">
        <v>120</v>
      </c>
      <c r="B15">
        <v>3.3969125000000003E-2</v>
      </c>
      <c r="Q15" s="45"/>
    </row>
    <row r="16" spans="1:31" ht="15" customHeight="1" x14ac:dyDescent="0.2">
      <c r="A16" s="110" t="s">
        <v>121</v>
      </c>
      <c r="B16">
        <v>3.3969125000000003E-2</v>
      </c>
      <c r="Q16" s="45"/>
    </row>
    <row r="17" spans="1:17" ht="15" customHeight="1" x14ac:dyDescent="0.2">
      <c r="A17" s="110" t="s">
        <v>122</v>
      </c>
      <c r="B17">
        <v>1.375E-2</v>
      </c>
      <c r="Q17" s="45"/>
    </row>
    <row r="18" spans="1:17" ht="15" customHeight="1" x14ac:dyDescent="0.2">
      <c r="A18" s="110" t="s">
        <v>123</v>
      </c>
      <c r="B18">
        <v>1.375E-2</v>
      </c>
      <c r="Q18" s="45"/>
    </row>
    <row r="19" spans="1:17" ht="15" customHeight="1" x14ac:dyDescent="0.2">
      <c r="A19" s="110" t="s">
        <v>124</v>
      </c>
      <c r="B19">
        <v>1.375E-2</v>
      </c>
      <c r="Q19" s="45"/>
    </row>
    <row r="20" spans="1:17" ht="15" customHeight="1" x14ac:dyDescent="0.2">
      <c r="A20" s="110" t="s">
        <v>125</v>
      </c>
      <c r="B20">
        <v>1.375E-2</v>
      </c>
      <c r="Q20" s="45"/>
    </row>
    <row r="21" spans="1:17" ht="15" customHeight="1" x14ac:dyDescent="0.2">
      <c r="A21" s="110" t="s">
        <v>126</v>
      </c>
      <c r="B21">
        <v>1.375E-2</v>
      </c>
      <c r="Q21" s="45"/>
    </row>
    <row r="22" spans="1:17" ht="15" customHeight="1" x14ac:dyDescent="0.2">
      <c r="A22" s="110" t="s">
        <v>127</v>
      </c>
      <c r="B22">
        <v>1.375E-2</v>
      </c>
      <c r="Q22" s="45"/>
    </row>
    <row r="23" spans="1:17" ht="15" customHeight="1" x14ac:dyDescent="0.2">
      <c r="A23" s="110" t="s">
        <v>128</v>
      </c>
      <c r="B23">
        <v>1.375E-2</v>
      </c>
      <c r="I23" s="100"/>
      <c r="Q23" s="45"/>
    </row>
    <row r="24" spans="1:17" ht="15" customHeight="1" x14ac:dyDescent="0.2">
      <c r="A24" s="110" t="s">
        <v>129</v>
      </c>
      <c r="B24">
        <v>1.375E-2</v>
      </c>
      <c r="I24" s="100"/>
      <c r="Q24" s="45"/>
    </row>
    <row r="25" spans="1:17" ht="15" customHeight="1" x14ac:dyDescent="0.2">
      <c r="A25" s="110" t="s">
        <v>130</v>
      </c>
      <c r="B25">
        <v>1.375E-2</v>
      </c>
      <c r="I25" s="100"/>
      <c r="Q25" s="45"/>
    </row>
    <row r="26" spans="1:17" ht="15" customHeight="1" x14ac:dyDescent="0.2">
      <c r="A26" s="110" t="s">
        <v>131</v>
      </c>
      <c r="B26">
        <v>1.375E-2</v>
      </c>
      <c r="I26" s="100"/>
      <c r="Q26" s="45"/>
    </row>
    <row r="27" spans="1:17" ht="15" customHeight="1" x14ac:dyDescent="0.2">
      <c r="A27" s="110" t="s">
        <v>132</v>
      </c>
      <c r="B27">
        <v>0.02</v>
      </c>
      <c r="I27" s="100"/>
      <c r="Q27" s="45"/>
    </row>
    <row r="28" spans="1:17" ht="15" customHeight="1" x14ac:dyDescent="0.2">
      <c r="A28" s="111" t="s">
        <v>133</v>
      </c>
      <c r="B28">
        <v>0.23300000000000001</v>
      </c>
      <c r="I28" s="100"/>
      <c r="Q28" s="45"/>
    </row>
    <row r="29" spans="1:17" ht="15" customHeight="1" x14ac:dyDescent="0.2">
      <c r="A29" s="111" t="s">
        <v>134</v>
      </c>
      <c r="B29">
        <v>0.28799999999999998</v>
      </c>
      <c r="I29" s="100"/>
      <c r="Q29" s="45"/>
    </row>
    <row r="30" spans="1:17" ht="15" customHeight="1" x14ac:dyDescent="0.2">
      <c r="A30" s="111" t="s">
        <v>135</v>
      </c>
      <c r="B30">
        <v>0.54337400000000002</v>
      </c>
      <c r="I30" s="100"/>
      <c r="Q30" s="45"/>
    </row>
    <row r="31" spans="1:17" ht="15" customHeight="1" x14ac:dyDescent="0.2">
      <c r="A31" s="111" t="s">
        <v>136</v>
      </c>
      <c r="B31">
        <v>0.1285</v>
      </c>
      <c r="I31" s="100"/>
      <c r="Q31" s="45"/>
    </row>
    <row r="32" spans="1:17" ht="15" customHeight="1" x14ac:dyDescent="0.2">
      <c r="A32" s="111" t="s">
        <v>137</v>
      </c>
      <c r="B32">
        <v>0.01</v>
      </c>
      <c r="I32" s="100"/>
      <c r="Q32" s="46"/>
    </row>
    <row r="33" spans="1:17" ht="15" customHeight="1" x14ac:dyDescent="0.2">
      <c r="A33" s="111" t="s">
        <v>138</v>
      </c>
      <c r="B33">
        <v>0.01</v>
      </c>
      <c r="I33" s="100"/>
      <c r="Q33" s="46"/>
    </row>
    <row r="34" spans="1:17" ht="15" customHeight="1" x14ac:dyDescent="0.2">
      <c r="A34" s="111" t="s">
        <v>139</v>
      </c>
      <c r="B34">
        <v>0.01</v>
      </c>
      <c r="I34" s="100"/>
      <c r="Q34" s="46"/>
    </row>
    <row r="35" spans="1:17" ht="15" customHeight="1" x14ac:dyDescent="0.2">
      <c r="A35" s="111" t="s">
        <v>140</v>
      </c>
      <c r="B35">
        <v>1.4999999999999999E-2</v>
      </c>
      <c r="I35" s="100"/>
      <c r="Q35" s="46"/>
    </row>
    <row r="36" spans="1:17" ht="15" customHeight="1" x14ac:dyDescent="0.2">
      <c r="A36" s="111" t="s">
        <v>141</v>
      </c>
      <c r="B36">
        <v>1.4999999999999999E-2</v>
      </c>
      <c r="I36" s="100"/>
      <c r="Q36" s="46"/>
    </row>
    <row r="37" spans="1:17" ht="15" customHeight="1" x14ac:dyDescent="0.2">
      <c r="A37" s="111" t="s">
        <v>142</v>
      </c>
      <c r="B37">
        <v>1.4999999999999999E-2</v>
      </c>
      <c r="I37" s="100"/>
      <c r="Q37" s="46"/>
    </row>
    <row r="38" spans="1:17" ht="15" customHeight="1" x14ac:dyDescent="0.2">
      <c r="A38" s="111" t="s">
        <v>143</v>
      </c>
      <c r="B38">
        <v>1.4999999999999999E-2</v>
      </c>
      <c r="I38" s="100"/>
      <c r="Q38" s="46"/>
    </row>
    <row r="39" spans="1:17" ht="15" customHeight="1" x14ac:dyDescent="0.2">
      <c r="A39" s="111" t="s">
        <v>144</v>
      </c>
      <c r="B39">
        <v>1.4999999999999999E-2</v>
      </c>
      <c r="I39" s="100"/>
      <c r="Q39" s="46"/>
    </row>
    <row r="40" spans="1:17" ht="15" customHeight="1" x14ac:dyDescent="0.2">
      <c r="A40" s="111" t="s">
        <v>145</v>
      </c>
      <c r="B40">
        <v>1.4999999999999999E-2</v>
      </c>
      <c r="I40" s="100"/>
      <c r="Q40" s="46"/>
    </row>
    <row r="41" spans="1:17" ht="15" customHeight="1" x14ac:dyDescent="0.2">
      <c r="A41" s="112" t="s">
        <v>146</v>
      </c>
      <c r="B41" s="100">
        <v>1.95E-2</v>
      </c>
      <c r="I41" s="100"/>
      <c r="Q41" s="46"/>
    </row>
    <row r="42" spans="1:17" ht="15" customHeight="1" x14ac:dyDescent="0.2">
      <c r="A42" s="112" t="s">
        <v>147</v>
      </c>
      <c r="B42" s="100">
        <v>1.95E-2</v>
      </c>
      <c r="I42" s="100"/>
      <c r="Q42" s="46"/>
    </row>
    <row r="43" spans="1:17" ht="15" customHeight="1" x14ac:dyDescent="0.2">
      <c r="A43" s="112" t="s">
        <v>148</v>
      </c>
      <c r="B43">
        <v>1.3625E-2</v>
      </c>
      <c r="I43" s="100"/>
      <c r="Q43" s="46"/>
    </row>
    <row r="44" spans="1:17" ht="15" customHeight="1" x14ac:dyDescent="0.2">
      <c r="A44" s="112" t="s">
        <v>149</v>
      </c>
      <c r="B44">
        <v>5.4999999999999997E-3</v>
      </c>
      <c r="I44" s="100"/>
      <c r="Q44" s="46"/>
    </row>
    <row r="45" spans="1:17" ht="15" customHeight="1" x14ac:dyDescent="0.2">
      <c r="A45" s="112" t="s">
        <v>150</v>
      </c>
      <c r="B45">
        <v>1.7500000000000002E-2</v>
      </c>
      <c r="I45" s="100"/>
      <c r="Q45" s="46"/>
    </row>
    <row r="46" spans="1:17" ht="15" customHeight="1" x14ac:dyDescent="0.2">
      <c r="A46" s="112" t="s">
        <v>151</v>
      </c>
      <c r="B46">
        <v>0.20749999999999999</v>
      </c>
      <c r="I46" s="100"/>
      <c r="Q46" s="46"/>
    </row>
    <row r="47" spans="1:17" ht="15" customHeight="1" x14ac:dyDescent="0.2">
      <c r="A47" s="112" t="s">
        <v>152</v>
      </c>
      <c r="B47" s="104">
        <v>1E-3</v>
      </c>
      <c r="I47" s="100"/>
      <c r="Q47" s="46"/>
    </row>
    <row r="48" spans="1:17" ht="15" customHeight="1" x14ac:dyDescent="0.2">
      <c r="A48" s="112" t="s">
        <v>153</v>
      </c>
      <c r="B48">
        <v>1E-3</v>
      </c>
      <c r="I48" s="100"/>
      <c r="Q48" s="46"/>
    </row>
    <row r="49" spans="1:17" ht="15" customHeight="1" x14ac:dyDescent="0.2">
      <c r="A49" s="112" t="s">
        <v>154</v>
      </c>
      <c r="B49">
        <v>1E-3</v>
      </c>
      <c r="I49" s="100"/>
      <c r="Q49" s="46"/>
    </row>
    <row r="50" spans="1:17" ht="15" customHeight="1" x14ac:dyDescent="0.2">
      <c r="A50" s="112" t="s">
        <v>155</v>
      </c>
      <c r="B50">
        <v>9.3185000000000004E-2</v>
      </c>
      <c r="I50" s="100"/>
      <c r="Q50" s="46"/>
    </row>
    <row r="51" spans="1:17" ht="15" customHeight="1" x14ac:dyDescent="0.2">
      <c r="A51" s="112" t="s">
        <v>156</v>
      </c>
      <c r="B51">
        <v>1E-3</v>
      </c>
      <c r="I51" s="100"/>
      <c r="Q51" s="46"/>
    </row>
    <row r="52" spans="1:17" ht="15" customHeight="1" x14ac:dyDescent="0.2">
      <c r="A52" s="112" t="s">
        <v>157</v>
      </c>
      <c r="B52">
        <v>1E-3</v>
      </c>
      <c r="I52" s="100"/>
      <c r="Q52" s="46"/>
    </row>
    <row r="53" spans="1:17" ht="17" x14ac:dyDescent="0.2">
      <c r="A53" s="112" t="s">
        <v>158</v>
      </c>
      <c r="B53">
        <v>2.7310938E-2</v>
      </c>
      <c r="I53" s="100"/>
    </row>
    <row r="54" spans="1:17" ht="17" x14ac:dyDescent="0.2">
      <c r="A54" s="112" t="s">
        <v>159</v>
      </c>
      <c r="B54">
        <v>3.3969125000000003E-2</v>
      </c>
      <c r="I54" s="100"/>
    </row>
    <row r="55" spans="1:17" ht="17" x14ac:dyDescent="0.2">
      <c r="A55" s="112" t="s">
        <v>160</v>
      </c>
      <c r="B55">
        <v>3.3969125000000003E-2</v>
      </c>
      <c r="I55" s="100"/>
    </row>
    <row r="56" spans="1:17" ht="17" x14ac:dyDescent="0.2">
      <c r="A56" s="112" t="s">
        <v>161</v>
      </c>
      <c r="B56">
        <v>3.3969125000000003E-2</v>
      </c>
      <c r="I56" s="100"/>
    </row>
    <row r="57" spans="1:17" x14ac:dyDescent="0.2">
      <c r="A57" s="113" t="s">
        <v>162</v>
      </c>
      <c r="B57">
        <v>3.3969125000000003E-2</v>
      </c>
      <c r="I57" s="100"/>
    </row>
    <row r="58" spans="1:17" x14ac:dyDescent="0.2">
      <c r="A58" s="113" t="s">
        <v>163</v>
      </c>
      <c r="B58">
        <v>1.375E-2</v>
      </c>
      <c r="I58" s="100"/>
    </row>
    <row r="59" spans="1:17" x14ac:dyDescent="0.2">
      <c r="A59" s="113" t="s">
        <v>164</v>
      </c>
      <c r="B59">
        <v>1.375E-2</v>
      </c>
      <c r="I59" s="100"/>
    </row>
    <row r="60" spans="1:17" x14ac:dyDescent="0.2">
      <c r="A60" s="113" t="s">
        <v>165</v>
      </c>
      <c r="B60">
        <v>1.375E-2</v>
      </c>
      <c r="I60" s="100"/>
    </row>
    <row r="61" spans="1:17" x14ac:dyDescent="0.2">
      <c r="A61" s="113" t="s">
        <v>166</v>
      </c>
      <c r="B61">
        <v>1.375E-2</v>
      </c>
    </row>
    <row r="62" spans="1:17" x14ac:dyDescent="0.2">
      <c r="A62" s="113" t="s">
        <v>167</v>
      </c>
      <c r="B62">
        <v>1.375E-2</v>
      </c>
    </row>
    <row r="63" spans="1:17" ht="16" customHeight="1" x14ac:dyDescent="0.3">
      <c r="A63" s="113" t="s">
        <v>168</v>
      </c>
      <c r="B63">
        <v>1.375E-2</v>
      </c>
      <c r="I63" s="106"/>
      <c r="J63" s="106"/>
      <c r="K63" s="106"/>
    </row>
    <row r="64" spans="1:17" ht="16" customHeight="1" x14ac:dyDescent="0.3">
      <c r="A64" s="113" t="s">
        <v>169</v>
      </c>
      <c r="B64">
        <v>1.375E-2</v>
      </c>
      <c r="I64" s="106"/>
      <c r="J64" s="106"/>
      <c r="K64" s="106"/>
    </row>
    <row r="65" spans="1:2" x14ac:dyDescent="0.2">
      <c r="A65" s="113" t="s">
        <v>170</v>
      </c>
      <c r="B65">
        <v>1.375E-2</v>
      </c>
    </row>
    <row r="66" spans="1:2" x14ac:dyDescent="0.2">
      <c r="A66" s="113" t="s">
        <v>171</v>
      </c>
      <c r="B66">
        <v>1.375E-2</v>
      </c>
    </row>
    <row r="67" spans="1:2" x14ac:dyDescent="0.2">
      <c r="A67" s="113" t="s">
        <v>172</v>
      </c>
      <c r="B67">
        <v>1.375E-2</v>
      </c>
    </row>
    <row r="68" spans="1:2" x14ac:dyDescent="0.2">
      <c r="A68" s="113" t="s">
        <v>173</v>
      </c>
      <c r="B68">
        <v>0.02</v>
      </c>
    </row>
    <row r="69" spans="1:2" x14ac:dyDescent="0.2">
      <c r="A69" s="113" t="s">
        <v>174</v>
      </c>
      <c r="B69">
        <v>0.02</v>
      </c>
    </row>
    <row r="70" spans="1:2" x14ac:dyDescent="0.2">
      <c r="A70" s="114" t="s">
        <v>175</v>
      </c>
      <c r="B70">
        <v>0.23300000000000001</v>
      </c>
    </row>
    <row r="71" spans="1:2" x14ac:dyDescent="0.2">
      <c r="A71" s="114" t="s">
        <v>176</v>
      </c>
      <c r="B71">
        <v>0.28799999999999998</v>
      </c>
    </row>
    <row r="72" spans="1:2" x14ac:dyDescent="0.2">
      <c r="A72" s="114" t="s">
        <v>177</v>
      </c>
      <c r="B72">
        <v>0.54337400000000002</v>
      </c>
    </row>
    <row r="73" spans="1:2" x14ac:dyDescent="0.2">
      <c r="A73" s="114" t="s">
        <v>178</v>
      </c>
      <c r="B73">
        <v>0.1285</v>
      </c>
    </row>
    <row r="74" spans="1:2" x14ac:dyDescent="0.2">
      <c r="A74" s="114" t="s">
        <v>179</v>
      </c>
      <c r="B74">
        <v>0.01</v>
      </c>
    </row>
    <row r="75" spans="1:2" x14ac:dyDescent="0.2">
      <c r="A75" s="114" t="s">
        <v>180</v>
      </c>
      <c r="B75">
        <v>0.01</v>
      </c>
    </row>
    <row r="76" spans="1:2" x14ac:dyDescent="0.2">
      <c r="A76" s="114" t="s">
        <v>181</v>
      </c>
      <c r="B76">
        <v>0.01</v>
      </c>
    </row>
    <row r="77" spans="1:2" x14ac:dyDescent="0.2">
      <c r="A77" s="114" t="s">
        <v>182</v>
      </c>
      <c r="B77">
        <v>1.4999999999999999E-2</v>
      </c>
    </row>
    <row r="78" spans="1:2" x14ac:dyDescent="0.2">
      <c r="A78" s="114" t="s">
        <v>183</v>
      </c>
      <c r="B78">
        <v>1.4999999999999999E-2</v>
      </c>
    </row>
    <row r="79" spans="1:2" x14ac:dyDescent="0.2">
      <c r="A79" s="114" t="s">
        <v>184</v>
      </c>
      <c r="B79">
        <v>1.4999999999999999E-2</v>
      </c>
    </row>
    <row r="80" spans="1:2" x14ac:dyDescent="0.2">
      <c r="A80" s="114" t="s">
        <v>185</v>
      </c>
      <c r="B80">
        <v>1.4999999999999999E-2</v>
      </c>
    </row>
    <row r="81" spans="1:2" x14ac:dyDescent="0.2">
      <c r="A81" s="114" t="s">
        <v>186</v>
      </c>
      <c r="B81">
        <v>1.4999999999999999E-2</v>
      </c>
    </row>
    <row r="82" spans="1:2" x14ac:dyDescent="0.2">
      <c r="A82" s="114" t="s">
        <v>187</v>
      </c>
      <c r="B82">
        <v>1.4999999999999999E-2</v>
      </c>
    </row>
    <row r="83" spans="1:2" x14ac:dyDescent="0.2">
      <c r="A83" s="115" t="s">
        <v>188</v>
      </c>
      <c r="B83">
        <v>1.375E-2</v>
      </c>
    </row>
    <row r="84" spans="1:2" x14ac:dyDescent="0.2">
      <c r="A84" s="115" t="s">
        <v>189</v>
      </c>
      <c r="B84">
        <v>3.3969125000000003E-2</v>
      </c>
    </row>
    <row r="85" spans="1:2" x14ac:dyDescent="0.2">
      <c r="A85" s="115" t="s">
        <v>190</v>
      </c>
      <c r="B85">
        <v>2.0500000000000001E-2</v>
      </c>
    </row>
    <row r="86" spans="1:2" x14ac:dyDescent="0.2">
      <c r="A86" s="115" t="s">
        <v>191</v>
      </c>
      <c r="B86">
        <v>2.0500000000000001E-2</v>
      </c>
    </row>
    <row r="87" spans="1:2" x14ac:dyDescent="0.2">
      <c r="A87" s="115" t="s">
        <v>192</v>
      </c>
      <c r="B87">
        <v>2.0500000000000001E-2</v>
      </c>
    </row>
    <row r="88" spans="1:2" x14ac:dyDescent="0.2">
      <c r="A88" s="115" t="s">
        <v>193</v>
      </c>
      <c r="B88">
        <v>2.0500000000000001E-2</v>
      </c>
    </row>
    <row r="89" spans="1:2" x14ac:dyDescent="0.2">
      <c r="A89" s="115" t="s">
        <v>194</v>
      </c>
      <c r="B89" s="104">
        <v>0.01</v>
      </c>
    </row>
    <row r="90" spans="1:2" x14ac:dyDescent="0.2">
      <c r="A90" s="115" t="s">
        <v>195</v>
      </c>
      <c r="B90">
        <v>0.01</v>
      </c>
    </row>
    <row r="91" spans="1:2" x14ac:dyDescent="0.2">
      <c r="A91" s="116" t="s">
        <v>196</v>
      </c>
      <c r="B91">
        <v>1.4999999999999999E-2</v>
      </c>
    </row>
    <row r="92" spans="1:2" x14ac:dyDescent="0.2">
      <c r="A92" s="116" t="s">
        <v>197</v>
      </c>
      <c r="B92">
        <v>1.4999999999999999E-2</v>
      </c>
    </row>
    <row r="93" spans="1:2" x14ac:dyDescent="0.2">
      <c r="A93" s="116" t="s">
        <v>198</v>
      </c>
      <c r="B93">
        <v>2.5000000000000001E-2</v>
      </c>
    </row>
    <row r="94" spans="1:2" x14ac:dyDescent="0.2">
      <c r="A94" s="116" t="s">
        <v>199</v>
      </c>
      <c r="B94">
        <v>2.5000000000000001E-2</v>
      </c>
    </row>
    <row r="95" spans="1:2" x14ac:dyDescent="0.2">
      <c r="A95" s="116" t="s">
        <v>200</v>
      </c>
      <c r="B95">
        <v>2.5000000000000001E-2</v>
      </c>
    </row>
    <row r="96" spans="1:2" x14ac:dyDescent="0.2">
      <c r="A96" s="116" t="s">
        <v>201</v>
      </c>
      <c r="B96">
        <v>2.5000000000000001E-2</v>
      </c>
    </row>
    <row r="97" spans="1:2" x14ac:dyDescent="0.2">
      <c r="A97" s="116" t="s">
        <v>202</v>
      </c>
      <c r="B97">
        <v>2.5000000000000001E-2</v>
      </c>
    </row>
    <row r="98" spans="1:2" x14ac:dyDescent="0.2">
      <c r="A98" s="116" t="s">
        <v>203</v>
      </c>
      <c r="B98">
        <v>2.5000000000000001E-2</v>
      </c>
    </row>
    <row r="99" spans="1:2" x14ac:dyDescent="0.2">
      <c r="A99" s="116" t="s">
        <v>204</v>
      </c>
      <c r="B99">
        <v>0.105</v>
      </c>
    </row>
  </sheetData>
  <conditionalFormatting sqref="C6:C31">
    <cfRule type="cellIs" dxfId="8" priority="3" operator="greaterThan">
      <formula>0.01</formula>
    </cfRule>
  </conditionalFormatting>
  <conditionalFormatting sqref="C32:C52">
    <cfRule type="cellIs" dxfId="7" priority="1" operator="greaterThan">
      <formula>0.01</formula>
    </cfRule>
    <cfRule type="cellIs" dxfId="6" priority="2" operator="greaterThan">
      <formula>"0..01"</formula>
    </cfRule>
  </conditionalFormatting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6DC01-91BD-A44C-A5DE-460189CE762F}">
  <dimension ref="A2:S686"/>
  <sheetViews>
    <sheetView zoomScale="91" zoomScaleNormal="116" workbookViewId="0">
      <selection activeCell="O516" sqref="O516"/>
    </sheetView>
  </sheetViews>
  <sheetFormatPr baseColWidth="10" defaultRowHeight="16" x14ac:dyDescent="0.2"/>
  <cols>
    <col min="1" max="1" width="27" customWidth="1"/>
    <col min="2" max="2" width="11.5" customWidth="1"/>
    <col min="3" max="3" width="10.83203125" customWidth="1"/>
    <col min="4" max="4" width="27" customWidth="1"/>
    <col min="6" max="6" width="44.5" customWidth="1"/>
    <col min="7" max="7" width="28.33203125" customWidth="1"/>
    <col min="8" max="8" width="24.1640625" customWidth="1"/>
    <col min="11" max="11" width="58.33203125" customWidth="1"/>
    <col min="12" max="12" width="32.83203125" hidden="1" customWidth="1"/>
    <col min="13" max="13" width="23.1640625" hidden="1" customWidth="1"/>
    <col min="14" max="14" width="57.1640625" customWidth="1"/>
    <col min="15" max="15" width="9.6640625" customWidth="1"/>
    <col min="16" max="16" width="55.5" customWidth="1"/>
    <col min="20" max="20" width="43.83203125" customWidth="1"/>
  </cols>
  <sheetData>
    <row r="2" spans="1:14" ht="13" customHeight="1" x14ac:dyDescent="0.2">
      <c r="A2" s="107" t="s">
        <v>107</v>
      </c>
      <c r="B2" s="100">
        <v>1.95E-2</v>
      </c>
      <c r="C2">
        <v>1</v>
      </c>
      <c r="F2" t="s">
        <v>205</v>
      </c>
      <c r="G2" s="109" t="s">
        <v>113</v>
      </c>
      <c r="J2">
        <v>1</v>
      </c>
      <c r="K2" t="s">
        <v>701</v>
      </c>
      <c r="L2" s="122" t="s">
        <v>107</v>
      </c>
      <c r="M2" s="123" t="s">
        <v>108</v>
      </c>
      <c r="N2" t="s">
        <v>375</v>
      </c>
    </row>
    <row r="3" spans="1:14" ht="13" customHeight="1" x14ac:dyDescent="0.2">
      <c r="A3" s="108" t="s">
        <v>108</v>
      </c>
      <c r="B3" s="100">
        <v>1.95E-2</v>
      </c>
      <c r="C3">
        <v>2</v>
      </c>
      <c r="F3" t="s">
        <v>206</v>
      </c>
      <c r="G3" s="110" t="s">
        <v>114</v>
      </c>
      <c r="J3">
        <v>2</v>
      </c>
      <c r="K3" t="s">
        <v>702</v>
      </c>
      <c r="M3" s="122" t="s">
        <v>111</v>
      </c>
      <c r="N3" t="s">
        <v>376</v>
      </c>
    </row>
    <row r="4" spans="1:14" ht="13" customHeight="1" x14ac:dyDescent="0.2">
      <c r="A4" s="108" t="s">
        <v>109</v>
      </c>
      <c r="B4">
        <v>1.3625E-2</v>
      </c>
      <c r="C4">
        <v>3</v>
      </c>
      <c r="F4" t="s">
        <v>207</v>
      </c>
      <c r="G4" s="110" t="s">
        <v>115</v>
      </c>
      <c r="J4">
        <v>3</v>
      </c>
      <c r="K4" t="s">
        <v>703</v>
      </c>
      <c r="M4" s="122" t="s">
        <v>58</v>
      </c>
      <c r="N4" t="s">
        <v>377</v>
      </c>
    </row>
    <row r="5" spans="1:14" ht="13" customHeight="1" x14ac:dyDescent="0.2">
      <c r="A5" s="108" t="s">
        <v>110</v>
      </c>
      <c r="B5">
        <v>5.4999999999999997E-3</v>
      </c>
      <c r="C5">
        <v>4</v>
      </c>
      <c r="F5" t="s">
        <v>208</v>
      </c>
      <c r="G5" s="110" t="s">
        <v>116</v>
      </c>
      <c r="J5">
        <v>4</v>
      </c>
      <c r="K5" t="s">
        <v>704</v>
      </c>
      <c r="M5" s="124" t="s">
        <v>133</v>
      </c>
      <c r="N5" t="s">
        <v>378</v>
      </c>
    </row>
    <row r="6" spans="1:14" ht="13" customHeight="1" x14ac:dyDescent="0.2">
      <c r="A6" s="108" t="s">
        <v>111</v>
      </c>
      <c r="B6">
        <v>1.7500000000000002E-2</v>
      </c>
      <c r="C6">
        <v>5</v>
      </c>
      <c r="F6" t="s">
        <v>209</v>
      </c>
      <c r="G6" s="110" t="s">
        <v>117</v>
      </c>
      <c r="J6">
        <f>J5+1</f>
        <v>5</v>
      </c>
      <c r="K6" t="s">
        <v>705</v>
      </c>
      <c r="M6" s="125" t="s">
        <v>134</v>
      </c>
      <c r="N6" t="s">
        <v>379</v>
      </c>
    </row>
    <row r="7" spans="1:14" ht="13" customHeight="1" x14ac:dyDescent="0.2">
      <c r="A7" s="108" t="s">
        <v>112</v>
      </c>
      <c r="B7">
        <v>0.20749999999999999</v>
      </c>
      <c r="C7">
        <v>6</v>
      </c>
      <c r="F7" t="s">
        <v>210</v>
      </c>
      <c r="G7" s="110" t="s">
        <v>118</v>
      </c>
      <c r="J7">
        <f t="shared" ref="J7:J70" si="0">J6+1</f>
        <v>6</v>
      </c>
      <c r="K7" t="s">
        <v>706</v>
      </c>
      <c r="M7" s="124" t="s">
        <v>135</v>
      </c>
      <c r="N7" t="s">
        <v>380</v>
      </c>
    </row>
    <row r="8" spans="1:14" ht="13" customHeight="1" x14ac:dyDescent="0.2">
      <c r="A8" s="109" t="s">
        <v>113</v>
      </c>
      <c r="B8" s="104">
        <v>1E-3</v>
      </c>
      <c r="C8">
        <v>7</v>
      </c>
      <c r="F8" t="s">
        <v>211</v>
      </c>
      <c r="G8" s="111" t="s">
        <v>137</v>
      </c>
      <c r="J8">
        <f t="shared" si="0"/>
        <v>7</v>
      </c>
      <c r="K8" t="s">
        <v>707</v>
      </c>
      <c r="M8" s="124" t="s">
        <v>136</v>
      </c>
      <c r="N8" t="s">
        <v>381</v>
      </c>
    </row>
    <row r="9" spans="1:14" ht="13" customHeight="1" x14ac:dyDescent="0.2">
      <c r="A9" s="110" t="s">
        <v>114</v>
      </c>
      <c r="B9">
        <v>1E-3</v>
      </c>
      <c r="C9">
        <v>8</v>
      </c>
      <c r="F9" t="s">
        <v>212</v>
      </c>
      <c r="G9" s="111" t="s">
        <v>138</v>
      </c>
      <c r="J9">
        <f t="shared" si="0"/>
        <v>8</v>
      </c>
      <c r="K9" s="133" t="s">
        <v>708</v>
      </c>
      <c r="L9" s="133" t="s">
        <v>108</v>
      </c>
      <c r="M9" s="133" t="s">
        <v>107</v>
      </c>
      <c r="N9" s="133" t="s">
        <v>382</v>
      </c>
    </row>
    <row r="10" spans="1:14" ht="13" customHeight="1" x14ac:dyDescent="0.2">
      <c r="A10" s="110" t="s">
        <v>115</v>
      </c>
      <c r="B10">
        <v>1E-3</v>
      </c>
      <c r="C10">
        <v>9</v>
      </c>
      <c r="F10" t="s">
        <v>213</v>
      </c>
      <c r="G10" s="111" t="s">
        <v>139</v>
      </c>
      <c r="J10">
        <f t="shared" si="0"/>
        <v>9</v>
      </c>
      <c r="K10" s="133" t="s">
        <v>709</v>
      </c>
      <c r="L10" s="133"/>
      <c r="M10" s="133" t="s">
        <v>58</v>
      </c>
      <c r="N10" s="133" t="s">
        <v>384</v>
      </c>
    </row>
    <row r="11" spans="1:14" ht="13" customHeight="1" x14ac:dyDescent="0.2">
      <c r="A11" s="110" t="s">
        <v>116</v>
      </c>
      <c r="B11">
        <v>9.3185000000000004E-2</v>
      </c>
      <c r="C11">
        <v>10</v>
      </c>
      <c r="F11" t="s">
        <v>214</v>
      </c>
      <c r="G11" s="107" t="s">
        <v>107</v>
      </c>
      <c r="J11">
        <f t="shared" si="0"/>
        <v>10</v>
      </c>
      <c r="K11" s="133" t="s">
        <v>710</v>
      </c>
      <c r="L11" s="133"/>
      <c r="M11" s="133" t="s">
        <v>133</v>
      </c>
      <c r="N11" s="133" t="s">
        <v>385</v>
      </c>
    </row>
    <row r="12" spans="1:14" ht="13" customHeight="1" x14ac:dyDescent="0.2">
      <c r="A12" s="110" t="s">
        <v>117</v>
      </c>
      <c r="B12">
        <v>1E-3</v>
      </c>
      <c r="C12">
        <v>11</v>
      </c>
      <c r="F12" t="s">
        <v>215</v>
      </c>
      <c r="G12" s="108" t="s">
        <v>108</v>
      </c>
      <c r="J12">
        <f t="shared" si="0"/>
        <v>11</v>
      </c>
      <c r="K12" s="133" t="s">
        <v>711</v>
      </c>
      <c r="L12" s="133"/>
      <c r="M12" s="133" t="s">
        <v>134</v>
      </c>
      <c r="N12" s="133" t="s">
        <v>386</v>
      </c>
    </row>
    <row r="13" spans="1:14" ht="13" customHeight="1" x14ac:dyDescent="0.2">
      <c r="A13" s="110" t="s">
        <v>118</v>
      </c>
      <c r="B13">
        <v>1E-3</v>
      </c>
      <c r="C13">
        <v>12</v>
      </c>
      <c r="F13" t="s">
        <v>216</v>
      </c>
      <c r="G13" s="108" t="s">
        <v>109</v>
      </c>
      <c r="J13">
        <f t="shared" si="0"/>
        <v>12</v>
      </c>
      <c r="K13" s="133" t="s">
        <v>712</v>
      </c>
      <c r="L13" s="133"/>
      <c r="M13" s="133" t="s">
        <v>135</v>
      </c>
      <c r="N13" s="133" t="s">
        <v>387</v>
      </c>
    </row>
    <row r="14" spans="1:14" ht="13" customHeight="1" x14ac:dyDescent="0.2">
      <c r="A14" s="110" t="s">
        <v>119</v>
      </c>
      <c r="B14">
        <v>2.7310938E-2</v>
      </c>
      <c r="C14">
        <v>13</v>
      </c>
      <c r="F14" t="s">
        <v>217</v>
      </c>
      <c r="G14" s="108" t="s">
        <v>110</v>
      </c>
      <c r="J14">
        <f t="shared" si="0"/>
        <v>13</v>
      </c>
      <c r="K14" s="133" t="s">
        <v>713</v>
      </c>
      <c r="L14" s="133"/>
      <c r="M14" s="133" t="s">
        <v>136</v>
      </c>
      <c r="N14" s="133" t="s">
        <v>388</v>
      </c>
    </row>
    <row r="15" spans="1:14" ht="13" customHeight="1" x14ac:dyDescent="0.2">
      <c r="A15" s="110" t="s">
        <v>120</v>
      </c>
      <c r="B15">
        <v>3.3969125000000003E-2</v>
      </c>
      <c r="C15">
        <v>14</v>
      </c>
      <c r="F15" t="s">
        <v>218</v>
      </c>
      <c r="G15" s="108" t="s">
        <v>111</v>
      </c>
      <c r="J15">
        <f t="shared" si="0"/>
        <v>14</v>
      </c>
      <c r="K15" s="133" t="s">
        <v>714</v>
      </c>
      <c r="L15" s="133"/>
      <c r="M15" s="133" t="s">
        <v>137</v>
      </c>
      <c r="N15" s="133" t="s">
        <v>383</v>
      </c>
    </row>
    <row r="16" spans="1:14" ht="13" customHeight="1" x14ac:dyDescent="0.2">
      <c r="A16" s="110" t="s">
        <v>121</v>
      </c>
      <c r="B16">
        <v>3.3969125000000003E-2</v>
      </c>
      <c r="C16">
        <v>15</v>
      </c>
      <c r="F16" t="s">
        <v>219</v>
      </c>
      <c r="G16" s="108" t="s">
        <v>112</v>
      </c>
      <c r="J16">
        <f t="shared" si="0"/>
        <v>15</v>
      </c>
      <c r="K16" t="s">
        <v>715</v>
      </c>
      <c r="L16" s="122" t="s">
        <v>109</v>
      </c>
      <c r="M16" s="122" t="s">
        <v>110</v>
      </c>
      <c r="N16" t="s">
        <v>396</v>
      </c>
    </row>
    <row r="17" spans="1:14" ht="13" customHeight="1" x14ac:dyDescent="0.2">
      <c r="A17" s="110" t="s">
        <v>122</v>
      </c>
      <c r="B17">
        <v>1.375E-2</v>
      </c>
      <c r="C17">
        <v>16</v>
      </c>
      <c r="F17" t="s">
        <v>220</v>
      </c>
      <c r="G17" s="111" t="s">
        <v>133</v>
      </c>
      <c r="J17">
        <f t="shared" si="0"/>
        <v>16</v>
      </c>
      <c r="K17" t="s">
        <v>716</v>
      </c>
      <c r="M17" s="122" t="s">
        <v>111</v>
      </c>
      <c r="N17" t="s">
        <v>397</v>
      </c>
    </row>
    <row r="18" spans="1:14" ht="13" customHeight="1" x14ac:dyDescent="0.2">
      <c r="A18" s="110" t="s">
        <v>123</v>
      </c>
      <c r="B18">
        <v>1.375E-2</v>
      </c>
      <c r="C18">
        <v>17</v>
      </c>
      <c r="F18" t="s">
        <v>221</v>
      </c>
      <c r="G18" s="111" t="s">
        <v>134</v>
      </c>
      <c r="J18">
        <f t="shared" si="0"/>
        <v>17</v>
      </c>
      <c r="K18" t="s">
        <v>717</v>
      </c>
      <c r="M18" s="122" t="s">
        <v>58</v>
      </c>
      <c r="N18" t="s">
        <v>398</v>
      </c>
    </row>
    <row r="19" spans="1:14" ht="13" customHeight="1" x14ac:dyDescent="0.2">
      <c r="A19" s="110" t="s">
        <v>124</v>
      </c>
      <c r="B19">
        <v>1.375E-2</v>
      </c>
      <c r="C19">
        <v>18</v>
      </c>
      <c r="F19" t="s">
        <v>222</v>
      </c>
      <c r="G19" s="111" t="s">
        <v>135</v>
      </c>
      <c r="J19">
        <f t="shared" si="0"/>
        <v>18</v>
      </c>
      <c r="K19" t="s">
        <v>718</v>
      </c>
      <c r="M19" s="122" t="s">
        <v>113</v>
      </c>
      <c r="N19" t="s">
        <v>389</v>
      </c>
    </row>
    <row r="20" spans="1:14" ht="13" customHeight="1" x14ac:dyDescent="0.2">
      <c r="A20" s="110" t="s">
        <v>125</v>
      </c>
      <c r="B20">
        <v>1.375E-2</v>
      </c>
      <c r="C20">
        <v>19</v>
      </c>
      <c r="F20" t="s">
        <v>223</v>
      </c>
      <c r="G20" s="111" t="s">
        <v>136</v>
      </c>
      <c r="J20">
        <f t="shared" si="0"/>
        <v>19</v>
      </c>
      <c r="K20" t="s">
        <v>719</v>
      </c>
      <c r="M20" s="122" t="s">
        <v>115</v>
      </c>
      <c r="N20" t="s">
        <v>390</v>
      </c>
    </row>
    <row r="21" spans="1:14" ht="13" customHeight="1" x14ac:dyDescent="0.2">
      <c r="A21" s="110" t="s">
        <v>126</v>
      </c>
      <c r="B21">
        <v>1.375E-2</v>
      </c>
      <c r="C21">
        <v>20</v>
      </c>
      <c r="F21" t="s">
        <v>224</v>
      </c>
      <c r="G21" s="110" t="s">
        <v>128</v>
      </c>
      <c r="J21">
        <f t="shared" si="0"/>
        <v>20</v>
      </c>
      <c r="K21" t="s">
        <v>720</v>
      </c>
      <c r="M21" s="122" t="s">
        <v>116</v>
      </c>
      <c r="N21" t="s">
        <v>391</v>
      </c>
    </row>
    <row r="22" spans="1:14" ht="13" customHeight="1" x14ac:dyDescent="0.2">
      <c r="A22" s="110" t="s">
        <v>127</v>
      </c>
      <c r="B22">
        <v>1.375E-2</v>
      </c>
      <c r="C22">
        <v>21</v>
      </c>
      <c r="F22" t="s">
        <v>225</v>
      </c>
      <c r="G22" s="110" t="s">
        <v>130</v>
      </c>
      <c r="J22">
        <f t="shared" si="0"/>
        <v>21</v>
      </c>
      <c r="K22" t="s">
        <v>721</v>
      </c>
      <c r="M22" s="122" t="s">
        <v>117</v>
      </c>
      <c r="N22" t="s">
        <v>392</v>
      </c>
    </row>
    <row r="23" spans="1:14" ht="13" customHeight="1" x14ac:dyDescent="0.2">
      <c r="A23" s="110" t="s">
        <v>128</v>
      </c>
      <c r="B23">
        <v>1.375E-2</v>
      </c>
      <c r="C23">
        <v>22</v>
      </c>
      <c r="F23" t="s">
        <v>226</v>
      </c>
      <c r="G23" s="111" t="s">
        <v>144</v>
      </c>
      <c r="J23">
        <f t="shared" si="0"/>
        <v>22</v>
      </c>
      <c r="K23" t="s">
        <v>722</v>
      </c>
      <c r="M23" s="124" t="s">
        <v>133</v>
      </c>
      <c r="N23" t="s">
        <v>399</v>
      </c>
    </row>
    <row r="24" spans="1:14" ht="13" customHeight="1" x14ac:dyDescent="0.2">
      <c r="A24" s="110" t="s">
        <v>129</v>
      </c>
      <c r="B24">
        <v>1.375E-2</v>
      </c>
      <c r="C24">
        <v>23</v>
      </c>
      <c r="F24" t="s">
        <v>272</v>
      </c>
      <c r="G24" s="111" t="s">
        <v>140</v>
      </c>
      <c r="H24" s="111" t="s">
        <v>142</v>
      </c>
      <c r="J24">
        <f t="shared" si="0"/>
        <v>23</v>
      </c>
      <c r="K24" t="s">
        <v>723</v>
      </c>
      <c r="M24" s="125" t="s">
        <v>134</v>
      </c>
      <c r="N24" t="s">
        <v>400</v>
      </c>
    </row>
    <row r="25" spans="1:14" ht="13" customHeight="1" x14ac:dyDescent="0.2">
      <c r="A25" s="110" t="s">
        <v>130</v>
      </c>
      <c r="B25">
        <v>1.375E-2</v>
      </c>
      <c r="C25">
        <v>24</v>
      </c>
      <c r="F25" t="s">
        <v>227</v>
      </c>
      <c r="G25" s="110" t="s">
        <v>122</v>
      </c>
      <c r="J25">
        <f t="shared" si="0"/>
        <v>24</v>
      </c>
      <c r="K25" t="s">
        <v>724</v>
      </c>
      <c r="M25" s="124" t="s">
        <v>135</v>
      </c>
      <c r="N25" t="s">
        <v>401</v>
      </c>
    </row>
    <row r="26" spans="1:14" ht="13" customHeight="1" x14ac:dyDescent="0.2">
      <c r="A26" s="110" t="s">
        <v>131</v>
      </c>
      <c r="B26">
        <v>1.375E-2</v>
      </c>
      <c r="C26">
        <v>25</v>
      </c>
      <c r="F26" t="s">
        <v>228</v>
      </c>
      <c r="G26" s="110" t="s">
        <v>124</v>
      </c>
      <c r="J26">
        <f t="shared" si="0"/>
        <v>25</v>
      </c>
      <c r="K26" t="s">
        <v>725</v>
      </c>
      <c r="M26" s="124" t="s">
        <v>136</v>
      </c>
      <c r="N26" t="s">
        <v>402</v>
      </c>
    </row>
    <row r="27" spans="1:14" ht="13" customHeight="1" x14ac:dyDescent="0.2">
      <c r="A27" s="110" t="s">
        <v>132</v>
      </c>
      <c r="B27">
        <v>0.02</v>
      </c>
      <c r="C27">
        <v>26</v>
      </c>
      <c r="F27" t="s">
        <v>229</v>
      </c>
      <c r="G27" s="110" t="s">
        <v>126</v>
      </c>
      <c r="J27">
        <f t="shared" si="0"/>
        <v>26</v>
      </c>
      <c r="K27" t="s">
        <v>726</v>
      </c>
      <c r="M27" s="124" t="s">
        <v>137</v>
      </c>
      <c r="N27" t="s">
        <v>393</v>
      </c>
    </row>
    <row r="28" spans="1:14" ht="13" customHeight="1" x14ac:dyDescent="0.2">
      <c r="A28" s="111" t="s">
        <v>133</v>
      </c>
      <c r="B28">
        <v>0.23300000000000001</v>
      </c>
      <c r="C28">
        <v>27</v>
      </c>
      <c r="F28" t="s">
        <v>270</v>
      </c>
      <c r="G28" s="110" t="s">
        <v>119</v>
      </c>
      <c r="J28">
        <f t="shared" si="0"/>
        <v>27</v>
      </c>
      <c r="K28" t="s">
        <v>727</v>
      </c>
      <c r="M28" s="124" t="s">
        <v>138</v>
      </c>
      <c r="N28" t="s">
        <v>394</v>
      </c>
    </row>
    <row r="29" spans="1:14" ht="13" customHeight="1" x14ac:dyDescent="0.2">
      <c r="A29" s="111" t="s">
        <v>134</v>
      </c>
      <c r="B29">
        <v>0.28799999999999998</v>
      </c>
      <c r="C29">
        <v>28</v>
      </c>
      <c r="F29" t="s">
        <v>276</v>
      </c>
      <c r="G29" s="115" t="s">
        <v>190</v>
      </c>
      <c r="J29">
        <f t="shared" si="0"/>
        <v>28</v>
      </c>
      <c r="K29" t="s">
        <v>728</v>
      </c>
      <c r="M29" s="124" t="s">
        <v>139</v>
      </c>
      <c r="N29" t="s">
        <v>395</v>
      </c>
    </row>
    <row r="30" spans="1:14" ht="13" customHeight="1" x14ac:dyDescent="0.2">
      <c r="A30" s="111" t="s">
        <v>135</v>
      </c>
      <c r="B30">
        <v>0.54337400000000002</v>
      </c>
      <c r="C30">
        <v>29</v>
      </c>
      <c r="F30" t="s">
        <v>277</v>
      </c>
      <c r="G30" s="115" t="s">
        <v>192</v>
      </c>
      <c r="J30">
        <f t="shared" si="0"/>
        <v>29</v>
      </c>
      <c r="K30" t="s">
        <v>729</v>
      </c>
      <c r="M30" s="124" t="s">
        <v>140</v>
      </c>
      <c r="N30" t="s">
        <v>403</v>
      </c>
    </row>
    <row r="31" spans="1:14" ht="13" customHeight="1" x14ac:dyDescent="0.2">
      <c r="A31" s="111" t="s">
        <v>136</v>
      </c>
      <c r="B31">
        <v>0.1285</v>
      </c>
      <c r="C31">
        <v>30</v>
      </c>
      <c r="F31" t="s">
        <v>287</v>
      </c>
      <c r="G31" s="110" t="s">
        <v>132</v>
      </c>
      <c r="J31">
        <f t="shared" si="0"/>
        <v>30</v>
      </c>
      <c r="K31" t="s">
        <v>730</v>
      </c>
      <c r="M31" s="124" t="s">
        <v>141</v>
      </c>
      <c r="N31" t="s">
        <v>405</v>
      </c>
    </row>
    <row r="32" spans="1:14" ht="13" customHeight="1" x14ac:dyDescent="0.2">
      <c r="A32" s="111" t="s">
        <v>137</v>
      </c>
      <c r="B32">
        <v>0.01</v>
      </c>
      <c r="C32">
        <v>31</v>
      </c>
      <c r="F32" t="s">
        <v>278</v>
      </c>
      <c r="G32" s="116" t="s">
        <v>200</v>
      </c>
      <c r="J32">
        <f t="shared" si="0"/>
        <v>31</v>
      </c>
      <c r="K32" t="s">
        <v>731</v>
      </c>
      <c r="M32" s="124" t="s">
        <v>142</v>
      </c>
      <c r="N32" t="s">
        <v>1490</v>
      </c>
    </row>
    <row r="33" spans="1:14" ht="13" customHeight="1" x14ac:dyDescent="0.2">
      <c r="A33" s="111" t="s">
        <v>138</v>
      </c>
      <c r="B33">
        <v>0.01</v>
      </c>
      <c r="C33">
        <v>32</v>
      </c>
      <c r="F33" t="s">
        <v>279</v>
      </c>
      <c r="G33" s="121"/>
      <c r="J33">
        <f t="shared" si="0"/>
        <v>32</v>
      </c>
      <c r="K33" t="s">
        <v>732</v>
      </c>
      <c r="M33" s="124" t="s">
        <v>143</v>
      </c>
      <c r="N33" t="s">
        <v>1490</v>
      </c>
    </row>
    <row r="34" spans="1:14" ht="13" customHeight="1" x14ac:dyDescent="0.2">
      <c r="A34" s="111" t="s">
        <v>139</v>
      </c>
      <c r="B34">
        <v>0.01</v>
      </c>
      <c r="C34">
        <v>33</v>
      </c>
      <c r="F34" t="s">
        <v>291</v>
      </c>
      <c r="G34" s="110" t="s">
        <v>120</v>
      </c>
      <c r="J34">
        <f t="shared" si="0"/>
        <v>33</v>
      </c>
      <c r="K34" t="s">
        <v>733</v>
      </c>
      <c r="M34" s="126" t="s">
        <v>149</v>
      </c>
      <c r="N34" t="s">
        <v>1408</v>
      </c>
    </row>
    <row r="35" spans="1:14" ht="13" customHeight="1" x14ac:dyDescent="0.2">
      <c r="A35" s="111" t="s">
        <v>140</v>
      </c>
      <c r="B35">
        <v>1.4999999999999999E-2</v>
      </c>
      <c r="C35">
        <v>34</v>
      </c>
      <c r="F35" t="s">
        <v>292</v>
      </c>
      <c r="G35" s="110" t="s">
        <v>121</v>
      </c>
      <c r="J35">
        <f t="shared" si="0"/>
        <v>34</v>
      </c>
      <c r="K35" t="s">
        <v>734</v>
      </c>
      <c r="M35" s="126" t="s">
        <v>150</v>
      </c>
      <c r="N35" t="s">
        <v>1409</v>
      </c>
    </row>
    <row r="36" spans="1:14" ht="13" customHeight="1" x14ac:dyDescent="0.2">
      <c r="A36" s="111" t="s">
        <v>141</v>
      </c>
      <c r="B36">
        <v>1.4999999999999999E-2</v>
      </c>
      <c r="C36">
        <v>35</v>
      </c>
      <c r="F36" t="s">
        <v>230</v>
      </c>
      <c r="G36" s="110" t="s">
        <v>129</v>
      </c>
      <c r="J36">
        <f t="shared" si="0"/>
        <v>35</v>
      </c>
      <c r="K36" t="s">
        <v>862</v>
      </c>
      <c r="M36" s="126" t="s">
        <v>151</v>
      </c>
      <c r="N36" t="s">
        <v>1410</v>
      </c>
    </row>
    <row r="37" spans="1:14" ht="13" customHeight="1" x14ac:dyDescent="0.2">
      <c r="A37" s="111" t="s">
        <v>142</v>
      </c>
      <c r="B37">
        <v>1.4999999999999999E-2</v>
      </c>
      <c r="C37">
        <v>36</v>
      </c>
      <c r="F37" t="s">
        <v>231</v>
      </c>
      <c r="G37" s="110" t="s">
        <v>131</v>
      </c>
      <c r="H37" s="120"/>
      <c r="J37">
        <f t="shared" si="0"/>
        <v>36</v>
      </c>
      <c r="K37" t="s">
        <v>735</v>
      </c>
      <c r="M37" s="126" t="s">
        <v>152</v>
      </c>
      <c r="N37" t="s">
        <v>1401</v>
      </c>
    </row>
    <row r="38" spans="1:14" ht="13" customHeight="1" x14ac:dyDescent="0.2">
      <c r="A38" s="111" t="s">
        <v>143</v>
      </c>
      <c r="B38">
        <v>1.4999999999999999E-2</v>
      </c>
      <c r="C38">
        <v>37</v>
      </c>
      <c r="F38" t="s">
        <v>232</v>
      </c>
      <c r="G38" s="111" t="s">
        <v>145</v>
      </c>
      <c r="J38">
        <f t="shared" si="0"/>
        <v>37</v>
      </c>
      <c r="K38" t="s">
        <v>863</v>
      </c>
      <c r="M38" s="126" t="s">
        <v>154</v>
      </c>
      <c r="N38" t="s">
        <v>1402</v>
      </c>
    </row>
    <row r="39" spans="1:14" ht="13" customHeight="1" x14ac:dyDescent="0.2">
      <c r="A39" s="111" t="s">
        <v>144</v>
      </c>
      <c r="B39">
        <v>1.4999999999999999E-2</v>
      </c>
      <c r="C39">
        <v>38</v>
      </c>
      <c r="F39" t="s">
        <v>273</v>
      </c>
      <c r="G39" s="111" t="s">
        <v>141</v>
      </c>
      <c r="H39" s="111" t="s">
        <v>143</v>
      </c>
      <c r="J39">
        <f t="shared" si="0"/>
        <v>38</v>
      </c>
      <c r="K39" t="s">
        <v>864</v>
      </c>
      <c r="M39" s="126" t="s">
        <v>155</v>
      </c>
      <c r="N39" t="s">
        <v>1403</v>
      </c>
    </row>
    <row r="40" spans="1:14" ht="13" customHeight="1" x14ac:dyDescent="0.2">
      <c r="A40" s="111" t="s">
        <v>145</v>
      </c>
      <c r="B40">
        <v>1.4999999999999999E-2</v>
      </c>
      <c r="C40">
        <v>39</v>
      </c>
      <c r="F40" t="s">
        <v>233</v>
      </c>
      <c r="G40" s="110" t="s">
        <v>123</v>
      </c>
      <c r="J40">
        <f t="shared" si="0"/>
        <v>39</v>
      </c>
      <c r="K40" t="s">
        <v>865</v>
      </c>
      <c r="M40" s="126" t="s">
        <v>156</v>
      </c>
      <c r="N40" t="s">
        <v>1404</v>
      </c>
    </row>
    <row r="41" spans="1:14" ht="13" customHeight="1" x14ac:dyDescent="0.2">
      <c r="A41" s="112" t="s">
        <v>146</v>
      </c>
      <c r="B41" s="100">
        <v>1.95E-2</v>
      </c>
      <c r="C41">
        <v>40</v>
      </c>
      <c r="F41" t="s">
        <v>234</v>
      </c>
      <c r="G41" s="110" t="s">
        <v>125</v>
      </c>
      <c r="H41" s="120"/>
      <c r="J41">
        <f t="shared" si="0"/>
        <v>40</v>
      </c>
      <c r="K41" t="s">
        <v>866</v>
      </c>
      <c r="M41" s="127" t="s">
        <v>175</v>
      </c>
      <c r="N41" t="s">
        <v>1411</v>
      </c>
    </row>
    <row r="42" spans="1:14" ht="13" customHeight="1" x14ac:dyDescent="0.2">
      <c r="A42" s="112" t="s">
        <v>147</v>
      </c>
      <c r="B42" s="100">
        <v>1.95E-2</v>
      </c>
      <c r="C42">
        <v>41</v>
      </c>
      <c r="F42" t="s">
        <v>235</v>
      </c>
      <c r="G42" s="110" t="s">
        <v>127</v>
      </c>
      <c r="J42">
        <f t="shared" si="0"/>
        <v>41</v>
      </c>
      <c r="K42" t="s">
        <v>867</v>
      </c>
      <c r="M42" s="127" t="s">
        <v>176</v>
      </c>
      <c r="N42" t="s">
        <v>1412</v>
      </c>
    </row>
    <row r="43" spans="1:14" ht="13" customHeight="1" x14ac:dyDescent="0.2">
      <c r="A43" s="112" t="s">
        <v>148</v>
      </c>
      <c r="B43">
        <v>1.3625E-2</v>
      </c>
      <c r="C43">
        <v>42</v>
      </c>
      <c r="F43" t="s">
        <v>236</v>
      </c>
      <c r="G43" s="115" t="s">
        <v>188</v>
      </c>
      <c r="J43">
        <f t="shared" si="0"/>
        <v>42</v>
      </c>
      <c r="K43" t="s">
        <v>868</v>
      </c>
      <c r="M43" s="127" t="s">
        <v>177</v>
      </c>
      <c r="N43" t="s">
        <v>1413</v>
      </c>
    </row>
    <row r="44" spans="1:14" ht="13" customHeight="1" x14ac:dyDescent="0.2">
      <c r="A44" s="112" t="s">
        <v>149</v>
      </c>
      <c r="B44">
        <v>5.4999999999999997E-3</v>
      </c>
      <c r="C44">
        <v>43</v>
      </c>
      <c r="F44" t="s">
        <v>290</v>
      </c>
      <c r="G44" s="116" t="s">
        <v>196</v>
      </c>
      <c r="J44">
        <f t="shared" si="0"/>
        <v>43</v>
      </c>
      <c r="K44" t="s">
        <v>869</v>
      </c>
      <c r="M44" s="127" t="s">
        <v>178</v>
      </c>
      <c r="N44" t="s">
        <v>1414</v>
      </c>
    </row>
    <row r="45" spans="1:14" ht="13" customHeight="1" x14ac:dyDescent="0.2">
      <c r="A45" s="112" t="s">
        <v>150</v>
      </c>
      <c r="B45">
        <v>1.7500000000000002E-2</v>
      </c>
      <c r="C45">
        <v>44</v>
      </c>
      <c r="F45" t="s">
        <v>297</v>
      </c>
      <c r="G45" s="115" t="s">
        <v>189</v>
      </c>
      <c r="J45">
        <f t="shared" si="0"/>
        <v>44</v>
      </c>
      <c r="K45" t="s">
        <v>870</v>
      </c>
      <c r="M45" s="127" t="s">
        <v>179</v>
      </c>
      <c r="N45" t="s">
        <v>1405</v>
      </c>
    </row>
    <row r="46" spans="1:14" ht="13" customHeight="1" x14ac:dyDescent="0.2">
      <c r="A46" s="112" t="s">
        <v>151</v>
      </c>
      <c r="B46">
        <v>0.20749999999999999</v>
      </c>
      <c r="C46">
        <v>45</v>
      </c>
      <c r="F46" t="s">
        <v>237</v>
      </c>
      <c r="G46" s="115" t="s">
        <v>194</v>
      </c>
      <c r="J46">
        <f t="shared" si="0"/>
        <v>45</v>
      </c>
      <c r="K46" t="s">
        <v>871</v>
      </c>
      <c r="M46" s="127" t="s">
        <v>180</v>
      </c>
      <c r="N46" t="s">
        <v>1406</v>
      </c>
    </row>
    <row r="47" spans="1:14" ht="13" customHeight="1" x14ac:dyDescent="0.2">
      <c r="A47" s="112" t="s">
        <v>152</v>
      </c>
      <c r="B47" s="104">
        <v>1E-3</v>
      </c>
      <c r="C47">
        <v>46</v>
      </c>
      <c r="F47" t="s">
        <v>238</v>
      </c>
      <c r="G47" s="115" t="s">
        <v>195</v>
      </c>
      <c r="J47">
        <f t="shared" si="0"/>
        <v>46</v>
      </c>
      <c r="K47" t="s">
        <v>872</v>
      </c>
      <c r="M47" s="127" t="s">
        <v>181</v>
      </c>
      <c r="N47" t="s">
        <v>1407</v>
      </c>
    </row>
    <row r="48" spans="1:14" ht="13" customHeight="1" x14ac:dyDescent="0.2">
      <c r="A48" s="112" t="s">
        <v>153</v>
      </c>
      <c r="B48">
        <v>1E-3</v>
      </c>
      <c r="C48">
        <v>47</v>
      </c>
      <c r="F48" t="s">
        <v>239</v>
      </c>
      <c r="G48" s="112" t="s">
        <v>152</v>
      </c>
      <c r="J48">
        <f t="shared" si="0"/>
        <v>47</v>
      </c>
      <c r="K48" t="s">
        <v>873</v>
      </c>
      <c r="M48" s="127" t="s">
        <v>182</v>
      </c>
      <c r="N48" t="s">
        <v>1415</v>
      </c>
    </row>
    <row r="49" spans="1:15" ht="13" customHeight="1" x14ac:dyDescent="0.2">
      <c r="A49" s="112" t="s">
        <v>154</v>
      </c>
      <c r="B49">
        <v>1E-3</v>
      </c>
      <c r="C49">
        <v>48</v>
      </c>
      <c r="F49" t="s">
        <v>240</v>
      </c>
      <c r="G49" s="112" t="s">
        <v>153</v>
      </c>
      <c r="J49">
        <f t="shared" si="0"/>
        <v>48</v>
      </c>
      <c r="K49" t="s">
        <v>874</v>
      </c>
      <c r="M49" s="127" t="s">
        <v>183</v>
      </c>
      <c r="N49" t="s">
        <v>1418</v>
      </c>
    </row>
    <row r="50" spans="1:15" ht="13" customHeight="1" x14ac:dyDescent="0.2">
      <c r="A50" s="112" t="s">
        <v>155</v>
      </c>
      <c r="B50">
        <v>9.3185000000000004E-2</v>
      </c>
      <c r="C50">
        <v>49</v>
      </c>
      <c r="F50" t="s">
        <v>241</v>
      </c>
      <c r="G50" s="112" t="s">
        <v>154</v>
      </c>
      <c r="J50">
        <f t="shared" si="0"/>
        <v>49</v>
      </c>
      <c r="K50" t="s">
        <v>875</v>
      </c>
      <c r="M50" s="127" t="s">
        <v>184</v>
      </c>
      <c r="N50" t="s">
        <v>1490</v>
      </c>
    </row>
    <row r="51" spans="1:15" ht="13" customHeight="1" x14ac:dyDescent="0.2">
      <c r="A51" s="112" t="s">
        <v>156</v>
      </c>
      <c r="B51">
        <v>1E-3</v>
      </c>
      <c r="C51">
        <v>50</v>
      </c>
      <c r="F51" t="s">
        <v>242</v>
      </c>
      <c r="G51" s="112" t="s">
        <v>155</v>
      </c>
      <c r="J51">
        <f t="shared" si="0"/>
        <v>50</v>
      </c>
      <c r="K51" t="s">
        <v>876</v>
      </c>
      <c r="M51" s="127" t="s">
        <v>185</v>
      </c>
      <c r="N51" t="s">
        <v>1490</v>
      </c>
    </row>
    <row r="52" spans="1:15" ht="13" customHeight="1" x14ac:dyDescent="0.2">
      <c r="A52" s="112" t="s">
        <v>157</v>
      </c>
      <c r="B52">
        <v>1E-3</v>
      </c>
      <c r="C52">
        <v>51</v>
      </c>
      <c r="F52" t="s">
        <v>243</v>
      </c>
      <c r="G52" s="112" t="s">
        <v>156</v>
      </c>
      <c r="J52">
        <f t="shared" si="0"/>
        <v>51</v>
      </c>
      <c r="K52" t="s">
        <v>877</v>
      </c>
      <c r="M52" s="128" t="s">
        <v>194</v>
      </c>
      <c r="N52" t="s">
        <v>407</v>
      </c>
    </row>
    <row r="53" spans="1:15" ht="13" customHeight="1" x14ac:dyDescent="0.2">
      <c r="A53" s="112" t="s">
        <v>158</v>
      </c>
      <c r="B53">
        <v>2.7310938E-2</v>
      </c>
      <c r="C53">
        <v>52</v>
      </c>
      <c r="F53" t="s">
        <v>244</v>
      </c>
      <c r="G53" s="112" t="s">
        <v>157</v>
      </c>
      <c r="J53">
        <f t="shared" si="0"/>
        <v>52</v>
      </c>
      <c r="K53" t="s">
        <v>878</v>
      </c>
      <c r="M53" s="129" t="s">
        <v>196</v>
      </c>
      <c r="N53" t="s">
        <v>406</v>
      </c>
    </row>
    <row r="54" spans="1:15" ht="13" customHeight="1" x14ac:dyDescent="0.2">
      <c r="A54" s="112" t="s">
        <v>159</v>
      </c>
      <c r="B54">
        <v>3.3969125000000003E-2</v>
      </c>
      <c r="C54">
        <v>53</v>
      </c>
      <c r="F54" t="s">
        <v>245</v>
      </c>
      <c r="G54" s="114" t="s">
        <v>179</v>
      </c>
      <c r="J54">
        <f t="shared" si="0"/>
        <v>53</v>
      </c>
      <c r="K54" t="s">
        <v>879</v>
      </c>
      <c r="M54" s="129" t="s">
        <v>197</v>
      </c>
      <c r="O54" s="136"/>
    </row>
    <row r="55" spans="1:15" ht="13" customHeight="1" x14ac:dyDescent="0.2">
      <c r="A55" s="112" t="s">
        <v>160</v>
      </c>
      <c r="B55">
        <v>3.3969125000000003E-2</v>
      </c>
      <c r="C55">
        <v>54</v>
      </c>
      <c r="F55" t="s">
        <v>246</v>
      </c>
      <c r="G55" s="114" t="s">
        <v>180</v>
      </c>
      <c r="J55">
        <f t="shared" si="0"/>
        <v>54</v>
      </c>
      <c r="K55" t="s">
        <v>880</v>
      </c>
      <c r="M55" s="129" t="s">
        <v>199</v>
      </c>
      <c r="N55" t="s">
        <v>1416</v>
      </c>
    </row>
    <row r="56" spans="1:15" ht="13" customHeight="1" x14ac:dyDescent="0.2">
      <c r="A56" s="112" t="s">
        <v>161</v>
      </c>
      <c r="B56">
        <v>3.3969125000000003E-2</v>
      </c>
      <c r="C56">
        <v>55</v>
      </c>
      <c r="F56" t="s">
        <v>247</v>
      </c>
      <c r="G56" s="114" t="s">
        <v>181</v>
      </c>
      <c r="J56">
        <f t="shared" si="0"/>
        <v>55</v>
      </c>
      <c r="K56" t="s">
        <v>881</v>
      </c>
      <c r="M56" s="129" t="s">
        <v>200</v>
      </c>
      <c r="N56" t="s">
        <v>404</v>
      </c>
    </row>
    <row r="57" spans="1:15" ht="13" customHeight="1" x14ac:dyDescent="0.2">
      <c r="A57" s="113" t="s">
        <v>162</v>
      </c>
      <c r="B57">
        <v>3.3969125000000003E-2</v>
      </c>
      <c r="C57">
        <v>56</v>
      </c>
      <c r="F57" t="s">
        <v>248</v>
      </c>
      <c r="G57" s="112" t="s">
        <v>146</v>
      </c>
      <c r="J57">
        <f t="shared" si="0"/>
        <v>56</v>
      </c>
      <c r="K57" t="s">
        <v>882</v>
      </c>
      <c r="M57" s="129" t="s">
        <v>201</v>
      </c>
      <c r="N57" t="s">
        <v>1417</v>
      </c>
    </row>
    <row r="58" spans="1:15" ht="13" customHeight="1" x14ac:dyDescent="0.2">
      <c r="A58" s="113" t="s">
        <v>163</v>
      </c>
      <c r="B58">
        <v>1.375E-2</v>
      </c>
      <c r="C58">
        <v>57</v>
      </c>
      <c r="F58" t="s">
        <v>249</v>
      </c>
      <c r="G58" s="112" t="s">
        <v>147</v>
      </c>
      <c r="J58">
        <f t="shared" si="0"/>
        <v>57</v>
      </c>
      <c r="K58" t="s">
        <v>883</v>
      </c>
      <c r="M58" s="129" t="s">
        <v>203</v>
      </c>
      <c r="N58" t="s">
        <v>1491</v>
      </c>
    </row>
    <row r="59" spans="1:15" ht="13" customHeight="1" x14ac:dyDescent="0.2">
      <c r="A59" s="113" t="s">
        <v>164</v>
      </c>
      <c r="B59">
        <v>1.375E-2</v>
      </c>
      <c r="C59">
        <v>58</v>
      </c>
      <c r="F59" t="s">
        <v>250</v>
      </c>
      <c r="G59" s="112" t="s">
        <v>148</v>
      </c>
      <c r="J59">
        <f t="shared" si="0"/>
        <v>58</v>
      </c>
      <c r="K59" s="133" t="s">
        <v>736</v>
      </c>
      <c r="L59" s="133" t="s">
        <v>110</v>
      </c>
      <c r="M59" s="133" t="s">
        <v>133</v>
      </c>
      <c r="N59" s="133" t="s">
        <v>411</v>
      </c>
    </row>
    <row r="60" spans="1:15" ht="13" customHeight="1" x14ac:dyDescent="0.2">
      <c r="A60" s="113" t="s">
        <v>165</v>
      </c>
      <c r="B60">
        <v>1.375E-2</v>
      </c>
      <c r="C60">
        <v>59</v>
      </c>
      <c r="F60" t="s">
        <v>251</v>
      </c>
      <c r="G60" s="112" t="s">
        <v>149</v>
      </c>
      <c r="J60">
        <f t="shared" si="0"/>
        <v>59</v>
      </c>
      <c r="K60" s="133" t="s">
        <v>737</v>
      </c>
      <c r="L60" s="133"/>
      <c r="M60" s="133" t="s">
        <v>134</v>
      </c>
      <c r="N60" s="133" t="s">
        <v>412</v>
      </c>
    </row>
    <row r="61" spans="1:15" ht="13" customHeight="1" x14ac:dyDescent="0.2">
      <c r="A61" s="113" t="s">
        <v>166</v>
      </c>
      <c r="B61">
        <v>1.375E-2</v>
      </c>
      <c r="C61">
        <v>60</v>
      </c>
      <c r="F61" t="s">
        <v>252</v>
      </c>
      <c r="G61" s="112" t="s">
        <v>150</v>
      </c>
      <c r="J61">
        <f t="shared" si="0"/>
        <v>60</v>
      </c>
      <c r="K61" s="133" t="s">
        <v>738</v>
      </c>
      <c r="L61" s="133"/>
      <c r="M61" s="133" t="s">
        <v>135</v>
      </c>
      <c r="N61" s="133" t="s">
        <v>413</v>
      </c>
    </row>
    <row r="62" spans="1:15" ht="13" customHeight="1" x14ac:dyDescent="0.2">
      <c r="A62" s="113" t="s">
        <v>167</v>
      </c>
      <c r="B62">
        <v>1.375E-2</v>
      </c>
      <c r="C62">
        <v>61</v>
      </c>
      <c r="F62" t="s">
        <v>253</v>
      </c>
      <c r="G62" s="112" t="s">
        <v>151</v>
      </c>
      <c r="J62">
        <f t="shared" si="0"/>
        <v>61</v>
      </c>
      <c r="K62" s="133" t="s">
        <v>739</v>
      </c>
      <c r="L62" s="133"/>
      <c r="M62" s="133" t="s">
        <v>136</v>
      </c>
      <c r="N62" s="133" t="s">
        <v>414</v>
      </c>
    </row>
    <row r="63" spans="1:15" ht="13" customHeight="1" x14ac:dyDescent="0.2">
      <c r="A63" s="113" t="s">
        <v>168</v>
      </c>
      <c r="B63">
        <v>1.375E-2</v>
      </c>
      <c r="C63">
        <v>62</v>
      </c>
      <c r="F63" t="s">
        <v>254</v>
      </c>
      <c r="G63" s="114" t="s">
        <v>175</v>
      </c>
      <c r="J63">
        <f t="shared" si="0"/>
        <v>62</v>
      </c>
      <c r="K63" s="133" t="s">
        <v>740</v>
      </c>
      <c r="L63" s="133"/>
      <c r="M63" s="133" t="s">
        <v>137</v>
      </c>
      <c r="N63" s="133" t="s">
        <v>408</v>
      </c>
    </row>
    <row r="64" spans="1:15" ht="13" customHeight="1" x14ac:dyDescent="0.2">
      <c r="A64" s="113" t="s">
        <v>169</v>
      </c>
      <c r="B64">
        <v>1.375E-2</v>
      </c>
      <c r="C64">
        <v>63</v>
      </c>
      <c r="F64" t="s">
        <v>255</v>
      </c>
      <c r="G64" s="114" t="s">
        <v>176</v>
      </c>
      <c r="J64">
        <f t="shared" si="0"/>
        <v>63</v>
      </c>
      <c r="K64" s="133" t="s">
        <v>741</v>
      </c>
      <c r="L64" s="133"/>
      <c r="M64" s="133" t="s">
        <v>138</v>
      </c>
      <c r="N64" s="133" t="s">
        <v>409</v>
      </c>
    </row>
    <row r="65" spans="1:17" ht="13" customHeight="1" x14ac:dyDescent="0.2">
      <c r="A65" s="113" t="s">
        <v>170</v>
      </c>
      <c r="B65">
        <v>1.375E-2</v>
      </c>
      <c r="C65">
        <v>64</v>
      </c>
      <c r="F65" t="s">
        <v>256</v>
      </c>
      <c r="G65" s="114" t="s">
        <v>177</v>
      </c>
      <c r="J65">
        <f t="shared" si="0"/>
        <v>64</v>
      </c>
      <c r="K65" s="133" t="s">
        <v>742</v>
      </c>
      <c r="L65" s="133"/>
      <c r="M65" s="133" t="s">
        <v>139</v>
      </c>
      <c r="N65" s="133" t="s">
        <v>410</v>
      </c>
    </row>
    <row r="66" spans="1:17" ht="13" customHeight="1" x14ac:dyDescent="0.2">
      <c r="A66" s="113" t="s">
        <v>171</v>
      </c>
      <c r="B66">
        <v>1.375E-2</v>
      </c>
      <c r="C66">
        <v>65</v>
      </c>
      <c r="F66" t="s">
        <v>257</v>
      </c>
      <c r="G66" s="114" t="s">
        <v>178</v>
      </c>
      <c r="J66">
        <f t="shared" si="0"/>
        <v>65</v>
      </c>
      <c r="K66" s="133" t="s">
        <v>743</v>
      </c>
      <c r="L66" s="133"/>
      <c r="M66" s="133" t="s">
        <v>140</v>
      </c>
      <c r="N66" s="133" t="s">
        <v>415</v>
      </c>
    </row>
    <row r="67" spans="1:17" ht="13" customHeight="1" x14ac:dyDescent="0.2">
      <c r="A67" s="113" t="s">
        <v>172</v>
      </c>
      <c r="B67">
        <v>1.375E-2</v>
      </c>
      <c r="C67">
        <v>66</v>
      </c>
      <c r="F67" t="s">
        <v>258</v>
      </c>
      <c r="G67" s="113" t="s">
        <v>169</v>
      </c>
      <c r="J67">
        <f t="shared" si="0"/>
        <v>66</v>
      </c>
      <c r="K67" s="133" t="s">
        <v>744</v>
      </c>
      <c r="L67" s="133"/>
      <c r="M67" s="133" t="s">
        <v>141</v>
      </c>
      <c r="N67" s="133" t="s">
        <v>417</v>
      </c>
    </row>
    <row r="68" spans="1:17" ht="13" customHeight="1" x14ac:dyDescent="0.2">
      <c r="A68" s="113" t="s">
        <v>173</v>
      </c>
      <c r="B68">
        <v>0.02</v>
      </c>
      <c r="C68">
        <v>67</v>
      </c>
      <c r="F68" t="s">
        <v>259</v>
      </c>
      <c r="G68" s="113" t="s">
        <v>171</v>
      </c>
      <c r="J68">
        <f t="shared" si="0"/>
        <v>67</v>
      </c>
      <c r="K68" s="133" t="s">
        <v>745</v>
      </c>
      <c r="L68" s="133"/>
      <c r="M68" s="133" t="s">
        <v>142</v>
      </c>
      <c r="N68" s="133" t="s">
        <v>1490</v>
      </c>
    </row>
    <row r="69" spans="1:17" ht="13" customHeight="1" x14ac:dyDescent="0.2">
      <c r="A69" s="113" t="s">
        <v>174</v>
      </c>
      <c r="B69">
        <v>0.02</v>
      </c>
      <c r="C69">
        <v>68</v>
      </c>
      <c r="F69" t="s">
        <v>260</v>
      </c>
      <c r="G69" s="114" t="s">
        <v>186</v>
      </c>
      <c r="J69">
        <f t="shared" si="0"/>
        <v>68</v>
      </c>
      <c r="K69" s="133" t="s">
        <v>746</v>
      </c>
      <c r="L69" s="133"/>
      <c r="M69" s="133" t="s">
        <v>143</v>
      </c>
      <c r="N69" s="133" t="s">
        <v>1490</v>
      </c>
    </row>
    <row r="70" spans="1:17" ht="13" customHeight="1" x14ac:dyDescent="0.2">
      <c r="A70" s="114" t="s">
        <v>175</v>
      </c>
      <c r="B70">
        <v>0.23300000000000001</v>
      </c>
      <c r="C70">
        <v>69</v>
      </c>
      <c r="F70" t="s">
        <v>274</v>
      </c>
      <c r="G70" s="114" t="s">
        <v>182</v>
      </c>
      <c r="H70" s="114" t="s">
        <v>184</v>
      </c>
      <c r="J70">
        <f t="shared" si="0"/>
        <v>69</v>
      </c>
      <c r="K70" s="133" t="s">
        <v>884</v>
      </c>
      <c r="L70" s="133"/>
      <c r="M70" s="135" t="s">
        <v>196</v>
      </c>
      <c r="N70" s="133" t="s">
        <v>418</v>
      </c>
    </row>
    <row r="71" spans="1:17" ht="13" customHeight="1" x14ac:dyDescent="0.2">
      <c r="A71" s="114" t="s">
        <v>176</v>
      </c>
      <c r="B71">
        <v>0.28799999999999998</v>
      </c>
      <c r="C71">
        <v>70</v>
      </c>
      <c r="F71" t="s">
        <v>261</v>
      </c>
      <c r="G71" s="113" t="s">
        <v>163</v>
      </c>
      <c r="H71" s="120"/>
      <c r="J71">
        <f t="shared" ref="J71:J134" si="1">J70+1</f>
        <v>70</v>
      </c>
      <c r="K71" s="133" t="s">
        <v>885</v>
      </c>
      <c r="L71" s="133"/>
      <c r="M71" s="135" t="s">
        <v>197</v>
      </c>
      <c r="N71" s="133"/>
      <c r="O71" s="136"/>
    </row>
    <row r="72" spans="1:17" ht="13" customHeight="1" x14ac:dyDescent="0.2">
      <c r="A72" s="114" t="s">
        <v>177</v>
      </c>
      <c r="B72">
        <v>0.54337400000000002</v>
      </c>
      <c r="C72">
        <v>71</v>
      </c>
      <c r="F72" t="s">
        <v>262</v>
      </c>
      <c r="G72" s="113" t="s">
        <v>165</v>
      </c>
      <c r="J72">
        <f t="shared" si="1"/>
        <v>71</v>
      </c>
      <c r="K72" s="133" t="s">
        <v>886</v>
      </c>
      <c r="L72" s="133"/>
      <c r="M72" s="135" t="s">
        <v>199</v>
      </c>
      <c r="N72" s="133" t="s">
        <v>1492</v>
      </c>
    </row>
    <row r="73" spans="1:17" ht="13" customHeight="1" x14ac:dyDescent="0.2">
      <c r="A73" s="114" t="s">
        <v>178</v>
      </c>
      <c r="B73">
        <v>0.1285</v>
      </c>
      <c r="C73">
        <v>72</v>
      </c>
      <c r="F73" t="s">
        <v>263</v>
      </c>
      <c r="G73" s="113" t="s">
        <v>167</v>
      </c>
      <c r="J73">
        <f t="shared" si="1"/>
        <v>72</v>
      </c>
      <c r="K73" s="133" t="s">
        <v>887</v>
      </c>
      <c r="L73" s="133"/>
      <c r="M73" s="135" t="s">
        <v>200</v>
      </c>
      <c r="N73" s="133" t="s">
        <v>416</v>
      </c>
    </row>
    <row r="74" spans="1:17" ht="13" customHeight="1" x14ac:dyDescent="0.2">
      <c r="A74" s="114" t="s">
        <v>179</v>
      </c>
      <c r="B74">
        <v>0.01</v>
      </c>
      <c r="C74">
        <v>73</v>
      </c>
      <c r="F74" t="s">
        <v>271</v>
      </c>
      <c r="G74" s="112" t="s">
        <v>158</v>
      </c>
      <c r="J74">
        <f t="shared" si="1"/>
        <v>73</v>
      </c>
      <c r="K74" t="s">
        <v>747</v>
      </c>
      <c r="M74" s="129" t="s">
        <v>201</v>
      </c>
      <c r="N74" t="s">
        <v>1419</v>
      </c>
    </row>
    <row r="75" spans="1:17" ht="13" customHeight="1" x14ac:dyDescent="0.2">
      <c r="A75" s="114" t="s">
        <v>180</v>
      </c>
      <c r="B75">
        <v>0.01</v>
      </c>
      <c r="C75">
        <v>74</v>
      </c>
      <c r="F75" t="s">
        <v>288</v>
      </c>
      <c r="G75" s="113" t="s">
        <v>173</v>
      </c>
      <c r="J75">
        <f t="shared" si="1"/>
        <v>74</v>
      </c>
      <c r="K75" t="s">
        <v>748</v>
      </c>
      <c r="L75" s="130" t="s">
        <v>111</v>
      </c>
      <c r="M75" s="122" t="s">
        <v>108</v>
      </c>
      <c r="N75" t="s">
        <v>420</v>
      </c>
    </row>
    <row r="76" spans="1:17" ht="13" customHeight="1" x14ac:dyDescent="0.2">
      <c r="A76" s="114" t="s">
        <v>181</v>
      </c>
      <c r="B76">
        <v>0.01</v>
      </c>
      <c r="C76">
        <v>75</v>
      </c>
      <c r="F76" t="s">
        <v>293</v>
      </c>
      <c r="G76" s="112" t="s">
        <v>159</v>
      </c>
      <c r="J76">
        <f t="shared" si="1"/>
        <v>75</v>
      </c>
      <c r="K76" t="s">
        <v>749</v>
      </c>
      <c r="M76" s="122" t="s">
        <v>58</v>
      </c>
      <c r="N76" t="s">
        <v>419</v>
      </c>
    </row>
    <row r="77" spans="1:17" ht="13" customHeight="1" x14ac:dyDescent="0.2">
      <c r="A77" s="114" t="s">
        <v>182</v>
      </c>
      <c r="B77">
        <v>1.4999999999999999E-2</v>
      </c>
      <c r="C77">
        <v>76</v>
      </c>
      <c r="F77" t="s">
        <v>294</v>
      </c>
      <c r="G77" s="112" t="s">
        <v>161</v>
      </c>
      <c r="J77">
        <f t="shared" si="1"/>
        <v>76</v>
      </c>
      <c r="K77" t="s">
        <v>888</v>
      </c>
      <c r="M77" s="122" t="s">
        <v>116</v>
      </c>
      <c r="N77" t="s">
        <v>421</v>
      </c>
    </row>
    <row r="78" spans="1:17" ht="13" customHeight="1" x14ac:dyDescent="0.2">
      <c r="A78" s="114" t="s">
        <v>183</v>
      </c>
      <c r="B78">
        <v>1.4999999999999999E-2</v>
      </c>
      <c r="C78">
        <v>77</v>
      </c>
      <c r="F78" t="s">
        <v>280</v>
      </c>
      <c r="G78" s="115" t="s">
        <v>191</v>
      </c>
      <c r="J78">
        <f t="shared" si="1"/>
        <v>77</v>
      </c>
      <c r="K78" s="133" t="s">
        <v>889</v>
      </c>
      <c r="L78" s="133"/>
      <c r="M78" s="135" t="s">
        <v>195</v>
      </c>
      <c r="N78" s="133" t="s">
        <v>422</v>
      </c>
    </row>
    <row r="79" spans="1:17" ht="13" customHeight="1" x14ac:dyDescent="0.2">
      <c r="A79" s="114" t="s">
        <v>184</v>
      </c>
      <c r="B79">
        <v>1.4999999999999999E-2</v>
      </c>
      <c r="C79">
        <v>78</v>
      </c>
      <c r="F79" t="s">
        <v>281</v>
      </c>
      <c r="G79" s="115" t="s">
        <v>193</v>
      </c>
      <c r="J79">
        <f t="shared" si="1"/>
        <v>78</v>
      </c>
      <c r="K79" t="s">
        <v>750</v>
      </c>
      <c r="L79" s="122" t="s">
        <v>112</v>
      </c>
      <c r="M79" s="128" t="s">
        <v>195</v>
      </c>
      <c r="N79" t="s">
        <v>299</v>
      </c>
      <c r="Q79" s="137" t="s">
        <v>1393</v>
      </c>
    </row>
    <row r="80" spans="1:17" ht="13" customHeight="1" x14ac:dyDescent="0.2">
      <c r="A80" s="114" t="s">
        <v>185</v>
      </c>
      <c r="B80">
        <v>1.4999999999999999E-2</v>
      </c>
      <c r="C80">
        <v>79</v>
      </c>
      <c r="F80" t="s">
        <v>289</v>
      </c>
      <c r="G80" s="113" t="s">
        <v>174</v>
      </c>
      <c r="J80">
        <f t="shared" si="1"/>
        <v>79</v>
      </c>
      <c r="K80" t="s">
        <v>751</v>
      </c>
      <c r="L80" s="122" t="s">
        <v>113</v>
      </c>
      <c r="M80" s="122" t="s">
        <v>109</v>
      </c>
      <c r="N80" t="s">
        <v>300</v>
      </c>
      <c r="Q80" s="137" t="s">
        <v>1394</v>
      </c>
    </row>
    <row r="81" spans="1:17" ht="13" customHeight="1" x14ac:dyDescent="0.2">
      <c r="A81" s="114" t="s">
        <v>186</v>
      </c>
      <c r="B81">
        <v>1.4999999999999999E-2</v>
      </c>
      <c r="C81">
        <v>80</v>
      </c>
      <c r="F81" t="s">
        <v>282</v>
      </c>
      <c r="G81" s="116" t="s">
        <v>198</v>
      </c>
      <c r="J81">
        <f t="shared" si="1"/>
        <v>80</v>
      </c>
      <c r="K81" t="s">
        <v>752</v>
      </c>
      <c r="M81" s="122" t="s">
        <v>111</v>
      </c>
      <c r="N81" t="s">
        <v>301</v>
      </c>
      <c r="Q81" s="137" t="s">
        <v>1395</v>
      </c>
    </row>
    <row r="82" spans="1:17" ht="13" customHeight="1" x14ac:dyDescent="0.2">
      <c r="A82" s="114" t="s">
        <v>187</v>
      </c>
      <c r="B82">
        <v>1.4999999999999999E-2</v>
      </c>
      <c r="C82">
        <v>81</v>
      </c>
      <c r="F82" t="s">
        <v>283</v>
      </c>
      <c r="G82" s="116" t="s">
        <v>199</v>
      </c>
      <c r="J82">
        <f t="shared" si="1"/>
        <v>81</v>
      </c>
      <c r="K82" t="s">
        <v>753</v>
      </c>
      <c r="M82" s="122" t="s">
        <v>58</v>
      </c>
      <c r="N82" t="s">
        <v>298</v>
      </c>
      <c r="Q82" s="137" t="s">
        <v>1396</v>
      </c>
    </row>
    <row r="83" spans="1:17" ht="13" customHeight="1" x14ac:dyDescent="0.2">
      <c r="A83" s="115" t="s">
        <v>188</v>
      </c>
      <c r="B83">
        <v>1.375E-2</v>
      </c>
      <c r="C83">
        <v>82</v>
      </c>
      <c r="F83" t="s">
        <v>284</v>
      </c>
      <c r="G83" s="116" t="s">
        <v>203</v>
      </c>
      <c r="J83">
        <f t="shared" si="1"/>
        <v>82</v>
      </c>
      <c r="K83" t="s">
        <v>754</v>
      </c>
      <c r="M83" s="122" t="s">
        <v>114</v>
      </c>
      <c r="N83" t="s">
        <v>304</v>
      </c>
      <c r="Q83" s="137" t="s">
        <v>1383</v>
      </c>
    </row>
    <row r="84" spans="1:17" ht="13" customHeight="1" x14ac:dyDescent="0.2">
      <c r="A84" s="115" t="s">
        <v>189</v>
      </c>
      <c r="B84">
        <v>3.3969125000000003E-2</v>
      </c>
      <c r="C84">
        <v>83</v>
      </c>
      <c r="F84" t="s">
        <v>285</v>
      </c>
      <c r="G84" s="116" t="s">
        <v>204</v>
      </c>
      <c r="J84">
        <f t="shared" si="1"/>
        <v>83</v>
      </c>
      <c r="K84" t="s">
        <v>755</v>
      </c>
      <c r="M84" s="122" t="s">
        <v>119</v>
      </c>
      <c r="N84" t="s">
        <v>307</v>
      </c>
    </row>
    <row r="85" spans="1:17" ht="13" customHeight="1" x14ac:dyDescent="0.2">
      <c r="A85" s="115" t="s">
        <v>190</v>
      </c>
      <c r="B85">
        <v>2.0500000000000001E-2</v>
      </c>
      <c r="C85">
        <v>84</v>
      </c>
      <c r="F85" t="s">
        <v>286</v>
      </c>
      <c r="G85" s="116" t="s">
        <v>201</v>
      </c>
      <c r="H85" s="116" t="s">
        <v>202</v>
      </c>
      <c r="J85">
        <f t="shared" si="1"/>
        <v>84</v>
      </c>
      <c r="K85" t="s">
        <v>756</v>
      </c>
      <c r="M85" s="122" t="s">
        <v>120</v>
      </c>
      <c r="N85" t="s">
        <v>302</v>
      </c>
    </row>
    <row r="86" spans="1:17" ht="13" customHeight="1" x14ac:dyDescent="0.2">
      <c r="A86" s="115" t="s">
        <v>191</v>
      </c>
      <c r="B86">
        <v>2.0500000000000001E-2</v>
      </c>
      <c r="C86">
        <v>85</v>
      </c>
      <c r="F86" t="s">
        <v>295</v>
      </c>
      <c r="G86" s="112" t="s">
        <v>160</v>
      </c>
      <c r="J86">
        <f t="shared" si="1"/>
        <v>85</v>
      </c>
      <c r="K86" t="s">
        <v>757</v>
      </c>
      <c r="M86" s="122" t="s">
        <v>122</v>
      </c>
      <c r="N86" t="s">
        <v>308</v>
      </c>
    </row>
    <row r="87" spans="1:17" ht="13" customHeight="1" x14ac:dyDescent="0.2">
      <c r="A87" s="115" t="s">
        <v>192</v>
      </c>
      <c r="B87">
        <v>2.0500000000000001E-2</v>
      </c>
      <c r="C87">
        <v>86</v>
      </c>
      <c r="F87" t="s">
        <v>296</v>
      </c>
      <c r="G87" s="113" t="s">
        <v>162</v>
      </c>
      <c r="J87">
        <f t="shared" si="1"/>
        <v>86</v>
      </c>
      <c r="K87" t="s">
        <v>890</v>
      </c>
      <c r="M87" s="122" t="s">
        <v>123</v>
      </c>
      <c r="N87" t="s">
        <v>303</v>
      </c>
    </row>
    <row r="88" spans="1:17" ht="13" customHeight="1" x14ac:dyDescent="0.2">
      <c r="A88" s="115" t="s">
        <v>193</v>
      </c>
      <c r="B88">
        <v>2.0500000000000001E-2</v>
      </c>
      <c r="C88">
        <v>87</v>
      </c>
      <c r="F88" t="s">
        <v>264</v>
      </c>
      <c r="G88" s="113" t="s">
        <v>170</v>
      </c>
      <c r="J88">
        <f t="shared" si="1"/>
        <v>87</v>
      </c>
      <c r="K88" t="s">
        <v>891</v>
      </c>
      <c r="M88" s="122" t="s">
        <v>124</v>
      </c>
      <c r="N88" t="s">
        <v>309</v>
      </c>
    </row>
    <row r="89" spans="1:17" ht="13" customHeight="1" x14ac:dyDescent="0.2">
      <c r="A89" s="115" t="s">
        <v>194</v>
      </c>
      <c r="B89" s="104">
        <v>0.01</v>
      </c>
      <c r="C89">
        <v>88</v>
      </c>
      <c r="F89" t="s">
        <v>265</v>
      </c>
      <c r="G89" s="113" t="s">
        <v>172</v>
      </c>
      <c r="J89">
        <f t="shared" si="1"/>
        <v>88</v>
      </c>
      <c r="K89" t="s">
        <v>892</v>
      </c>
      <c r="M89" s="122" t="s">
        <v>125</v>
      </c>
      <c r="N89" t="s">
        <v>310</v>
      </c>
    </row>
    <row r="90" spans="1:17" ht="13" customHeight="1" x14ac:dyDescent="0.2">
      <c r="A90" s="115" t="s">
        <v>195</v>
      </c>
      <c r="B90">
        <v>0.01</v>
      </c>
      <c r="C90">
        <v>89</v>
      </c>
      <c r="F90" t="s">
        <v>266</v>
      </c>
      <c r="G90" s="114" t="s">
        <v>187</v>
      </c>
      <c r="H90" s="120"/>
      <c r="J90">
        <f t="shared" si="1"/>
        <v>89</v>
      </c>
      <c r="K90" t="s">
        <v>893</v>
      </c>
      <c r="M90" s="131" t="s">
        <v>700</v>
      </c>
      <c r="N90" t="s">
        <v>305</v>
      </c>
    </row>
    <row r="91" spans="1:17" ht="13" customHeight="1" x14ac:dyDescent="0.2">
      <c r="A91" s="116" t="s">
        <v>196</v>
      </c>
      <c r="B91">
        <v>1.4999999999999999E-2</v>
      </c>
      <c r="C91">
        <v>90</v>
      </c>
      <c r="F91" t="s">
        <v>275</v>
      </c>
      <c r="G91" s="114" t="s">
        <v>183</v>
      </c>
      <c r="H91" s="114" t="s">
        <v>185</v>
      </c>
      <c r="J91">
        <f t="shared" si="1"/>
        <v>90</v>
      </c>
      <c r="K91" t="s">
        <v>894</v>
      </c>
      <c r="M91" s="128" t="s">
        <v>190</v>
      </c>
      <c r="N91" t="s">
        <v>306</v>
      </c>
    </row>
    <row r="92" spans="1:17" ht="13" customHeight="1" x14ac:dyDescent="0.2">
      <c r="A92" s="116" t="s">
        <v>197</v>
      </c>
      <c r="B92">
        <v>1.4999999999999999E-2</v>
      </c>
      <c r="C92">
        <v>91</v>
      </c>
      <c r="D92" s="116" t="s">
        <v>197</v>
      </c>
      <c r="F92" t="s">
        <v>267</v>
      </c>
      <c r="G92" s="113" t="s">
        <v>164</v>
      </c>
      <c r="J92">
        <f t="shared" si="1"/>
        <v>91</v>
      </c>
      <c r="K92" t="s">
        <v>895</v>
      </c>
      <c r="M92" s="128" t="s">
        <v>192</v>
      </c>
      <c r="N92" t="s">
        <v>1493</v>
      </c>
    </row>
    <row r="93" spans="1:17" ht="13" customHeight="1" x14ac:dyDescent="0.2">
      <c r="A93" s="116" t="s">
        <v>198</v>
      </c>
      <c r="B93">
        <v>2.5000000000000001E-2</v>
      </c>
      <c r="C93">
        <v>92</v>
      </c>
      <c r="F93" t="s">
        <v>268</v>
      </c>
      <c r="G93" s="113" t="s">
        <v>166</v>
      </c>
      <c r="J93">
        <f t="shared" si="1"/>
        <v>92</v>
      </c>
      <c r="K93" s="133" t="s">
        <v>758</v>
      </c>
      <c r="L93" s="133"/>
      <c r="M93" s="135" t="s">
        <v>199</v>
      </c>
      <c r="N93" s="133" t="s">
        <v>311</v>
      </c>
    </row>
    <row r="94" spans="1:17" ht="13" customHeight="1" x14ac:dyDescent="0.2">
      <c r="A94" s="116" t="s">
        <v>199</v>
      </c>
      <c r="B94">
        <v>2.5000000000000001E-2</v>
      </c>
      <c r="C94">
        <v>93</v>
      </c>
      <c r="F94" t="s">
        <v>269</v>
      </c>
      <c r="G94" s="113" t="s">
        <v>168</v>
      </c>
      <c r="J94">
        <f t="shared" si="1"/>
        <v>93</v>
      </c>
      <c r="K94" s="133" t="s">
        <v>759</v>
      </c>
      <c r="L94" s="133" t="s">
        <v>114</v>
      </c>
      <c r="M94" s="133" t="s">
        <v>115</v>
      </c>
      <c r="N94" s="133" t="s">
        <v>312</v>
      </c>
    </row>
    <row r="95" spans="1:17" ht="13" customHeight="1" x14ac:dyDescent="0.2">
      <c r="A95" s="116" t="s">
        <v>200</v>
      </c>
      <c r="B95">
        <v>2.5000000000000001E-2</v>
      </c>
      <c r="C95">
        <v>94</v>
      </c>
      <c r="J95">
        <f t="shared" si="1"/>
        <v>94</v>
      </c>
      <c r="K95" s="133" t="s">
        <v>760</v>
      </c>
      <c r="L95" s="133"/>
      <c r="M95" s="133" t="s">
        <v>116</v>
      </c>
      <c r="N95" s="133" t="s">
        <v>1384</v>
      </c>
    </row>
    <row r="96" spans="1:17" ht="13" customHeight="1" x14ac:dyDescent="0.2">
      <c r="A96" s="116" t="s">
        <v>201</v>
      </c>
      <c r="B96">
        <v>2.5000000000000001E-2</v>
      </c>
      <c r="C96">
        <v>95</v>
      </c>
      <c r="J96">
        <f t="shared" si="1"/>
        <v>95</v>
      </c>
      <c r="K96" s="133" t="s">
        <v>761</v>
      </c>
      <c r="L96" s="133"/>
      <c r="M96" s="133" t="s">
        <v>117</v>
      </c>
      <c r="N96" s="133" t="s">
        <v>1385</v>
      </c>
    </row>
    <row r="97" spans="1:17" ht="13" customHeight="1" x14ac:dyDescent="0.2">
      <c r="A97" s="116" t="s">
        <v>202</v>
      </c>
      <c r="B97">
        <v>2.5000000000000001E-2</v>
      </c>
      <c r="C97">
        <v>96</v>
      </c>
      <c r="J97">
        <f t="shared" si="1"/>
        <v>96</v>
      </c>
      <c r="K97" t="s">
        <v>762</v>
      </c>
      <c r="M97" s="124" t="s">
        <v>137</v>
      </c>
      <c r="N97" t="s">
        <v>317</v>
      </c>
      <c r="Q97" s="137" t="s">
        <v>313</v>
      </c>
    </row>
    <row r="98" spans="1:17" ht="13" customHeight="1" x14ac:dyDescent="0.2">
      <c r="A98" s="116" t="s">
        <v>203</v>
      </c>
      <c r="B98">
        <v>2.5000000000000001E-2</v>
      </c>
      <c r="C98">
        <v>97</v>
      </c>
      <c r="J98">
        <f t="shared" si="1"/>
        <v>97</v>
      </c>
      <c r="K98" t="s">
        <v>763</v>
      </c>
      <c r="L98" s="122" t="s">
        <v>115</v>
      </c>
      <c r="M98" s="122" t="s">
        <v>108</v>
      </c>
      <c r="N98" t="s">
        <v>314</v>
      </c>
      <c r="Q98" s="137" t="s">
        <v>318</v>
      </c>
    </row>
    <row r="99" spans="1:17" ht="13" customHeight="1" x14ac:dyDescent="0.2">
      <c r="A99" s="116" t="s">
        <v>204</v>
      </c>
      <c r="B99">
        <v>0.105</v>
      </c>
      <c r="C99">
        <v>98</v>
      </c>
      <c r="J99">
        <f t="shared" si="1"/>
        <v>98</v>
      </c>
      <c r="K99" t="s">
        <v>764</v>
      </c>
      <c r="M99" s="122" t="s">
        <v>117</v>
      </c>
      <c r="N99" t="s">
        <v>315</v>
      </c>
      <c r="Q99" s="137" t="s">
        <v>319</v>
      </c>
    </row>
    <row r="100" spans="1:17" ht="17" customHeight="1" x14ac:dyDescent="0.2">
      <c r="J100">
        <f t="shared" si="1"/>
        <v>99</v>
      </c>
      <c r="K100" t="s">
        <v>765</v>
      </c>
      <c r="M100" s="124" t="s">
        <v>137</v>
      </c>
      <c r="N100" t="s">
        <v>316</v>
      </c>
    </row>
    <row r="101" spans="1:17" ht="17" customHeight="1" x14ac:dyDescent="0.2">
      <c r="J101">
        <f t="shared" si="1"/>
        <v>100</v>
      </c>
      <c r="K101" t="s">
        <v>766</v>
      </c>
      <c r="M101" t="s">
        <v>138</v>
      </c>
      <c r="N101" s="153" t="s">
        <v>1388</v>
      </c>
    </row>
    <row r="102" spans="1:17" ht="19" customHeight="1" x14ac:dyDescent="0.2">
      <c r="J102">
        <f t="shared" si="1"/>
        <v>101</v>
      </c>
      <c r="K102" t="s">
        <v>767</v>
      </c>
      <c r="M102" t="s">
        <v>140</v>
      </c>
      <c r="N102" s="153"/>
    </row>
    <row r="103" spans="1:17" ht="19" customHeight="1" x14ac:dyDescent="0.2">
      <c r="J103">
        <f t="shared" si="1"/>
        <v>102</v>
      </c>
      <c r="K103" t="s">
        <v>768</v>
      </c>
      <c r="M103" t="s">
        <v>141</v>
      </c>
      <c r="N103" s="153" t="s">
        <v>1386</v>
      </c>
    </row>
    <row r="104" spans="1:17" ht="19" customHeight="1" x14ac:dyDescent="0.2">
      <c r="J104">
        <f t="shared" si="1"/>
        <v>103</v>
      </c>
      <c r="K104" t="s">
        <v>769</v>
      </c>
      <c r="M104" t="s">
        <v>142</v>
      </c>
      <c r="N104" s="153"/>
    </row>
    <row r="105" spans="1:17" ht="19" customHeight="1" x14ac:dyDescent="0.2">
      <c r="J105">
        <f t="shared" si="1"/>
        <v>104</v>
      </c>
      <c r="K105" t="s">
        <v>896</v>
      </c>
      <c r="M105" t="s">
        <v>143</v>
      </c>
      <c r="N105" t="s">
        <v>1387</v>
      </c>
    </row>
    <row r="106" spans="1:17" x14ac:dyDescent="0.2">
      <c r="J106">
        <f t="shared" si="1"/>
        <v>105</v>
      </c>
      <c r="K106" s="133" t="s">
        <v>770</v>
      </c>
      <c r="L106" s="133"/>
      <c r="M106" s="135" t="s">
        <v>196</v>
      </c>
      <c r="N106" s="133" t="s">
        <v>323</v>
      </c>
    </row>
    <row r="107" spans="1:17" x14ac:dyDescent="0.2">
      <c r="J107">
        <f t="shared" si="1"/>
        <v>106</v>
      </c>
      <c r="K107" s="133" t="s">
        <v>771</v>
      </c>
      <c r="L107" s="133" t="s">
        <v>116</v>
      </c>
      <c r="M107" s="133" t="s">
        <v>108</v>
      </c>
      <c r="N107" s="133" t="s">
        <v>320</v>
      </c>
    </row>
    <row r="108" spans="1:17" x14ac:dyDescent="0.2">
      <c r="J108">
        <f t="shared" si="1"/>
        <v>107</v>
      </c>
      <c r="K108" s="133" t="s">
        <v>772</v>
      </c>
      <c r="L108" s="133"/>
      <c r="M108" s="133" t="s">
        <v>117</v>
      </c>
      <c r="N108" s="133" t="s">
        <v>324</v>
      </c>
    </row>
    <row r="109" spans="1:17" x14ac:dyDescent="0.2">
      <c r="J109">
        <f t="shared" si="1"/>
        <v>108</v>
      </c>
      <c r="K109" s="133" t="s">
        <v>773</v>
      </c>
      <c r="L109" s="133"/>
      <c r="M109" s="133" t="s">
        <v>122</v>
      </c>
      <c r="N109" s="133" t="s">
        <v>328</v>
      </c>
    </row>
    <row r="110" spans="1:17" x14ac:dyDescent="0.2">
      <c r="J110">
        <f t="shared" si="1"/>
        <v>109</v>
      </c>
      <c r="K110" s="133" t="s">
        <v>897</v>
      </c>
      <c r="L110" s="133"/>
      <c r="M110" s="133" t="s">
        <v>123</v>
      </c>
      <c r="N110" s="133" t="s">
        <v>325</v>
      </c>
    </row>
    <row r="111" spans="1:17" x14ac:dyDescent="0.2">
      <c r="J111">
        <f t="shared" si="1"/>
        <v>110</v>
      </c>
      <c r="K111" s="133" t="s">
        <v>898</v>
      </c>
      <c r="L111" s="133"/>
      <c r="M111" s="133" t="s">
        <v>124</v>
      </c>
      <c r="N111" s="133" t="s">
        <v>329</v>
      </c>
    </row>
    <row r="112" spans="1:17" x14ac:dyDescent="0.2">
      <c r="J112">
        <f t="shared" si="1"/>
        <v>111</v>
      </c>
      <c r="K112" s="133" t="s">
        <v>774</v>
      </c>
      <c r="L112" s="133"/>
      <c r="M112" s="133" t="s">
        <v>125</v>
      </c>
      <c r="N112" s="133" t="s">
        <v>1389</v>
      </c>
    </row>
    <row r="113" spans="10:14" x14ac:dyDescent="0.2">
      <c r="J113">
        <f t="shared" si="1"/>
        <v>112</v>
      </c>
      <c r="K113" s="133" t="s">
        <v>775</v>
      </c>
      <c r="L113" s="133"/>
      <c r="M113" s="133" t="s">
        <v>133</v>
      </c>
      <c r="N113" s="133" t="s">
        <v>1390</v>
      </c>
    </row>
    <row r="114" spans="10:14" x14ac:dyDescent="0.2">
      <c r="J114">
        <f t="shared" si="1"/>
        <v>113</v>
      </c>
      <c r="K114" s="133" t="s">
        <v>776</v>
      </c>
      <c r="L114" s="133"/>
      <c r="M114" s="133" t="s">
        <v>134</v>
      </c>
      <c r="N114" s="133" t="s">
        <v>1391</v>
      </c>
    </row>
    <row r="115" spans="10:14" x14ac:dyDescent="0.2">
      <c r="J115">
        <f t="shared" si="1"/>
        <v>114</v>
      </c>
      <c r="K115" s="133" t="s">
        <v>777</v>
      </c>
      <c r="L115" s="133"/>
      <c r="M115" s="133" t="s">
        <v>135</v>
      </c>
      <c r="N115" s="133" t="s">
        <v>1392</v>
      </c>
    </row>
    <row r="116" spans="10:14" x14ac:dyDescent="0.2">
      <c r="J116">
        <f t="shared" si="1"/>
        <v>115</v>
      </c>
      <c r="K116" s="133" t="s">
        <v>778</v>
      </c>
      <c r="L116" s="133"/>
      <c r="M116" s="133" t="s">
        <v>136</v>
      </c>
      <c r="N116" s="133" t="s">
        <v>321</v>
      </c>
    </row>
    <row r="117" spans="10:14" x14ac:dyDescent="0.2">
      <c r="J117">
        <f t="shared" si="1"/>
        <v>116</v>
      </c>
      <c r="K117" s="133" t="s">
        <v>779</v>
      </c>
      <c r="L117" s="133"/>
      <c r="M117" s="133" t="s">
        <v>137</v>
      </c>
      <c r="N117" s="133" t="s">
        <v>322</v>
      </c>
    </row>
    <row r="118" spans="10:14" x14ac:dyDescent="0.2">
      <c r="J118">
        <f t="shared" si="1"/>
        <v>117</v>
      </c>
      <c r="K118" s="133" t="s">
        <v>899</v>
      </c>
      <c r="L118" s="133"/>
      <c r="M118" s="133" t="s">
        <v>138</v>
      </c>
      <c r="N118" s="133" t="s">
        <v>326</v>
      </c>
    </row>
    <row r="119" spans="10:14" x14ac:dyDescent="0.2">
      <c r="J119">
        <f t="shared" si="1"/>
        <v>118</v>
      </c>
      <c r="K119" s="133" t="s">
        <v>900</v>
      </c>
      <c r="L119" s="133"/>
      <c r="M119" s="135" t="s">
        <v>190</v>
      </c>
      <c r="N119" s="133" t="s">
        <v>327</v>
      </c>
    </row>
    <row r="120" spans="10:14" x14ac:dyDescent="0.2">
      <c r="J120">
        <f t="shared" si="1"/>
        <v>119</v>
      </c>
      <c r="K120" t="s">
        <v>780</v>
      </c>
      <c r="M120" s="128" t="s">
        <v>192</v>
      </c>
      <c r="N120" t="s">
        <v>334</v>
      </c>
    </row>
    <row r="121" spans="10:14" x14ac:dyDescent="0.2">
      <c r="J121">
        <f t="shared" si="1"/>
        <v>120</v>
      </c>
      <c r="K121" t="s">
        <v>781</v>
      </c>
      <c r="L121" s="122" t="s">
        <v>117</v>
      </c>
      <c r="M121" s="122" t="s">
        <v>107</v>
      </c>
      <c r="N121" t="s">
        <v>335</v>
      </c>
    </row>
    <row r="122" spans="10:14" x14ac:dyDescent="0.2">
      <c r="J122">
        <f t="shared" si="1"/>
        <v>121</v>
      </c>
      <c r="K122" t="s">
        <v>782</v>
      </c>
      <c r="M122" s="122" t="s">
        <v>108</v>
      </c>
      <c r="N122" t="s">
        <v>330</v>
      </c>
    </row>
    <row r="123" spans="10:14" x14ac:dyDescent="0.2">
      <c r="J123">
        <f t="shared" si="1"/>
        <v>122</v>
      </c>
      <c r="K123" t="s">
        <v>783</v>
      </c>
      <c r="M123" s="122" t="s">
        <v>118</v>
      </c>
      <c r="N123" t="s">
        <v>343</v>
      </c>
    </row>
    <row r="124" spans="10:14" x14ac:dyDescent="0.2">
      <c r="J124">
        <f t="shared" si="1"/>
        <v>123</v>
      </c>
      <c r="K124" t="s">
        <v>784</v>
      </c>
      <c r="M124" s="122" t="s">
        <v>119</v>
      </c>
      <c r="N124" t="s">
        <v>345</v>
      </c>
    </row>
    <row r="125" spans="10:14" x14ac:dyDescent="0.2">
      <c r="J125">
        <f t="shared" si="1"/>
        <v>124</v>
      </c>
      <c r="K125" t="s">
        <v>785</v>
      </c>
      <c r="M125" s="122" t="s">
        <v>120</v>
      </c>
      <c r="N125" t="s">
        <v>341</v>
      </c>
    </row>
    <row r="126" spans="10:14" x14ac:dyDescent="0.2">
      <c r="J126">
        <f t="shared" si="1"/>
        <v>125</v>
      </c>
      <c r="K126" t="s">
        <v>786</v>
      </c>
      <c r="M126" s="122" t="s">
        <v>122</v>
      </c>
      <c r="N126" t="s">
        <v>347</v>
      </c>
    </row>
    <row r="127" spans="10:14" x14ac:dyDescent="0.2">
      <c r="J127">
        <f t="shared" si="1"/>
        <v>126</v>
      </c>
      <c r="K127" t="s">
        <v>901</v>
      </c>
      <c r="M127" s="122" t="s">
        <v>123</v>
      </c>
      <c r="N127" t="s">
        <v>342</v>
      </c>
    </row>
    <row r="128" spans="10:14" x14ac:dyDescent="0.2">
      <c r="J128">
        <f t="shared" si="1"/>
        <v>127</v>
      </c>
      <c r="K128" t="s">
        <v>902</v>
      </c>
      <c r="M128" s="122" t="s">
        <v>124</v>
      </c>
      <c r="N128" t="s">
        <v>348</v>
      </c>
    </row>
    <row r="129" spans="10:17" x14ac:dyDescent="0.2">
      <c r="J129">
        <f t="shared" si="1"/>
        <v>128</v>
      </c>
      <c r="K129" t="s">
        <v>787</v>
      </c>
      <c r="M129" s="122" t="s">
        <v>125</v>
      </c>
      <c r="N129" t="s">
        <v>336</v>
      </c>
    </row>
    <row r="130" spans="10:17" x14ac:dyDescent="0.2">
      <c r="J130">
        <f t="shared" si="1"/>
        <v>129</v>
      </c>
      <c r="K130" t="s">
        <v>788</v>
      </c>
      <c r="M130" s="124" t="s">
        <v>133</v>
      </c>
      <c r="N130" t="s">
        <v>337</v>
      </c>
    </row>
    <row r="131" spans="10:17" x14ac:dyDescent="0.2">
      <c r="J131">
        <f t="shared" si="1"/>
        <v>130</v>
      </c>
      <c r="K131" t="s">
        <v>789</v>
      </c>
      <c r="M131" s="125" t="s">
        <v>134</v>
      </c>
      <c r="N131" t="s">
        <v>338</v>
      </c>
    </row>
    <row r="132" spans="10:17" x14ac:dyDescent="0.2">
      <c r="J132">
        <f t="shared" si="1"/>
        <v>131</v>
      </c>
      <c r="K132" t="s">
        <v>790</v>
      </c>
      <c r="M132" s="124" t="s">
        <v>135</v>
      </c>
      <c r="N132" t="s">
        <v>339</v>
      </c>
    </row>
    <row r="133" spans="10:17" x14ac:dyDescent="0.2">
      <c r="J133">
        <f t="shared" si="1"/>
        <v>132</v>
      </c>
      <c r="K133" t="s">
        <v>791</v>
      </c>
      <c r="M133" s="124" t="s">
        <v>136</v>
      </c>
      <c r="N133" t="s">
        <v>331</v>
      </c>
    </row>
    <row r="134" spans="10:17" x14ac:dyDescent="0.2">
      <c r="J134">
        <f t="shared" si="1"/>
        <v>133</v>
      </c>
      <c r="K134" t="s">
        <v>792</v>
      </c>
      <c r="M134" s="124" t="s">
        <v>137</v>
      </c>
      <c r="N134" t="s">
        <v>332</v>
      </c>
    </row>
    <row r="135" spans="10:17" x14ac:dyDescent="0.2">
      <c r="J135">
        <f t="shared" ref="J135:J198" si="2">J134+1</f>
        <v>134</v>
      </c>
      <c r="K135" t="s">
        <v>793</v>
      </c>
      <c r="M135" s="124" t="s">
        <v>138</v>
      </c>
      <c r="N135" t="s">
        <v>333</v>
      </c>
    </row>
    <row r="136" spans="10:17" x14ac:dyDescent="0.2">
      <c r="J136">
        <f t="shared" si="2"/>
        <v>135</v>
      </c>
      <c r="K136" t="s">
        <v>794</v>
      </c>
      <c r="M136" s="124" t="s">
        <v>139</v>
      </c>
      <c r="N136" t="s">
        <v>340</v>
      </c>
    </row>
    <row r="137" spans="10:17" x14ac:dyDescent="0.2">
      <c r="J137">
        <f t="shared" si="2"/>
        <v>136</v>
      </c>
      <c r="K137" t="s">
        <v>795</v>
      </c>
      <c r="M137" s="124" t="s">
        <v>140</v>
      </c>
      <c r="N137" s="132" t="s">
        <v>1490</v>
      </c>
    </row>
    <row r="138" spans="10:17" x14ac:dyDescent="0.2">
      <c r="J138">
        <f t="shared" si="2"/>
        <v>137</v>
      </c>
      <c r="K138" t="s">
        <v>796</v>
      </c>
      <c r="M138" s="124" t="s">
        <v>141</v>
      </c>
      <c r="N138" t="s">
        <v>346</v>
      </c>
    </row>
    <row r="139" spans="10:17" x14ac:dyDescent="0.2">
      <c r="J139">
        <f t="shared" si="2"/>
        <v>138</v>
      </c>
      <c r="K139" t="s">
        <v>797</v>
      </c>
      <c r="M139" s="124" t="s">
        <v>142</v>
      </c>
      <c r="N139" t="s">
        <v>1490</v>
      </c>
    </row>
    <row r="140" spans="10:17" x14ac:dyDescent="0.2">
      <c r="J140">
        <f t="shared" si="2"/>
        <v>139</v>
      </c>
      <c r="K140" t="s">
        <v>903</v>
      </c>
      <c r="M140" s="124" t="s">
        <v>143</v>
      </c>
      <c r="N140" t="s">
        <v>350</v>
      </c>
    </row>
    <row r="141" spans="10:17" x14ac:dyDescent="0.2">
      <c r="J141">
        <f t="shared" si="2"/>
        <v>140</v>
      </c>
      <c r="K141" t="s">
        <v>904</v>
      </c>
      <c r="M141" s="131" t="s">
        <v>700</v>
      </c>
      <c r="N141" t="s">
        <v>344</v>
      </c>
    </row>
    <row r="142" spans="10:17" x14ac:dyDescent="0.2">
      <c r="J142">
        <f t="shared" si="2"/>
        <v>141</v>
      </c>
      <c r="K142" t="s">
        <v>905</v>
      </c>
      <c r="M142" s="128" t="s">
        <v>190</v>
      </c>
      <c r="N142" t="s">
        <v>349</v>
      </c>
    </row>
    <row r="143" spans="10:17" x14ac:dyDescent="0.2">
      <c r="J143">
        <f t="shared" si="2"/>
        <v>142</v>
      </c>
      <c r="K143" t="s">
        <v>906</v>
      </c>
      <c r="M143" s="129" t="s">
        <v>196</v>
      </c>
      <c r="O143" s="136"/>
    </row>
    <row r="144" spans="10:17" x14ac:dyDescent="0.2">
      <c r="J144">
        <f t="shared" si="2"/>
        <v>143</v>
      </c>
      <c r="K144" s="133" t="s">
        <v>798</v>
      </c>
      <c r="L144" s="133"/>
      <c r="M144" s="135" t="s">
        <v>197</v>
      </c>
      <c r="N144" s="133" t="s">
        <v>354</v>
      </c>
      <c r="Q144" s="138" t="s">
        <v>364</v>
      </c>
    </row>
    <row r="145" spans="10:17" x14ac:dyDescent="0.2">
      <c r="J145">
        <f t="shared" si="2"/>
        <v>144</v>
      </c>
      <c r="K145" s="133" t="s">
        <v>799</v>
      </c>
      <c r="L145" s="133" t="s">
        <v>118</v>
      </c>
      <c r="M145" s="133" t="s">
        <v>107</v>
      </c>
      <c r="N145" s="133" t="s">
        <v>355</v>
      </c>
      <c r="Q145" s="137" t="s">
        <v>368</v>
      </c>
    </row>
    <row r="146" spans="10:17" x14ac:dyDescent="0.2">
      <c r="J146">
        <f t="shared" si="2"/>
        <v>145</v>
      </c>
      <c r="K146" s="133" t="s">
        <v>800</v>
      </c>
      <c r="L146" s="133"/>
      <c r="M146" s="133" t="s">
        <v>108</v>
      </c>
      <c r="N146" s="133" t="s">
        <v>364</v>
      </c>
    </row>
    <row r="147" spans="10:17" x14ac:dyDescent="0.2">
      <c r="J147">
        <f t="shared" si="2"/>
        <v>146</v>
      </c>
      <c r="K147" s="133" t="s">
        <v>801</v>
      </c>
      <c r="L147" s="133"/>
      <c r="M147" s="133" t="s">
        <v>120</v>
      </c>
      <c r="N147" s="133" t="s">
        <v>361</v>
      </c>
    </row>
    <row r="148" spans="10:17" x14ac:dyDescent="0.2">
      <c r="J148">
        <f t="shared" si="2"/>
        <v>147</v>
      </c>
      <c r="K148" s="133" t="s">
        <v>907</v>
      </c>
      <c r="L148" s="133"/>
      <c r="M148" s="133" t="s">
        <v>122</v>
      </c>
      <c r="N148" s="133" t="s">
        <v>366</v>
      </c>
    </row>
    <row r="149" spans="10:17" x14ac:dyDescent="0.2">
      <c r="J149">
        <f t="shared" si="2"/>
        <v>148</v>
      </c>
      <c r="K149" s="133" t="s">
        <v>802</v>
      </c>
      <c r="L149" s="133"/>
      <c r="M149" s="133" t="s">
        <v>123</v>
      </c>
      <c r="N149" s="133" t="s">
        <v>356</v>
      </c>
    </row>
    <row r="150" spans="10:17" x14ac:dyDescent="0.2">
      <c r="J150">
        <f t="shared" si="2"/>
        <v>149</v>
      </c>
      <c r="K150" s="133" t="s">
        <v>803</v>
      </c>
      <c r="L150" s="133"/>
      <c r="M150" s="133" t="s">
        <v>133</v>
      </c>
      <c r="N150" s="133" t="s">
        <v>357</v>
      </c>
    </row>
    <row r="151" spans="10:17" x14ac:dyDescent="0.2">
      <c r="J151">
        <f t="shared" si="2"/>
        <v>150</v>
      </c>
      <c r="K151" s="133" t="s">
        <v>804</v>
      </c>
      <c r="L151" s="133"/>
      <c r="M151" s="133" t="s">
        <v>134</v>
      </c>
      <c r="N151" s="133" t="s">
        <v>358</v>
      </c>
    </row>
    <row r="152" spans="10:17" x14ac:dyDescent="0.2">
      <c r="J152">
        <f t="shared" si="2"/>
        <v>151</v>
      </c>
      <c r="K152" s="133" t="s">
        <v>805</v>
      </c>
      <c r="L152" s="133"/>
      <c r="M152" s="133" t="s">
        <v>135</v>
      </c>
      <c r="N152" s="133" t="s">
        <v>359</v>
      </c>
    </row>
    <row r="153" spans="10:17" x14ac:dyDescent="0.2">
      <c r="J153">
        <f t="shared" si="2"/>
        <v>152</v>
      </c>
      <c r="K153" s="133" t="s">
        <v>806</v>
      </c>
      <c r="L153" s="133"/>
      <c r="M153" s="133" t="s">
        <v>136</v>
      </c>
      <c r="N153" s="133" t="s">
        <v>351</v>
      </c>
    </row>
    <row r="154" spans="10:17" x14ac:dyDescent="0.2">
      <c r="J154">
        <f t="shared" si="2"/>
        <v>153</v>
      </c>
      <c r="K154" s="133" t="s">
        <v>807</v>
      </c>
      <c r="L154" s="133"/>
      <c r="M154" s="133" t="s">
        <v>137</v>
      </c>
      <c r="N154" s="133" t="s">
        <v>352</v>
      </c>
    </row>
    <row r="155" spans="10:17" x14ac:dyDescent="0.2">
      <c r="J155">
        <f t="shared" si="2"/>
        <v>154</v>
      </c>
      <c r="K155" s="133" t="s">
        <v>808</v>
      </c>
      <c r="L155" s="133"/>
      <c r="M155" s="133" t="s">
        <v>138</v>
      </c>
      <c r="N155" s="133" t="s">
        <v>353</v>
      </c>
    </row>
    <row r="156" spans="10:17" x14ac:dyDescent="0.2">
      <c r="J156">
        <f t="shared" si="2"/>
        <v>155</v>
      </c>
      <c r="K156" s="133" t="s">
        <v>809</v>
      </c>
      <c r="L156" s="133"/>
      <c r="M156" s="133" t="s">
        <v>139</v>
      </c>
      <c r="N156" s="133" t="s">
        <v>360</v>
      </c>
    </row>
    <row r="157" spans="10:17" x14ac:dyDescent="0.2">
      <c r="J157">
        <f t="shared" si="2"/>
        <v>156</v>
      </c>
      <c r="K157" s="133" t="s">
        <v>810</v>
      </c>
      <c r="L157" s="133"/>
      <c r="M157" s="133" t="s">
        <v>140</v>
      </c>
      <c r="N157" s="133" t="s">
        <v>1490</v>
      </c>
    </row>
    <row r="158" spans="10:17" x14ac:dyDescent="0.2">
      <c r="J158">
        <f t="shared" si="2"/>
        <v>157</v>
      </c>
      <c r="K158" s="133" t="s">
        <v>811</v>
      </c>
      <c r="L158" s="133"/>
      <c r="M158" s="133" t="s">
        <v>141</v>
      </c>
      <c r="N158" s="133" t="s">
        <v>365</v>
      </c>
    </row>
    <row r="159" spans="10:17" x14ac:dyDescent="0.2">
      <c r="J159">
        <f t="shared" si="2"/>
        <v>158</v>
      </c>
      <c r="K159" s="133" t="s">
        <v>812</v>
      </c>
      <c r="L159" s="133"/>
      <c r="M159" s="133" t="s">
        <v>142</v>
      </c>
      <c r="N159" s="133" t="s">
        <v>1490</v>
      </c>
    </row>
    <row r="160" spans="10:17" x14ac:dyDescent="0.2">
      <c r="J160">
        <f t="shared" si="2"/>
        <v>159</v>
      </c>
      <c r="K160" s="133" t="s">
        <v>908</v>
      </c>
      <c r="L160" s="133"/>
      <c r="M160" s="133" t="s">
        <v>143</v>
      </c>
      <c r="N160" s="133" t="s">
        <v>362</v>
      </c>
    </row>
    <row r="161" spans="10:15" x14ac:dyDescent="0.2">
      <c r="J161">
        <f t="shared" si="2"/>
        <v>160</v>
      </c>
      <c r="K161" s="133" t="s">
        <v>909</v>
      </c>
      <c r="L161" s="133"/>
      <c r="M161" s="135" t="s">
        <v>190</v>
      </c>
      <c r="N161" s="133" t="s">
        <v>363</v>
      </c>
    </row>
    <row r="162" spans="10:15" x14ac:dyDescent="0.2">
      <c r="J162">
        <f t="shared" si="2"/>
        <v>161</v>
      </c>
      <c r="K162" s="133" t="s">
        <v>910</v>
      </c>
      <c r="L162" s="133"/>
      <c r="M162" s="135" t="s">
        <v>192</v>
      </c>
      <c r="N162" s="133" t="s">
        <v>367</v>
      </c>
    </row>
    <row r="163" spans="10:15" x14ac:dyDescent="0.2">
      <c r="J163">
        <f t="shared" si="2"/>
        <v>162</v>
      </c>
      <c r="K163" s="133" t="s">
        <v>911</v>
      </c>
      <c r="L163" s="133"/>
      <c r="M163" s="135" t="s">
        <v>196</v>
      </c>
      <c r="N163" s="133"/>
      <c r="O163" s="136"/>
    </row>
    <row r="164" spans="10:15" x14ac:dyDescent="0.2">
      <c r="J164">
        <f t="shared" si="2"/>
        <v>163</v>
      </c>
      <c r="K164" t="s">
        <v>813</v>
      </c>
      <c r="M164" s="129" t="s">
        <v>197</v>
      </c>
      <c r="N164" t="s">
        <v>1583</v>
      </c>
    </row>
    <row r="165" spans="10:15" x14ac:dyDescent="0.2">
      <c r="J165">
        <f t="shared" si="2"/>
        <v>164</v>
      </c>
      <c r="K165" t="s">
        <v>814</v>
      </c>
      <c r="L165" s="122" t="s">
        <v>119</v>
      </c>
      <c r="M165" s="122" t="s">
        <v>122</v>
      </c>
      <c r="N165" t="s">
        <v>454</v>
      </c>
    </row>
    <row r="166" spans="10:15" x14ac:dyDescent="0.2">
      <c r="J166">
        <f t="shared" si="2"/>
        <v>165</v>
      </c>
      <c r="K166" t="s">
        <v>912</v>
      </c>
      <c r="M166" s="122" t="s">
        <v>123</v>
      </c>
      <c r="N166" t="s">
        <v>1584</v>
      </c>
    </row>
    <row r="167" spans="10:15" x14ac:dyDescent="0.2">
      <c r="J167">
        <f t="shared" si="2"/>
        <v>166</v>
      </c>
      <c r="K167" t="s">
        <v>913</v>
      </c>
      <c r="M167" s="122" t="s">
        <v>124</v>
      </c>
      <c r="N167" t="s">
        <v>455</v>
      </c>
    </row>
    <row r="168" spans="10:15" x14ac:dyDescent="0.2">
      <c r="J168">
        <f t="shared" si="2"/>
        <v>167</v>
      </c>
      <c r="K168" t="s">
        <v>815</v>
      </c>
      <c r="M168" s="122" t="s">
        <v>125</v>
      </c>
      <c r="N168" t="s">
        <v>1585</v>
      </c>
    </row>
    <row r="169" spans="10:15" x14ac:dyDescent="0.2">
      <c r="J169">
        <f t="shared" si="2"/>
        <v>168</v>
      </c>
      <c r="K169" t="s">
        <v>816</v>
      </c>
      <c r="M169" s="124" t="s">
        <v>140</v>
      </c>
      <c r="N169" t="s">
        <v>453</v>
      </c>
    </row>
    <row r="170" spans="10:15" x14ac:dyDescent="0.2">
      <c r="J170">
        <f t="shared" si="2"/>
        <v>169</v>
      </c>
      <c r="K170" t="s">
        <v>817</v>
      </c>
      <c r="M170" s="124" t="s">
        <v>141</v>
      </c>
      <c r="N170" t="s">
        <v>1490</v>
      </c>
    </row>
    <row r="171" spans="10:15" x14ac:dyDescent="0.2">
      <c r="J171">
        <f t="shared" si="2"/>
        <v>170</v>
      </c>
      <c r="K171" t="s">
        <v>818</v>
      </c>
      <c r="M171" s="124" t="s">
        <v>142</v>
      </c>
      <c r="N171" t="s">
        <v>1490</v>
      </c>
    </row>
    <row r="172" spans="10:15" x14ac:dyDescent="0.2">
      <c r="J172">
        <f t="shared" si="2"/>
        <v>171</v>
      </c>
      <c r="K172" t="s">
        <v>914</v>
      </c>
      <c r="M172" s="124" t="s">
        <v>143</v>
      </c>
      <c r="N172" t="s">
        <v>456</v>
      </c>
    </row>
    <row r="173" spans="10:15" x14ac:dyDescent="0.2">
      <c r="J173">
        <f t="shared" si="2"/>
        <v>172</v>
      </c>
      <c r="K173" s="133" t="s">
        <v>819</v>
      </c>
      <c r="L173" s="133"/>
      <c r="M173" s="135" t="s">
        <v>196</v>
      </c>
      <c r="N173" s="133" t="s">
        <v>1510</v>
      </c>
    </row>
    <row r="174" spans="10:15" x14ac:dyDescent="0.2">
      <c r="J174">
        <f t="shared" si="2"/>
        <v>173</v>
      </c>
      <c r="K174" s="133" t="s">
        <v>915</v>
      </c>
      <c r="L174" s="133" t="s">
        <v>120</v>
      </c>
      <c r="M174" s="133" t="s">
        <v>122</v>
      </c>
      <c r="N174" s="133" t="s">
        <v>1515</v>
      </c>
    </row>
    <row r="175" spans="10:15" x14ac:dyDescent="0.2">
      <c r="J175">
        <f t="shared" si="2"/>
        <v>174</v>
      </c>
      <c r="K175" s="133" t="s">
        <v>820</v>
      </c>
      <c r="L175" s="133"/>
      <c r="M175" s="133" t="s">
        <v>123</v>
      </c>
      <c r="N175" s="133" t="s">
        <v>1513</v>
      </c>
    </row>
    <row r="176" spans="10:15" x14ac:dyDescent="0.2">
      <c r="J176">
        <f t="shared" si="2"/>
        <v>175</v>
      </c>
      <c r="K176" s="133" t="s">
        <v>821</v>
      </c>
      <c r="L176" s="133"/>
      <c r="M176" s="133" t="s">
        <v>140</v>
      </c>
      <c r="N176" s="133" t="s">
        <v>1516</v>
      </c>
    </row>
    <row r="177" spans="10:14" x14ac:dyDescent="0.2">
      <c r="J177">
        <f t="shared" si="2"/>
        <v>176</v>
      </c>
      <c r="K177" s="133" t="s">
        <v>822</v>
      </c>
      <c r="L177" s="133"/>
      <c r="M177" s="133" t="s">
        <v>141</v>
      </c>
      <c r="N177" s="154" t="s">
        <v>1490</v>
      </c>
    </row>
    <row r="178" spans="10:14" x14ac:dyDescent="0.2">
      <c r="J178">
        <f t="shared" si="2"/>
        <v>177</v>
      </c>
      <c r="K178" s="133" t="s">
        <v>823</v>
      </c>
      <c r="L178" s="133"/>
      <c r="M178" s="133" t="s">
        <v>142</v>
      </c>
      <c r="N178" s="154"/>
    </row>
    <row r="179" spans="10:14" x14ac:dyDescent="0.2">
      <c r="J179">
        <f t="shared" si="2"/>
        <v>178</v>
      </c>
      <c r="K179" s="133" t="s">
        <v>916</v>
      </c>
      <c r="L179" s="133"/>
      <c r="M179" s="133" t="s">
        <v>143</v>
      </c>
      <c r="N179" s="133" t="s">
        <v>1511</v>
      </c>
    </row>
    <row r="180" spans="10:14" x14ac:dyDescent="0.2">
      <c r="J180">
        <f t="shared" si="2"/>
        <v>179</v>
      </c>
      <c r="K180" s="133" t="s">
        <v>917</v>
      </c>
      <c r="L180" s="133"/>
      <c r="M180" s="135" t="s">
        <v>190</v>
      </c>
      <c r="N180" s="133" t="s">
        <v>1512</v>
      </c>
    </row>
    <row r="181" spans="10:14" x14ac:dyDescent="0.2">
      <c r="J181">
        <f t="shared" si="2"/>
        <v>180</v>
      </c>
      <c r="K181" s="133" t="s">
        <v>918</v>
      </c>
      <c r="L181" s="133"/>
      <c r="M181" s="135" t="s">
        <v>192</v>
      </c>
      <c r="N181" s="133" t="s">
        <v>1589</v>
      </c>
    </row>
    <row r="182" spans="10:14" x14ac:dyDescent="0.2">
      <c r="J182">
        <f t="shared" si="2"/>
        <v>181</v>
      </c>
      <c r="K182" s="133" t="s">
        <v>919</v>
      </c>
      <c r="L182" s="133"/>
      <c r="M182" s="135" t="s">
        <v>196</v>
      </c>
      <c r="N182" s="133"/>
    </row>
    <row r="183" spans="10:14" x14ac:dyDescent="0.2">
      <c r="J183">
        <f t="shared" si="2"/>
        <v>182</v>
      </c>
      <c r="K183" s="133" t="s">
        <v>920</v>
      </c>
      <c r="L183" s="133"/>
      <c r="M183" s="135" t="s">
        <v>199</v>
      </c>
      <c r="N183" s="133" t="s">
        <v>1514</v>
      </c>
    </row>
    <row r="184" spans="10:14" x14ac:dyDescent="0.2">
      <c r="J184">
        <f t="shared" si="2"/>
        <v>183</v>
      </c>
      <c r="K184" t="s">
        <v>921</v>
      </c>
      <c r="M184" s="129" t="s">
        <v>200</v>
      </c>
      <c r="N184" t="s">
        <v>1591</v>
      </c>
    </row>
    <row r="185" spans="10:14" x14ac:dyDescent="0.2">
      <c r="J185">
        <f t="shared" si="2"/>
        <v>184</v>
      </c>
      <c r="K185" t="s">
        <v>922</v>
      </c>
      <c r="L185" s="122" t="s">
        <v>121</v>
      </c>
      <c r="M185" s="122" t="s">
        <v>132</v>
      </c>
      <c r="N185" t="s">
        <v>1517</v>
      </c>
    </row>
    <row r="186" spans="10:14" x14ac:dyDescent="0.2">
      <c r="J186">
        <f t="shared" si="2"/>
        <v>185</v>
      </c>
      <c r="K186" t="s">
        <v>923</v>
      </c>
      <c r="M186" s="128" t="s">
        <v>190</v>
      </c>
      <c r="N186" t="s">
        <v>1518</v>
      </c>
    </row>
    <row r="187" spans="10:14" x14ac:dyDescent="0.2">
      <c r="J187">
        <f t="shared" si="2"/>
        <v>186</v>
      </c>
      <c r="K187" t="s">
        <v>924</v>
      </c>
      <c r="M187" s="128" t="s">
        <v>192</v>
      </c>
    </row>
    <row r="188" spans="10:14" x14ac:dyDescent="0.2">
      <c r="J188">
        <f t="shared" si="2"/>
        <v>187</v>
      </c>
      <c r="K188" t="s">
        <v>925</v>
      </c>
      <c r="M188" s="129" t="s">
        <v>199</v>
      </c>
      <c r="N188" t="s">
        <v>1519</v>
      </c>
    </row>
    <row r="189" spans="10:14" x14ac:dyDescent="0.2">
      <c r="J189">
        <f t="shared" si="2"/>
        <v>188</v>
      </c>
      <c r="K189" s="133" t="s">
        <v>824</v>
      </c>
      <c r="L189" s="133"/>
      <c r="M189" s="135" t="s">
        <v>200</v>
      </c>
      <c r="N189" s="133" t="s">
        <v>1603</v>
      </c>
    </row>
    <row r="190" spans="10:14" x14ac:dyDescent="0.2">
      <c r="J190">
        <f t="shared" si="2"/>
        <v>189</v>
      </c>
      <c r="K190" s="133" t="s">
        <v>825</v>
      </c>
      <c r="L190" s="133" t="s">
        <v>122</v>
      </c>
      <c r="M190" s="133" t="s">
        <v>119</v>
      </c>
      <c r="N190" s="133" t="s">
        <v>1496</v>
      </c>
    </row>
    <row r="191" spans="10:14" x14ac:dyDescent="0.2">
      <c r="J191">
        <f t="shared" si="2"/>
        <v>190</v>
      </c>
      <c r="K191" s="133" t="s">
        <v>926</v>
      </c>
      <c r="L191" s="133"/>
      <c r="M191" s="133" t="s">
        <v>120</v>
      </c>
      <c r="N191" s="133" t="s">
        <v>442</v>
      </c>
    </row>
    <row r="192" spans="10:14" x14ac:dyDescent="0.2">
      <c r="J192">
        <f t="shared" si="2"/>
        <v>191</v>
      </c>
      <c r="K192" s="133" t="s">
        <v>826</v>
      </c>
      <c r="L192" s="133"/>
      <c r="M192" s="133" t="s">
        <v>124</v>
      </c>
      <c r="N192" s="133" t="s">
        <v>1423</v>
      </c>
    </row>
    <row r="193" spans="10:17" x14ac:dyDescent="0.2">
      <c r="J193">
        <f t="shared" si="2"/>
        <v>192</v>
      </c>
      <c r="K193" s="133" t="s">
        <v>827</v>
      </c>
      <c r="L193" s="133"/>
      <c r="M193" s="133" t="s">
        <v>140</v>
      </c>
      <c r="N193" s="133" t="s">
        <v>1490</v>
      </c>
    </row>
    <row r="194" spans="10:17" x14ac:dyDescent="0.2">
      <c r="J194">
        <f t="shared" si="2"/>
        <v>193</v>
      </c>
      <c r="K194" t="s">
        <v>927</v>
      </c>
      <c r="M194" s="124" t="s">
        <v>142</v>
      </c>
      <c r="N194" t="s">
        <v>469</v>
      </c>
    </row>
    <row r="195" spans="10:17" x14ac:dyDescent="0.2">
      <c r="J195">
        <f t="shared" si="2"/>
        <v>194</v>
      </c>
      <c r="K195" t="s">
        <v>928</v>
      </c>
      <c r="L195" s="122" t="s">
        <v>123</v>
      </c>
      <c r="N195" t="s">
        <v>1522</v>
      </c>
    </row>
    <row r="196" spans="10:17" x14ac:dyDescent="0.2">
      <c r="J196">
        <f t="shared" si="2"/>
        <v>195</v>
      </c>
      <c r="K196" t="s">
        <v>929</v>
      </c>
      <c r="N196" t="s">
        <v>470</v>
      </c>
    </row>
    <row r="197" spans="10:17" x14ac:dyDescent="0.2">
      <c r="J197">
        <f t="shared" si="2"/>
        <v>196</v>
      </c>
      <c r="K197" t="s">
        <v>828</v>
      </c>
      <c r="N197" t="s">
        <v>1427</v>
      </c>
    </row>
    <row r="198" spans="10:17" x14ac:dyDescent="0.2">
      <c r="J198">
        <f t="shared" si="2"/>
        <v>197</v>
      </c>
      <c r="K198" t="s">
        <v>829</v>
      </c>
      <c r="N198" s="132" t="s">
        <v>1490</v>
      </c>
    </row>
    <row r="199" spans="10:17" x14ac:dyDescent="0.2">
      <c r="J199">
        <f t="shared" ref="J199:J262" si="3">J198+1</f>
        <v>198</v>
      </c>
      <c r="K199" s="133" t="s">
        <v>830</v>
      </c>
      <c r="L199" s="133"/>
      <c r="M199" s="133"/>
      <c r="N199" s="133" t="s">
        <v>443</v>
      </c>
      <c r="Q199" s="137" t="s">
        <v>448</v>
      </c>
    </row>
    <row r="200" spans="10:17" x14ac:dyDescent="0.2">
      <c r="J200">
        <f t="shared" si="3"/>
        <v>199</v>
      </c>
      <c r="K200" s="133" t="s">
        <v>930</v>
      </c>
      <c r="L200" s="133"/>
      <c r="M200" s="133"/>
      <c r="N200" s="133" t="s">
        <v>444</v>
      </c>
    </row>
    <row r="201" spans="10:17" x14ac:dyDescent="0.2">
      <c r="J201">
        <f t="shared" si="3"/>
        <v>200</v>
      </c>
      <c r="K201" s="133" t="s">
        <v>931</v>
      </c>
      <c r="L201" s="133"/>
      <c r="M201" s="133"/>
      <c r="N201" s="133" t="s">
        <v>445</v>
      </c>
    </row>
    <row r="202" spans="10:17" x14ac:dyDescent="0.2">
      <c r="J202">
        <f t="shared" si="3"/>
        <v>201</v>
      </c>
      <c r="K202" s="133" t="s">
        <v>932</v>
      </c>
      <c r="L202" s="133"/>
      <c r="M202" s="133"/>
      <c r="N202" s="133" t="s">
        <v>446</v>
      </c>
    </row>
    <row r="203" spans="10:17" x14ac:dyDescent="0.2">
      <c r="J203">
        <f t="shared" si="3"/>
        <v>202</v>
      </c>
      <c r="K203" s="133" t="s">
        <v>933</v>
      </c>
      <c r="L203" s="133"/>
      <c r="M203" s="133"/>
      <c r="N203" s="133" t="s">
        <v>1490</v>
      </c>
    </row>
    <row r="204" spans="10:17" x14ac:dyDescent="0.2">
      <c r="J204">
        <f t="shared" si="3"/>
        <v>203</v>
      </c>
      <c r="K204" s="133" t="s">
        <v>934</v>
      </c>
      <c r="L204" s="133"/>
      <c r="M204" s="133"/>
      <c r="N204" s="133" t="s">
        <v>447</v>
      </c>
    </row>
    <row r="205" spans="10:17" x14ac:dyDescent="0.2">
      <c r="J205">
        <f t="shared" si="3"/>
        <v>204</v>
      </c>
      <c r="K205" t="s">
        <v>831</v>
      </c>
      <c r="N205" t="s">
        <v>471</v>
      </c>
      <c r="Q205" s="137" t="s">
        <v>476</v>
      </c>
    </row>
    <row r="206" spans="10:17" x14ac:dyDescent="0.2">
      <c r="J206">
        <f t="shared" si="3"/>
        <v>205</v>
      </c>
      <c r="K206" t="s">
        <v>935</v>
      </c>
      <c r="N206" t="s">
        <v>472</v>
      </c>
    </row>
    <row r="207" spans="10:17" x14ac:dyDescent="0.2">
      <c r="J207">
        <f t="shared" si="3"/>
        <v>206</v>
      </c>
      <c r="K207" t="s">
        <v>936</v>
      </c>
      <c r="N207" t="s">
        <v>473</v>
      </c>
    </row>
    <row r="208" spans="10:17" x14ac:dyDescent="0.2">
      <c r="J208">
        <f t="shared" si="3"/>
        <v>207</v>
      </c>
      <c r="K208" t="s">
        <v>832</v>
      </c>
      <c r="N208" t="s">
        <v>474</v>
      </c>
    </row>
    <row r="209" spans="10:14" x14ac:dyDescent="0.2">
      <c r="J209">
        <f t="shared" si="3"/>
        <v>208</v>
      </c>
      <c r="K209" t="s">
        <v>833</v>
      </c>
      <c r="N209" s="132" t="s">
        <v>1490</v>
      </c>
    </row>
    <row r="210" spans="10:14" x14ac:dyDescent="0.2">
      <c r="J210">
        <f t="shared" si="3"/>
        <v>209</v>
      </c>
      <c r="K210" t="s">
        <v>937</v>
      </c>
      <c r="N210" t="s">
        <v>475</v>
      </c>
    </row>
    <row r="211" spans="10:14" x14ac:dyDescent="0.2">
      <c r="J211">
        <f t="shared" si="3"/>
        <v>210</v>
      </c>
      <c r="K211" s="133" t="s">
        <v>938</v>
      </c>
      <c r="L211" s="133"/>
      <c r="M211" s="133"/>
      <c r="N211" s="133" t="s">
        <v>449</v>
      </c>
    </row>
    <row r="212" spans="10:14" x14ac:dyDescent="0.2">
      <c r="J212">
        <f t="shared" si="3"/>
        <v>211</v>
      </c>
      <c r="K212" s="133" t="s">
        <v>939</v>
      </c>
      <c r="L212" s="133"/>
      <c r="M212" s="133"/>
      <c r="N212" s="133" t="s">
        <v>450</v>
      </c>
    </row>
    <row r="213" spans="10:14" x14ac:dyDescent="0.2">
      <c r="J213">
        <f t="shared" si="3"/>
        <v>212</v>
      </c>
      <c r="K213" s="133" t="s">
        <v>940</v>
      </c>
      <c r="L213" s="133"/>
      <c r="M213" s="133"/>
      <c r="N213" s="133" t="s">
        <v>451</v>
      </c>
    </row>
    <row r="214" spans="10:14" x14ac:dyDescent="0.2">
      <c r="J214">
        <f t="shared" si="3"/>
        <v>213</v>
      </c>
      <c r="K214" s="133" t="s">
        <v>941</v>
      </c>
      <c r="L214" s="133"/>
      <c r="M214" s="133"/>
      <c r="N214" s="133" t="s">
        <v>452</v>
      </c>
    </row>
    <row r="215" spans="10:14" x14ac:dyDescent="0.2">
      <c r="J215">
        <f t="shared" si="3"/>
        <v>214</v>
      </c>
      <c r="K215" t="s">
        <v>942</v>
      </c>
      <c r="N215" t="s">
        <v>477</v>
      </c>
    </row>
    <row r="216" spans="10:14" x14ac:dyDescent="0.2">
      <c r="J216">
        <f t="shared" si="3"/>
        <v>215</v>
      </c>
      <c r="K216" t="s">
        <v>943</v>
      </c>
      <c r="N216" t="s">
        <v>478</v>
      </c>
    </row>
    <row r="217" spans="10:14" x14ac:dyDescent="0.2">
      <c r="J217">
        <f t="shared" si="3"/>
        <v>216</v>
      </c>
      <c r="K217" t="s">
        <v>944</v>
      </c>
      <c r="N217" t="s">
        <v>479</v>
      </c>
    </row>
    <row r="218" spans="10:14" x14ac:dyDescent="0.2">
      <c r="J218">
        <f t="shared" si="3"/>
        <v>217</v>
      </c>
      <c r="K218" t="s">
        <v>945</v>
      </c>
      <c r="N218" t="s">
        <v>480</v>
      </c>
    </row>
    <row r="219" spans="10:14" x14ac:dyDescent="0.2">
      <c r="J219">
        <f t="shared" si="3"/>
        <v>218</v>
      </c>
      <c r="K219" s="133" t="s">
        <v>946</v>
      </c>
      <c r="L219" s="133"/>
      <c r="M219" s="133"/>
      <c r="N219" s="133" t="s">
        <v>1420</v>
      </c>
    </row>
    <row r="220" spans="10:14" x14ac:dyDescent="0.2">
      <c r="J220">
        <f t="shared" si="3"/>
        <v>219</v>
      </c>
      <c r="K220" t="s">
        <v>947</v>
      </c>
      <c r="N220" t="s">
        <v>1424</v>
      </c>
    </row>
    <row r="221" spans="10:14" x14ac:dyDescent="0.2">
      <c r="J221">
        <f t="shared" si="3"/>
        <v>220</v>
      </c>
      <c r="K221" s="133" t="s">
        <v>948</v>
      </c>
      <c r="L221" s="133"/>
      <c r="M221" s="133"/>
      <c r="N221" s="133" t="s">
        <v>1494</v>
      </c>
    </row>
    <row r="222" spans="10:14" x14ac:dyDescent="0.2">
      <c r="J222">
        <f t="shared" si="3"/>
        <v>221</v>
      </c>
      <c r="K222" s="133" t="s">
        <v>949</v>
      </c>
      <c r="L222" s="133"/>
      <c r="M222" s="133"/>
      <c r="N222" s="133" t="s">
        <v>436</v>
      </c>
    </row>
    <row r="223" spans="10:14" x14ac:dyDescent="0.2">
      <c r="J223">
        <f t="shared" si="3"/>
        <v>222</v>
      </c>
      <c r="K223" s="133" t="s">
        <v>950</v>
      </c>
      <c r="L223" s="133"/>
      <c r="M223" s="133"/>
      <c r="N223" s="133" t="s">
        <v>1422</v>
      </c>
    </row>
    <row r="224" spans="10:14" x14ac:dyDescent="0.2">
      <c r="J224">
        <f t="shared" si="3"/>
        <v>223</v>
      </c>
      <c r="K224" s="133" t="s">
        <v>951</v>
      </c>
      <c r="L224" s="133"/>
      <c r="M224" s="133"/>
      <c r="N224" s="133" t="s">
        <v>1421</v>
      </c>
    </row>
    <row r="225" spans="10:14" x14ac:dyDescent="0.2">
      <c r="J225">
        <f t="shared" si="3"/>
        <v>224</v>
      </c>
      <c r="K225" t="s">
        <v>952</v>
      </c>
      <c r="N225" t="s">
        <v>1520</v>
      </c>
    </row>
    <row r="226" spans="10:14" x14ac:dyDescent="0.2">
      <c r="J226">
        <f t="shared" si="3"/>
        <v>225</v>
      </c>
      <c r="K226" t="s">
        <v>953</v>
      </c>
      <c r="N226" t="s">
        <v>463</v>
      </c>
    </row>
    <row r="227" spans="10:14" x14ac:dyDescent="0.2">
      <c r="J227">
        <f t="shared" si="3"/>
        <v>226</v>
      </c>
      <c r="K227" t="s">
        <v>954</v>
      </c>
      <c r="N227" t="s">
        <v>1426</v>
      </c>
    </row>
    <row r="228" spans="10:14" x14ac:dyDescent="0.2">
      <c r="J228">
        <f t="shared" si="3"/>
        <v>227</v>
      </c>
      <c r="K228" t="s">
        <v>955</v>
      </c>
      <c r="N228" t="s">
        <v>1425</v>
      </c>
    </row>
    <row r="229" spans="10:14" x14ac:dyDescent="0.2">
      <c r="J229">
        <f t="shared" si="3"/>
        <v>228</v>
      </c>
      <c r="K229" s="133" t="s">
        <v>956</v>
      </c>
      <c r="L229" s="133"/>
      <c r="M229" s="133"/>
      <c r="N229" s="133" t="s">
        <v>459</v>
      </c>
    </row>
    <row r="230" spans="10:14" x14ac:dyDescent="0.2">
      <c r="J230">
        <f t="shared" si="3"/>
        <v>229</v>
      </c>
      <c r="K230" s="133" t="s">
        <v>957</v>
      </c>
      <c r="L230" s="133"/>
      <c r="M230" s="133"/>
      <c r="N230" s="133" t="s">
        <v>460</v>
      </c>
    </row>
    <row r="231" spans="10:14" x14ac:dyDescent="0.2">
      <c r="J231">
        <f t="shared" si="3"/>
        <v>230</v>
      </c>
      <c r="K231" t="s">
        <v>834</v>
      </c>
      <c r="N231" t="s">
        <v>423</v>
      </c>
    </row>
    <row r="232" spans="10:14" x14ac:dyDescent="0.2">
      <c r="J232">
        <f t="shared" si="3"/>
        <v>231</v>
      </c>
      <c r="K232" t="s">
        <v>835</v>
      </c>
      <c r="N232" t="s">
        <v>424</v>
      </c>
    </row>
    <row r="233" spans="10:14" x14ac:dyDescent="0.2">
      <c r="J233">
        <f t="shared" si="3"/>
        <v>232</v>
      </c>
      <c r="K233" t="s">
        <v>836</v>
      </c>
      <c r="N233" t="s">
        <v>425</v>
      </c>
    </row>
    <row r="234" spans="10:14" x14ac:dyDescent="0.2">
      <c r="J234">
        <f t="shared" si="3"/>
        <v>233</v>
      </c>
      <c r="K234" t="s">
        <v>837</v>
      </c>
      <c r="N234" t="s">
        <v>426</v>
      </c>
    </row>
    <row r="235" spans="10:14" x14ac:dyDescent="0.2">
      <c r="J235">
        <f t="shared" si="3"/>
        <v>234</v>
      </c>
      <c r="K235" s="133" t="s">
        <v>838</v>
      </c>
      <c r="L235" s="133"/>
      <c r="M235" s="133"/>
      <c r="N235" s="133" t="s">
        <v>427</v>
      </c>
    </row>
    <row r="236" spans="10:14" x14ac:dyDescent="0.2">
      <c r="J236">
        <f t="shared" si="3"/>
        <v>235</v>
      </c>
      <c r="K236" s="133" t="s">
        <v>839</v>
      </c>
      <c r="L236" s="133"/>
      <c r="M236" s="133"/>
      <c r="N236" s="133" t="s">
        <v>428</v>
      </c>
    </row>
    <row r="237" spans="10:14" x14ac:dyDescent="0.2">
      <c r="J237">
        <f t="shared" si="3"/>
        <v>236</v>
      </c>
      <c r="K237" t="s">
        <v>840</v>
      </c>
      <c r="N237" t="s">
        <v>429</v>
      </c>
    </row>
    <row r="238" spans="10:14" x14ac:dyDescent="0.2">
      <c r="J238">
        <f t="shared" si="3"/>
        <v>237</v>
      </c>
      <c r="K238" t="s">
        <v>841</v>
      </c>
      <c r="N238" t="s">
        <v>430</v>
      </c>
    </row>
    <row r="239" spans="10:14" x14ac:dyDescent="0.2">
      <c r="J239">
        <f t="shared" si="3"/>
        <v>238</v>
      </c>
      <c r="K239" t="s">
        <v>842</v>
      </c>
      <c r="N239" t="s">
        <v>431</v>
      </c>
    </row>
    <row r="240" spans="10:14" x14ac:dyDescent="0.2">
      <c r="J240">
        <f t="shared" si="3"/>
        <v>239</v>
      </c>
      <c r="K240" t="s">
        <v>843</v>
      </c>
      <c r="N240" t="s">
        <v>432</v>
      </c>
    </row>
    <row r="241" spans="10:14" x14ac:dyDescent="0.2">
      <c r="J241">
        <f t="shared" si="3"/>
        <v>240</v>
      </c>
      <c r="K241" s="133" t="s">
        <v>844</v>
      </c>
      <c r="L241" s="133"/>
      <c r="M241" s="133"/>
      <c r="N241" s="133" t="s">
        <v>433</v>
      </c>
    </row>
    <row r="242" spans="10:14" x14ac:dyDescent="0.2">
      <c r="J242">
        <f t="shared" si="3"/>
        <v>241</v>
      </c>
      <c r="K242" s="133" t="s">
        <v>845</v>
      </c>
      <c r="L242" s="133"/>
      <c r="M242" s="133"/>
      <c r="N242" s="133" t="s">
        <v>434</v>
      </c>
    </row>
    <row r="243" spans="10:14" x14ac:dyDescent="0.2">
      <c r="J243">
        <f t="shared" si="3"/>
        <v>242</v>
      </c>
      <c r="K243" s="133" t="s">
        <v>846</v>
      </c>
      <c r="L243" s="133"/>
      <c r="M243" s="133"/>
      <c r="N243" s="133" t="s">
        <v>435</v>
      </c>
    </row>
    <row r="244" spans="10:14" x14ac:dyDescent="0.2">
      <c r="J244">
        <f t="shared" si="3"/>
        <v>243</v>
      </c>
      <c r="K244" t="s">
        <v>847</v>
      </c>
      <c r="N244" t="s">
        <v>371</v>
      </c>
    </row>
    <row r="245" spans="10:14" x14ac:dyDescent="0.2">
      <c r="J245">
        <f t="shared" si="3"/>
        <v>244</v>
      </c>
      <c r="K245" t="s">
        <v>848</v>
      </c>
      <c r="N245" t="s">
        <v>369</v>
      </c>
    </row>
    <row r="246" spans="10:14" x14ac:dyDescent="0.2">
      <c r="J246">
        <f t="shared" si="3"/>
        <v>245</v>
      </c>
      <c r="K246" t="s">
        <v>849</v>
      </c>
      <c r="N246" t="s">
        <v>370</v>
      </c>
    </row>
    <row r="247" spans="10:14" x14ac:dyDescent="0.2">
      <c r="J247">
        <f t="shared" si="3"/>
        <v>246</v>
      </c>
      <c r="K247" t="s">
        <v>850</v>
      </c>
      <c r="N247" t="s">
        <v>1397</v>
      </c>
    </row>
    <row r="248" spans="10:14" x14ac:dyDescent="0.2">
      <c r="J248">
        <f t="shared" si="3"/>
        <v>247</v>
      </c>
      <c r="K248" s="133" t="s">
        <v>851</v>
      </c>
      <c r="L248" s="133"/>
      <c r="M248" s="133"/>
      <c r="N248" s="133" t="s">
        <v>372</v>
      </c>
    </row>
    <row r="249" spans="10:14" x14ac:dyDescent="0.2">
      <c r="J249">
        <f t="shared" si="3"/>
        <v>248</v>
      </c>
      <c r="K249" s="133" t="s">
        <v>852</v>
      </c>
      <c r="L249" s="133"/>
      <c r="M249" s="133"/>
      <c r="N249" s="133" t="s">
        <v>1398</v>
      </c>
    </row>
    <row r="250" spans="10:14" x14ac:dyDescent="0.2">
      <c r="J250">
        <f t="shared" si="3"/>
        <v>249</v>
      </c>
      <c r="K250" s="133" t="s">
        <v>853</v>
      </c>
      <c r="L250" s="133"/>
      <c r="M250" s="133"/>
      <c r="N250" s="133" t="s">
        <v>1399</v>
      </c>
    </row>
    <row r="251" spans="10:14" x14ac:dyDescent="0.2">
      <c r="J251">
        <f t="shared" si="3"/>
        <v>250</v>
      </c>
      <c r="K251" s="133" t="s">
        <v>854</v>
      </c>
      <c r="L251" s="133"/>
      <c r="M251" s="133"/>
      <c r="N251" s="133" t="s">
        <v>1400</v>
      </c>
    </row>
    <row r="252" spans="10:14" x14ac:dyDescent="0.2">
      <c r="J252">
        <f t="shared" si="3"/>
        <v>251</v>
      </c>
      <c r="K252" t="s">
        <v>855</v>
      </c>
      <c r="N252" t="s">
        <v>373</v>
      </c>
    </row>
    <row r="253" spans="10:14" x14ac:dyDescent="0.2">
      <c r="J253">
        <f t="shared" si="3"/>
        <v>252</v>
      </c>
      <c r="K253" t="s">
        <v>856</v>
      </c>
      <c r="N253" t="s">
        <v>374</v>
      </c>
    </row>
    <row r="254" spans="10:14" x14ac:dyDescent="0.2">
      <c r="J254">
        <f t="shared" si="3"/>
        <v>253</v>
      </c>
      <c r="K254" s="133" t="s">
        <v>857</v>
      </c>
      <c r="L254" s="133"/>
      <c r="M254" s="133"/>
      <c r="N254" s="133" t="s">
        <v>440</v>
      </c>
    </row>
    <row r="255" spans="10:14" x14ac:dyDescent="0.2">
      <c r="J255">
        <f t="shared" si="3"/>
        <v>254</v>
      </c>
      <c r="K255" s="133" t="s">
        <v>958</v>
      </c>
      <c r="L255" s="133"/>
      <c r="M255" s="133"/>
      <c r="N255" s="133" t="s">
        <v>441</v>
      </c>
    </row>
    <row r="256" spans="10:14" x14ac:dyDescent="0.2">
      <c r="J256">
        <f t="shared" si="3"/>
        <v>255</v>
      </c>
      <c r="K256" t="s">
        <v>959</v>
      </c>
      <c r="N256" t="s">
        <v>467</v>
      </c>
    </row>
    <row r="257" spans="10:17" x14ac:dyDescent="0.2">
      <c r="J257">
        <f t="shared" si="3"/>
        <v>256</v>
      </c>
      <c r="K257" t="s">
        <v>960</v>
      </c>
      <c r="N257" t="s">
        <v>468</v>
      </c>
    </row>
    <row r="258" spans="10:17" x14ac:dyDescent="0.2">
      <c r="J258">
        <f t="shared" si="3"/>
        <v>257</v>
      </c>
      <c r="K258" s="133" t="s">
        <v>858</v>
      </c>
      <c r="L258" s="133"/>
      <c r="M258" s="133"/>
      <c r="N258" s="133" t="s">
        <v>1490</v>
      </c>
    </row>
    <row r="259" spans="10:17" x14ac:dyDescent="0.2">
      <c r="J259">
        <f t="shared" si="3"/>
        <v>258</v>
      </c>
      <c r="K259" s="133" t="s">
        <v>961</v>
      </c>
      <c r="L259" s="133"/>
      <c r="M259" s="133"/>
      <c r="N259" s="133" t="s">
        <v>1490</v>
      </c>
    </row>
    <row r="260" spans="10:17" x14ac:dyDescent="0.2">
      <c r="J260">
        <f t="shared" si="3"/>
        <v>259</v>
      </c>
      <c r="K260" t="s">
        <v>962</v>
      </c>
      <c r="N260" t="s">
        <v>1490</v>
      </c>
    </row>
    <row r="261" spans="10:17" x14ac:dyDescent="0.2">
      <c r="J261">
        <f t="shared" si="3"/>
        <v>260</v>
      </c>
      <c r="K261" t="s">
        <v>963</v>
      </c>
      <c r="N261" t="s">
        <v>1490</v>
      </c>
    </row>
    <row r="262" spans="10:17" x14ac:dyDescent="0.2">
      <c r="J262">
        <f t="shared" si="3"/>
        <v>261</v>
      </c>
      <c r="K262" s="133" t="s">
        <v>964</v>
      </c>
      <c r="L262" s="133"/>
      <c r="M262" s="133"/>
      <c r="N262" s="133" t="s">
        <v>1495</v>
      </c>
      <c r="Q262" s="137" t="s">
        <v>437</v>
      </c>
    </row>
    <row r="263" spans="10:17" x14ac:dyDescent="0.2">
      <c r="J263">
        <f t="shared" ref="J263:J326" si="4">J262+1</f>
        <v>262</v>
      </c>
      <c r="K263" s="133" t="s">
        <v>859</v>
      </c>
      <c r="L263" s="133"/>
      <c r="M263" s="133"/>
      <c r="N263" s="133" t="s">
        <v>438</v>
      </c>
    </row>
    <row r="264" spans="10:17" x14ac:dyDescent="0.2">
      <c r="J264">
        <f t="shared" si="4"/>
        <v>263</v>
      </c>
      <c r="K264" s="133" t="s">
        <v>965</v>
      </c>
      <c r="L264" s="133"/>
      <c r="M264" s="133"/>
      <c r="N264" s="133" t="s">
        <v>439</v>
      </c>
    </row>
    <row r="265" spans="10:17" x14ac:dyDescent="0.2">
      <c r="J265">
        <f t="shared" si="4"/>
        <v>264</v>
      </c>
      <c r="K265" t="s">
        <v>860</v>
      </c>
      <c r="N265" t="s">
        <v>1521</v>
      </c>
      <c r="Q265" s="137" t="s">
        <v>464</v>
      </c>
    </row>
    <row r="266" spans="10:17" x14ac:dyDescent="0.2">
      <c r="J266">
        <f t="shared" si="4"/>
        <v>265</v>
      </c>
      <c r="K266" t="s">
        <v>966</v>
      </c>
      <c r="N266" t="s">
        <v>465</v>
      </c>
    </row>
    <row r="267" spans="10:17" x14ac:dyDescent="0.2">
      <c r="J267">
        <f t="shared" si="4"/>
        <v>266</v>
      </c>
      <c r="K267" t="s">
        <v>861</v>
      </c>
      <c r="N267" t="s">
        <v>466</v>
      </c>
    </row>
    <row r="268" spans="10:17" x14ac:dyDescent="0.2">
      <c r="J268">
        <f t="shared" si="4"/>
        <v>267</v>
      </c>
      <c r="K268" s="133" t="s">
        <v>967</v>
      </c>
      <c r="L268" s="133"/>
      <c r="M268" s="133"/>
      <c r="N268" s="133" t="s">
        <v>588</v>
      </c>
    </row>
    <row r="269" spans="10:17" x14ac:dyDescent="0.2">
      <c r="J269">
        <f t="shared" si="4"/>
        <v>268</v>
      </c>
      <c r="K269" s="133" t="s">
        <v>968</v>
      </c>
      <c r="L269" s="133"/>
      <c r="M269" s="133"/>
      <c r="N269" s="133" t="s">
        <v>589</v>
      </c>
    </row>
    <row r="270" spans="10:17" x14ac:dyDescent="0.2">
      <c r="J270">
        <f t="shared" si="4"/>
        <v>269</v>
      </c>
      <c r="K270" s="133" t="s">
        <v>969</v>
      </c>
      <c r="L270" s="133"/>
      <c r="M270" s="133"/>
      <c r="N270" s="133" t="s">
        <v>590</v>
      </c>
    </row>
    <row r="271" spans="10:17" x14ac:dyDescent="0.2">
      <c r="J271">
        <f t="shared" si="4"/>
        <v>270</v>
      </c>
      <c r="K271" s="133" t="s">
        <v>970</v>
      </c>
      <c r="L271" s="133"/>
      <c r="M271" s="133"/>
      <c r="N271" s="133" t="s">
        <v>591</v>
      </c>
    </row>
    <row r="272" spans="10:17" x14ac:dyDescent="0.2">
      <c r="J272">
        <f t="shared" si="4"/>
        <v>271</v>
      </c>
      <c r="K272" s="133" t="s">
        <v>971</v>
      </c>
      <c r="L272" s="133"/>
      <c r="M272" s="133"/>
      <c r="N272" s="133" t="s">
        <v>592</v>
      </c>
    </row>
    <row r="273" spans="10:14" x14ac:dyDescent="0.2">
      <c r="J273">
        <f t="shared" si="4"/>
        <v>272</v>
      </c>
      <c r="K273" s="133" t="s">
        <v>972</v>
      </c>
      <c r="L273" s="133"/>
      <c r="M273" s="133"/>
      <c r="N273" s="133" t="s">
        <v>593</v>
      </c>
    </row>
    <row r="274" spans="10:14" x14ac:dyDescent="0.2">
      <c r="J274">
        <f t="shared" si="4"/>
        <v>273</v>
      </c>
      <c r="K274" s="133" t="s">
        <v>973</v>
      </c>
      <c r="L274" s="133"/>
      <c r="M274" s="133"/>
      <c r="N274" s="133" t="s">
        <v>594</v>
      </c>
    </row>
    <row r="275" spans="10:14" x14ac:dyDescent="0.2">
      <c r="J275">
        <f t="shared" si="4"/>
        <v>274</v>
      </c>
      <c r="K275" t="s">
        <v>974</v>
      </c>
      <c r="N275" t="s">
        <v>595</v>
      </c>
    </row>
    <row r="276" spans="10:14" x14ac:dyDescent="0.2">
      <c r="J276">
        <f t="shared" si="4"/>
        <v>275</v>
      </c>
      <c r="K276" t="s">
        <v>975</v>
      </c>
      <c r="N276" t="s">
        <v>597</v>
      </c>
    </row>
    <row r="277" spans="10:14" x14ac:dyDescent="0.2">
      <c r="J277">
        <f t="shared" si="4"/>
        <v>276</v>
      </c>
      <c r="K277" t="s">
        <v>976</v>
      </c>
      <c r="N277" t="s">
        <v>598</v>
      </c>
    </row>
    <row r="278" spans="10:14" x14ac:dyDescent="0.2">
      <c r="J278">
        <f t="shared" si="4"/>
        <v>277</v>
      </c>
      <c r="K278" t="s">
        <v>977</v>
      </c>
      <c r="N278" t="s">
        <v>599</v>
      </c>
    </row>
    <row r="279" spans="10:14" x14ac:dyDescent="0.2">
      <c r="J279">
        <f t="shared" si="4"/>
        <v>278</v>
      </c>
      <c r="K279" t="s">
        <v>978</v>
      </c>
      <c r="N279" t="s">
        <v>600</v>
      </c>
    </row>
    <row r="280" spans="10:14" x14ac:dyDescent="0.2">
      <c r="J280">
        <f t="shared" si="4"/>
        <v>279</v>
      </c>
      <c r="K280" t="s">
        <v>979</v>
      </c>
      <c r="N280" t="s">
        <v>601</v>
      </c>
    </row>
    <row r="281" spans="10:14" x14ac:dyDescent="0.2">
      <c r="J281">
        <f t="shared" si="4"/>
        <v>280</v>
      </c>
      <c r="K281" t="s">
        <v>980</v>
      </c>
      <c r="N281" t="s">
        <v>596</v>
      </c>
    </row>
    <row r="282" spans="10:14" x14ac:dyDescent="0.2">
      <c r="J282">
        <f t="shared" si="4"/>
        <v>281</v>
      </c>
      <c r="K282" s="133" t="s">
        <v>981</v>
      </c>
      <c r="L282" s="133"/>
      <c r="M282" s="133"/>
      <c r="N282" s="133" t="s">
        <v>1463</v>
      </c>
    </row>
    <row r="283" spans="10:14" x14ac:dyDescent="0.2">
      <c r="J283">
        <f t="shared" si="4"/>
        <v>282</v>
      </c>
      <c r="K283" s="133" t="s">
        <v>982</v>
      </c>
      <c r="L283" s="133"/>
      <c r="M283" s="133"/>
      <c r="N283" s="133" t="s">
        <v>1464</v>
      </c>
    </row>
    <row r="284" spans="10:14" x14ac:dyDescent="0.2">
      <c r="J284">
        <f t="shared" si="4"/>
        <v>283</v>
      </c>
      <c r="K284" s="133" t="s">
        <v>983</v>
      </c>
      <c r="L284" s="133"/>
      <c r="M284" s="133"/>
      <c r="N284" s="133" t="s">
        <v>1465</v>
      </c>
    </row>
    <row r="285" spans="10:14" x14ac:dyDescent="0.2">
      <c r="J285">
        <f t="shared" si="4"/>
        <v>284</v>
      </c>
      <c r="K285" s="133" t="s">
        <v>984</v>
      </c>
      <c r="L285" s="133"/>
      <c r="M285" s="133"/>
      <c r="N285" s="133" t="s">
        <v>1466</v>
      </c>
    </row>
    <row r="286" spans="10:14" x14ac:dyDescent="0.2">
      <c r="J286">
        <f t="shared" si="4"/>
        <v>285</v>
      </c>
      <c r="K286" s="133" t="s">
        <v>985</v>
      </c>
      <c r="L286" s="133"/>
      <c r="M286" s="133"/>
      <c r="N286" s="133" t="s">
        <v>1467</v>
      </c>
    </row>
    <row r="287" spans="10:14" x14ac:dyDescent="0.2">
      <c r="J287">
        <f t="shared" si="4"/>
        <v>286</v>
      </c>
      <c r="K287" s="133" t="s">
        <v>986</v>
      </c>
      <c r="L287" s="133"/>
      <c r="M287" s="133"/>
      <c r="N287" s="133" t="s">
        <v>1468</v>
      </c>
    </row>
    <row r="288" spans="10:14" x14ac:dyDescent="0.2">
      <c r="J288">
        <f t="shared" si="4"/>
        <v>287</v>
      </c>
      <c r="K288" s="133" t="s">
        <v>987</v>
      </c>
      <c r="L288" s="133"/>
      <c r="M288" s="133"/>
      <c r="N288" s="133" t="s">
        <v>1469</v>
      </c>
    </row>
    <row r="289" spans="10:14" x14ac:dyDescent="0.2">
      <c r="J289">
        <f t="shared" si="4"/>
        <v>288</v>
      </c>
      <c r="K289" s="133" t="s">
        <v>988</v>
      </c>
      <c r="L289" s="133"/>
      <c r="M289" s="133"/>
      <c r="N289" s="133" t="s">
        <v>1470</v>
      </c>
    </row>
    <row r="290" spans="10:14" x14ac:dyDescent="0.2">
      <c r="J290">
        <f t="shared" si="4"/>
        <v>289</v>
      </c>
      <c r="K290" s="133" t="s">
        <v>989</v>
      </c>
      <c r="L290" s="133"/>
      <c r="M290" s="133"/>
      <c r="N290" s="133" t="s">
        <v>1471</v>
      </c>
    </row>
    <row r="291" spans="10:14" x14ac:dyDescent="0.2">
      <c r="J291">
        <f t="shared" si="4"/>
        <v>290</v>
      </c>
      <c r="K291" s="133" t="s">
        <v>990</v>
      </c>
      <c r="L291" s="133"/>
      <c r="M291" s="133"/>
      <c r="N291" s="133" t="s">
        <v>1472</v>
      </c>
    </row>
    <row r="292" spans="10:14" x14ac:dyDescent="0.2">
      <c r="J292">
        <f t="shared" si="4"/>
        <v>291</v>
      </c>
      <c r="K292" s="133" t="s">
        <v>991</v>
      </c>
      <c r="L292" s="133"/>
      <c r="M292" s="133"/>
      <c r="N292" s="133" t="s">
        <v>1473</v>
      </c>
    </row>
    <row r="293" spans="10:14" x14ac:dyDescent="0.2">
      <c r="J293">
        <f t="shared" si="4"/>
        <v>292</v>
      </c>
      <c r="K293" s="133" t="s">
        <v>992</v>
      </c>
      <c r="L293" s="133"/>
      <c r="M293" s="133"/>
      <c r="N293" s="133" t="s">
        <v>1474</v>
      </c>
    </row>
    <row r="294" spans="10:14" x14ac:dyDescent="0.2">
      <c r="J294">
        <f t="shared" si="4"/>
        <v>293</v>
      </c>
      <c r="K294" s="133" t="s">
        <v>993</v>
      </c>
      <c r="L294" s="133"/>
      <c r="M294" s="133"/>
      <c r="N294" s="133" t="s">
        <v>1475</v>
      </c>
    </row>
    <row r="295" spans="10:14" x14ac:dyDescent="0.2">
      <c r="J295">
        <f t="shared" si="4"/>
        <v>294</v>
      </c>
      <c r="K295" s="133" t="s">
        <v>994</v>
      </c>
      <c r="L295" s="133"/>
      <c r="M295" s="133"/>
      <c r="N295" s="133" t="s">
        <v>1476</v>
      </c>
    </row>
    <row r="296" spans="10:14" x14ac:dyDescent="0.2">
      <c r="J296">
        <f t="shared" si="4"/>
        <v>295</v>
      </c>
      <c r="K296" s="133" t="s">
        <v>995</v>
      </c>
      <c r="L296" s="133"/>
      <c r="M296" s="133"/>
      <c r="N296" s="133" t="s">
        <v>1477</v>
      </c>
    </row>
    <row r="297" spans="10:14" x14ac:dyDescent="0.2">
      <c r="J297">
        <f t="shared" si="4"/>
        <v>296</v>
      </c>
      <c r="K297" s="133" t="s">
        <v>996</v>
      </c>
      <c r="L297" s="133"/>
      <c r="M297" s="133"/>
      <c r="N297" s="133" t="s">
        <v>1478</v>
      </c>
    </row>
    <row r="298" spans="10:14" x14ac:dyDescent="0.2">
      <c r="J298">
        <f t="shared" si="4"/>
        <v>297</v>
      </c>
      <c r="K298" s="133" t="s">
        <v>997</v>
      </c>
      <c r="L298" s="133"/>
      <c r="M298" s="133"/>
      <c r="N298" s="133" t="s">
        <v>1490</v>
      </c>
    </row>
    <row r="299" spans="10:14" x14ac:dyDescent="0.2">
      <c r="J299">
        <f t="shared" si="4"/>
        <v>298</v>
      </c>
      <c r="K299" s="133" t="s">
        <v>998</v>
      </c>
      <c r="L299" s="133"/>
      <c r="M299" s="133"/>
      <c r="N299" s="133" t="s">
        <v>1490</v>
      </c>
    </row>
    <row r="300" spans="10:14" x14ac:dyDescent="0.2">
      <c r="J300">
        <f t="shared" si="4"/>
        <v>299</v>
      </c>
      <c r="K300" s="133" t="s">
        <v>999</v>
      </c>
      <c r="L300" s="133"/>
      <c r="M300" s="133"/>
      <c r="N300" s="133" t="s">
        <v>609</v>
      </c>
    </row>
    <row r="301" spans="10:14" x14ac:dyDescent="0.2">
      <c r="J301">
        <f t="shared" si="4"/>
        <v>300</v>
      </c>
      <c r="K301" s="133" t="s">
        <v>1000</v>
      </c>
      <c r="L301" s="133"/>
      <c r="M301" s="133"/>
      <c r="N301" s="133" t="s">
        <v>610</v>
      </c>
    </row>
    <row r="302" spans="10:14" x14ac:dyDescent="0.2">
      <c r="J302">
        <f t="shared" si="4"/>
        <v>301</v>
      </c>
      <c r="K302" s="133" t="s">
        <v>1001</v>
      </c>
      <c r="L302" s="133"/>
      <c r="M302" s="133"/>
      <c r="N302" s="133" t="s">
        <v>611</v>
      </c>
    </row>
    <row r="303" spans="10:14" x14ac:dyDescent="0.2">
      <c r="J303">
        <f t="shared" si="4"/>
        <v>302</v>
      </c>
      <c r="K303" s="133" t="s">
        <v>1002</v>
      </c>
      <c r="L303" s="133"/>
      <c r="M303" s="133"/>
      <c r="N303" s="133" t="s">
        <v>602</v>
      </c>
    </row>
    <row r="304" spans="10:14" x14ac:dyDescent="0.2">
      <c r="J304">
        <f t="shared" si="4"/>
        <v>303</v>
      </c>
      <c r="K304" s="133" t="s">
        <v>1003</v>
      </c>
      <c r="L304" s="133"/>
      <c r="M304" s="133"/>
      <c r="N304" s="133" t="s">
        <v>603</v>
      </c>
    </row>
    <row r="305" spans="10:15" x14ac:dyDescent="0.2">
      <c r="J305">
        <f t="shared" si="4"/>
        <v>304</v>
      </c>
      <c r="K305" s="133" t="s">
        <v>1004</v>
      </c>
      <c r="L305" s="133"/>
      <c r="M305" s="133"/>
      <c r="N305" s="133" t="s">
        <v>604</v>
      </c>
    </row>
    <row r="306" spans="10:15" x14ac:dyDescent="0.2">
      <c r="J306">
        <f t="shared" si="4"/>
        <v>305</v>
      </c>
      <c r="K306" s="133" t="s">
        <v>1005</v>
      </c>
      <c r="L306" s="133"/>
      <c r="M306" s="133"/>
      <c r="N306" s="133" t="s">
        <v>605</v>
      </c>
    </row>
    <row r="307" spans="10:15" x14ac:dyDescent="0.2">
      <c r="J307">
        <f t="shared" si="4"/>
        <v>306</v>
      </c>
      <c r="K307" s="133" t="s">
        <v>1006</v>
      </c>
      <c r="L307" s="133"/>
      <c r="M307" s="133"/>
      <c r="N307" s="133" t="s">
        <v>612</v>
      </c>
    </row>
    <row r="308" spans="10:15" x14ac:dyDescent="0.2">
      <c r="J308">
        <f t="shared" si="4"/>
        <v>307</v>
      </c>
      <c r="K308" s="133" t="s">
        <v>1007</v>
      </c>
      <c r="L308" s="133"/>
      <c r="M308" s="133"/>
      <c r="N308" s="133" t="s">
        <v>613</v>
      </c>
    </row>
    <row r="309" spans="10:15" x14ac:dyDescent="0.2">
      <c r="J309">
        <f t="shared" si="4"/>
        <v>308</v>
      </c>
      <c r="K309" s="133" t="s">
        <v>1008</v>
      </c>
      <c r="L309" s="133"/>
      <c r="M309" s="133"/>
      <c r="N309" s="133" t="s">
        <v>614</v>
      </c>
    </row>
    <row r="310" spans="10:15" x14ac:dyDescent="0.2">
      <c r="J310">
        <f t="shared" si="4"/>
        <v>309</v>
      </c>
      <c r="K310" s="133" t="s">
        <v>1009</v>
      </c>
      <c r="L310" s="133"/>
      <c r="M310" s="133"/>
      <c r="N310" s="133" t="s">
        <v>615</v>
      </c>
    </row>
    <row r="311" spans="10:15" x14ac:dyDescent="0.2">
      <c r="J311">
        <f t="shared" si="4"/>
        <v>310</v>
      </c>
      <c r="K311" s="133" t="s">
        <v>1010</v>
      </c>
      <c r="L311" s="133"/>
      <c r="M311" s="133"/>
      <c r="N311" s="133" t="s">
        <v>606</v>
      </c>
    </row>
    <row r="312" spans="10:15" x14ac:dyDescent="0.2">
      <c r="J312">
        <f t="shared" si="4"/>
        <v>311</v>
      </c>
      <c r="K312" s="133" t="s">
        <v>1011</v>
      </c>
      <c r="L312" s="133"/>
      <c r="M312" s="133"/>
      <c r="N312" s="133" t="s">
        <v>607</v>
      </c>
    </row>
    <row r="313" spans="10:15" x14ac:dyDescent="0.2">
      <c r="J313">
        <f t="shared" si="4"/>
        <v>312</v>
      </c>
      <c r="K313" s="133" t="s">
        <v>1012</v>
      </c>
      <c r="L313" s="133"/>
      <c r="M313" s="133"/>
      <c r="N313" s="133" t="s">
        <v>608</v>
      </c>
    </row>
    <row r="314" spans="10:15" x14ac:dyDescent="0.2">
      <c r="J314">
        <f t="shared" si="4"/>
        <v>313</v>
      </c>
      <c r="K314" s="133" t="s">
        <v>1013</v>
      </c>
      <c r="L314" s="133"/>
      <c r="M314" s="133"/>
      <c r="N314" s="133" t="s">
        <v>616</v>
      </c>
    </row>
    <row r="315" spans="10:15" x14ac:dyDescent="0.2">
      <c r="J315">
        <f t="shared" si="4"/>
        <v>314</v>
      </c>
      <c r="K315" s="133" t="s">
        <v>1014</v>
      </c>
      <c r="L315" s="133"/>
      <c r="M315" s="133"/>
      <c r="N315" s="133" t="s">
        <v>620</v>
      </c>
    </row>
    <row r="316" spans="10:15" x14ac:dyDescent="0.2">
      <c r="J316">
        <f t="shared" si="4"/>
        <v>315</v>
      </c>
      <c r="K316" s="133" t="s">
        <v>1015</v>
      </c>
      <c r="L316" s="133"/>
      <c r="M316" s="133"/>
      <c r="N316" s="133" t="s">
        <v>1490</v>
      </c>
    </row>
    <row r="317" spans="10:15" x14ac:dyDescent="0.2">
      <c r="J317">
        <f t="shared" si="4"/>
        <v>316</v>
      </c>
      <c r="K317" s="133" t="s">
        <v>1016</v>
      </c>
      <c r="L317" s="133"/>
      <c r="M317" s="133"/>
      <c r="N317" s="133" t="s">
        <v>1490</v>
      </c>
    </row>
    <row r="318" spans="10:15" x14ac:dyDescent="0.2">
      <c r="J318">
        <f t="shared" si="4"/>
        <v>317</v>
      </c>
      <c r="K318" s="133" t="s">
        <v>1017</v>
      </c>
      <c r="L318" s="133"/>
      <c r="M318" s="133"/>
      <c r="N318" s="133" t="s">
        <v>622</v>
      </c>
    </row>
    <row r="319" spans="10:15" x14ac:dyDescent="0.2">
      <c r="J319">
        <f t="shared" si="4"/>
        <v>318</v>
      </c>
      <c r="K319" s="133" t="s">
        <v>1018</v>
      </c>
      <c r="L319" s="133"/>
      <c r="M319" s="133"/>
      <c r="N319" s="133" t="s">
        <v>621</v>
      </c>
    </row>
    <row r="320" spans="10:15" x14ac:dyDescent="0.2">
      <c r="J320">
        <f t="shared" si="4"/>
        <v>319</v>
      </c>
      <c r="K320" s="133" t="s">
        <v>1019</v>
      </c>
      <c r="L320" s="133"/>
      <c r="M320" s="133"/>
      <c r="N320" s="133"/>
      <c r="O320" s="136"/>
    </row>
    <row r="321" spans="10:17" x14ac:dyDescent="0.2">
      <c r="J321">
        <f t="shared" si="4"/>
        <v>320</v>
      </c>
      <c r="K321" s="133" t="s">
        <v>1020</v>
      </c>
      <c r="L321" s="133"/>
      <c r="M321" s="133"/>
      <c r="N321" s="133" t="s">
        <v>618</v>
      </c>
    </row>
    <row r="322" spans="10:17" x14ac:dyDescent="0.2">
      <c r="J322">
        <f t="shared" si="4"/>
        <v>321</v>
      </c>
      <c r="K322" s="133" t="s">
        <v>1021</v>
      </c>
      <c r="L322" s="133"/>
      <c r="M322" s="133"/>
      <c r="N322" s="133" t="s">
        <v>617</v>
      </c>
    </row>
    <row r="323" spans="10:17" x14ac:dyDescent="0.2">
      <c r="J323">
        <f t="shared" si="4"/>
        <v>322</v>
      </c>
      <c r="K323" s="133" t="s">
        <v>1022</v>
      </c>
      <c r="L323" s="133"/>
      <c r="M323" s="133"/>
      <c r="N323" s="133" t="s">
        <v>619</v>
      </c>
    </row>
    <row r="324" spans="10:17" x14ac:dyDescent="0.2">
      <c r="J324">
        <f t="shared" si="4"/>
        <v>323</v>
      </c>
      <c r="K324" s="133" t="s">
        <v>1023</v>
      </c>
      <c r="L324" s="133"/>
      <c r="M324" s="133"/>
      <c r="N324" s="133" t="s">
        <v>1479</v>
      </c>
    </row>
    <row r="325" spans="10:17" x14ac:dyDescent="0.2">
      <c r="J325">
        <f t="shared" si="4"/>
        <v>324</v>
      </c>
      <c r="K325" t="s">
        <v>1024</v>
      </c>
      <c r="N325" t="s">
        <v>626</v>
      </c>
      <c r="Q325" s="137" t="s">
        <v>633</v>
      </c>
    </row>
    <row r="326" spans="10:17" x14ac:dyDescent="0.2">
      <c r="J326">
        <f t="shared" si="4"/>
        <v>325</v>
      </c>
      <c r="K326" t="s">
        <v>1025</v>
      </c>
      <c r="N326" t="s">
        <v>627</v>
      </c>
    </row>
    <row r="327" spans="10:17" x14ac:dyDescent="0.2">
      <c r="J327">
        <f t="shared" ref="J327:J390" si="5">J326+1</f>
        <v>326</v>
      </c>
      <c r="K327" t="s">
        <v>1026</v>
      </c>
      <c r="N327" t="s">
        <v>628</v>
      </c>
    </row>
    <row r="328" spans="10:17" x14ac:dyDescent="0.2">
      <c r="J328">
        <f t="shared" si="5"/>
        <v>327</v>
      </c>
      <c r="K328" t="s">
        <v>1027</v>
      </c>
      <c r="N328" t="s">
        <v>629</v>
      </c>
    </row>
    <row r="329" spans="10:17" x14ac:dyDescent="0.2">
      <c r="J329">
        <f t="shared" si="5"/>
        <v>328</v>
      </c>
      <c r="K329" t="s">
        <v>1028</v>
      </c>
      <c r="N329" t="s">
        <v>623</v>
      </c>
    </row>
    <row r="330" spans="10:17" x14ac:dyDescent="0.2">
      <c r="J330">
        <f t="shared" si="5"/>
        <v>329</v>
      </c>
      <c r="K330" t="s">
        <v>1029</v>
      </c>
      <c r="N330" t="s">
        <v>624</v>
      </c>
    </row>
    <row r="331" spans="10:17" x14ac:dyDescent="0.2">
      <c r="J331">
        <f t="shared" si="5"/>
        <v>330</v>
      </c>
      <c r="K331" t="s">
        <v>1030</v>
      </c>
      <c r="N331" t="s">
        <v>625</v>
      </c>
    </row>
    <row r="332" spans="10:17" x14ac:dyDescent="0.2">
      <c r="J332">
        <f t="shared" si="5"/>
        <v>331</v>
      </c>
      <c r="K332" t="s">
        <v>1031</v>
      </c>
      <c r="N332" t="s">
        <v>630</v>
      </c>
    </row>
    <row r="333" spans="10:17" x14ac:dyDescent="0.2">
      <c r="J333">
        <f t="shared" si="5"/>
        <v>332</v>
      </c>
      <c r="K333" t="s">
        <v>1032</v>
      </c>
      <c r="N333" t="s">
        <v>634</v>
      </c>
    </row>
    <row r="334" spans="10:17" x14ac:dyDescent="0.2">
      <c r="J334">
        <f t="shared" si="5"/>
        <v>333</v>
      </c>
      <c r="K334" t="s">
        <v>1033</v>
      </c>
      <c r="N334" t="s">
        <v>1490</v>
      </c>
    </row>
    <row r="335" spans="10:17" x14ac:dyDescent="0.2">
      <c r="J335">
        <f t="shared" si="5"/>
        <v>334</v>
      </c>
      <c r="K335" t="s">
        <v>1034</v>
      </c>
      <c r="N335" t="s">
        <v>1490</v>
      </c>
    </row>
    <row r="336" spans="10:17" x14ac:dyDescent="0.2">
      <c r="J336">
        <f t="shared" si="5"/>
        <v>335</v>
      </c>
      <c r="K336" t="s">
        <v>1035</v>
      </c>
      <c r="N336" t="s">
        <v>635</v>
      </c>
    </row>
    <row r="337" spans="10:17" x14ac:dyDescent="0.2">
      <c r="J337">
        <f t="shared" si="5"/>
        <v>336</v>
      </c>
      <c r="K337" t="s">
        <v>1036</v>
      </c>
      <c r="O337" s="136"/>
    </row>
    <row r="338" spans="10:17" x14ac:dyDescent="0.2">
      <c r="J338">
        <f t="shared" si="5"/>
        <v>337</v>
      </c>
      <c r="K338" t="s">
        <v>1037</v>
      </c>
      <c r="N338" t="s">
        <v>632</v>
      </c>
    </row>
    <row r="339" spans="10:17" x14ac:dyDescent="0.2">
      <c r="J339">
        <f t="shared" si="5"/>
        <v>338</v>
      </c>
      <c r="K339" t="s">
        <v>1038</v>
      </c>
      <c r="N339" t="s">
        <v>631</v>
      </c>
    </row>
    <row r="340" spans="10:17" x14ac:dyDescent="0.2">
      <c r="J340">
        <f t="shared" si="5"/>
        <v>339</v>
      </c>
      <c r="K340" s="133" t="s">
        <v>1039</v>
      </c>
      <c r="L340" s="133"/>
      <c r="M340" s="133"/>
      <c r="N340" s="133" t="s">
        <v>1480</v>
      </c>
    </row>
    <row r="341" spans="10:17" x14ac:dyDescent="0.2">
      <c r="J341">
        <f t="shared" si="5"/>
        <v>340</v>
      </c>
      <c r="K341" s="133" t="s">
        <v>1040</v>
      </c>
      <c r="L341" s="133"/>
      <c r="M341" s="133"/>
      <c r="N341" s="133" t="s">
        <v>637</v>
      </c>
    </row>
    <row r="342" spans="10:17" x14ac:dyDescent="0.2">
      <c r="J342">
        <f t="shared" si="5"/>
        <v>341</v>
      </c>
      <c r="K342" s="133" t="s">
        <v>1041</v>
      </c>
      <c r="L342" s="133"/>
      <c r="M342" s="133"/>
      <c r="N342" s="133" t="s">
        <v>636</v>
      </c>
    </row>
    <row r="343" spans="10:17" x14ac:dyDescent="0.2">
      <c r="J343">
        <f t="shared" si="5"/>
        <v>342</v>
      </c>
      <c r="K343" s="133" t="s">
        <v>1042</v>
      </c>
      <c r="L343" s="133"/>
      <c r="M343" s="133"/>
      <c r="N343" s="133" t="s">
        <v>638</v>
      </c>
    </row>
    <row r="344" spans="10:17" x14ac:dyDescent="0.2">
      <c r="J344">
        <f t="shared" si="5"/>
        <v>343</v>
      </c>
      <c r="K344" t="s">
        <v>1043</v>
      </c>
      <c r="N344" t="s">
        <v>639</v>
      </c>
    </row>
    <row r="345" spans="10:17" x14ac:dyDescent="0.2">
      <c r="J345">
        <f t="shared" si="5"/>
        <v>344</v>
      </c>
      <c r="K345" s="133" t="s">
        <v>1044</v>
      </c>
      <c r="L345" s="133"/>
      <c r="M345" s="133"/>
      <c r="N345" s="133" t="s">
        <v>1437</v>
      </c>
      <c r="Q345" s="137" t="s">
        <v>1438</v>
      </c>
    </row>
    <row r="346" spans="10:17" x14ac:dyDescent="0.2">
      <c r="J346">
        <f t="shared" si="5"/>
        <v>345</v>
      </c>
      <c r="K346" s="133" t="s">
        <v>1045</v>
      </c>
      <c r="L346" s="133"/>
      <c r="M346" s="133"/>
      <c r="N346" s="133" t="s">
        <v>496</v>
      </c>
      <c r="Q346" s="137" t="s">
        <v>1439</v>
      </c>
    </row>
    <row r="347" spans="10:17" x14ac:dyDescent="0.2">
      <c r="J347">
        <f t="shared" si="5"/>
        <v>346</v>
      </c>
      <c r="K347" s="133" t="s">
        <v>1046</v>
      </c>
      <c r="L347" s="133"/>
      <c r="M347" s="133"/>
      <c r="N347" s="133" t="s">
        <v>497</v>
      </c>
      <c r="Q347" s="137" t="s">
        <v>1441</v>
      </c>
    </row>
    <row r="348" spans="10:17" x14ac:dyDescent="0.2">
      <c r="J348">
        <f t="shared" si="5"/>
        <v>347</v>
      </c>
      <c r="K348" s="133" t="s">
        <v>1047</v>
      </c>
      <c r="L348" s="133"/>
      <c r="M348" s="133"/>
      <c r="N348" s="133" t="s">
        <v>498</v>
      </c>
      <c r="Q348" s="137" t="s">
        <v>1442</v>
      </c>
    </row>
    <row r="349" spans="10:17" x14ac:dyDescent="0.2">
      <c r="J349">
        <f t="shared" si="5"/>
        <v>348</v>
      </c>
      <c r="K349" s="133" t="s">
        <v>1048</v>
      </c>
      <c r="L349" s="133"/>
      <c r="M349" s="133"/>
      <c r="N349" s="133" t="s">
        <v>495</v>
      </c>
      <c r="Q349" s="137" t="s">
        <v>1443</v>
      </c>
    </row>
    <row r="350" spans="10:17" x14ac:dyDescent="0.2">
      <c r="J350">
        <f t="shared" si="5"/>
        <v>349</v>
      </c>
      <c r="K350" s="133" t="s">
        <v>1049</v>
      </c>
      <c r="L350" s="133"/>
      <c r="M350" s="133"/>
      <c r="N350" s="133" t="s">
        <v>501</v>
      </c>
    </row>
    <row r="351" spans="10:17" x14ac:dyDescent="0.2">
      <c r="J351">
        <f t="shared" si="5"/>
        <v>350</v>
      </c>
      <c r="K351" s="133" t="s">
        <v>1050</v>
      </c>
      <c r="L351" s="133"/>
      <c r="M351" s="133"/>
      <c r="N351" s="133" t="s">
        <v>504</v>
      </c>
    </row>
    <row r="352" spans="10:17" x14ac:dyDescent="0.2">
      <c r="J352">
        <f t="shared" si="5"/>
        <v>351</v>
      </c>
      <c r="K352" s="133" t="s">
        <v>1051</v>
      </c>
      <c r="L352" s="133"/>
      <c r="M352" s="133"/>
      <c r="N352" s="133" t="s">
        <v>507</v>
      </c>
    </row>
    <row r="353" spans="10:14" x14ac:dyDescent="0.2">
      <c r="J353">
        <f t="shared" si="5"/>
        <v>352</v>
      </c>
      <c r="K353" s="133" t="s">
        <v>1052</v>
      </c>
      <c r="L353" s="133"/>
      <c r="M353" s="133"/>
      <c r="N353" s="133" t="s">
        <v>499</v>
      </c>
    </row>
    <row r="354" spans="10:14" x14ac:dyDescent="0.2">
      <c r="J354">
        <f t="shared" si="5"/>
        <v>353</v>
      </c>
      <c r="K354" s="133" t="s">
        <v>1053</v>
      </c>
      <c r="L354" s="133"/>
      <c r="M354" s="133"/>
      <c r="N354" s="133" t="s">
        <v>508</v>
      </c>
    </row>
    <row r="355" spans="10:14" x14ac:dyDescent="0.2">
      <c r="J355">
        <f t="shared" si="5"/>
        <v>354</v>
      </c>
      <c r="K355" s="133" t="s">
        <v>1054</v>
      </c>
      <c r="L355" s="133"/>
      <c r="M355" s="133"/>
      <c r="N355" s="133" t="s">
        <v>500</v>
      </c>
    </row>
    <row r="356" spans="10:14" x14ac:dyDescent="0.2">
      <c r="J356">
        <f t="shared" si="5"/>
        <v>355</v>
      </c>
      <c r="K356" s="133" t="s">
        <v>1055</v>
      </c>
      <c r="L356" s="133"/>
      <c r="M356" s="133"/>
      <c r="N356" s="133" t="s">
        <v>509</v>
      </c>
    </row>
    <row r="357" spans="10:14" x14ac:dyDescent="0.2">
      <c r="J357">
        <f t="shared" si="5"/>
        <v>356</v>
      </c>
      <c r="K357" s="133" t="s">
        <v>1056</v>
      </c>
      <c r="L357" s="133"/>
      <c r="M357" s="133"/>
      <c r="N357" s="133" t="s">
        <v>510</v>
      </c>
    </row>
    <row r="358" spans="10:14" x14ac:dyDescent="0.2">
      <c r="J358">
        <f t="shared" si="5"/>
        <v>357</v>
      </c>
      <c r="K358" s="133" t="s">
        <v>1057</v>
      </c>
      <c r="L358" s="133"/>
      <c r="M358" s="133"/>
      <c r="N358" s="133" t="s">
        <v>502</v>
      </c>
    </row>
    <row r="359" spans="10:14" x14ac:dyDescent="0.2">
      <c r="J359">
        <f t="shared" si="5"/>
        <v>358</v>
      </c>
      <c r="K359" s="133" t="s">
        <v>1058</v>
      </c>
      <c r="L359" s="133"/>
      <c r="M359" s="133"/>
      <c r="N359" s="133" t="s">
        <v>505</v>
      </c>
    </row>
    <row r="360" spans="10:14" x14ac:dyDescent="0.2">
      <c r="J360">
        <f t="shared" si="5"/>
        <v>359</v>
      </c>
      <c r="K360" s="133" t="s">
        <v>1059</v>
      </c>
      <c r="L360" s="133"/>
      <c r="M360" s="133"/>
      <c r="N360" s="133" t="s">
        <v>503</v>
      </c>
    </row>
    <row r="361" spans="10:14" x14ac:dyDescent="0.2">
      <c r="J361">
        <f t="shared" si="5"/>
        <v>360</v>
      </c>
      <c r="K361" s="133" t="s">
        <v>1060</v>
      </c>
      <c r="L361" s="133"/>
      <c r="M361" s="133"/>
      <c r="N361" s="133" t="s">
        <v>506</v>
      </c>
    </row>
    <row r="362" spans="10:14" x14ac:dyDescent="0.2">
      <c r="J362">
        <f t="shared" si="5"/>
        <v>361</v>
      </c>
      <c r="K362" s="133" t="s">
        <v>1061</v>
      </c>
      <c r="L362" s="133"/>
      <c r="M362" s="133"/>
      <c r="N362" s="133" t="s">
        <v>1440</v>
      </c>
    </row>
    <row r="363" spans="10:14" x14ac:dyDescent="0.2">
      <c r="J363">
        <f t="shared" si="5"/>
        <v>362</v>
      </c>
      <c r="K363" t="s">
        <v>1062</v>
      </c>
      <c r="N363" t="s">
        <v>511</v>
      </c>
    </row>
    <row r="364" spans="10:14" x14ac:dyDescent="0.2">
      <c r="J364">
        <f t="shared" si="5"/>
        <v>363</v>
      </c>
      <c r="K364" t="s">
        <v>1063</v>
      </c>
      <c r="N364" t="s">
        <v>512</v>
      </c>
    </row>
    <row r="365" spans="10:14" x14ac:dyDescent="0.2">
      <c r="J365">
        <f t="shared" si="5"/>
        <v>364</v>
      </c>
      <c r="K365" t="s">
        <v>1064</v>
      </c>
      <c r="N365" t="s">
        <v>1444</v>
      </c>
    </row>
    <row r="366" spans="10:14" x14ac:dyDescent="0.2">
      <c r="J366">
        <f t="shared" si="5"/>
        <v>365</v>
      </c>
      <c r="K366" t="s">
        <v>1065</v>
      </c>
      <c r="N366" t="s">
        <v>1445</v>
      </c>
    </row>
    <row r="367" spans="10:14" x14ac:dyDescent="0.2">
      <c r="J367">
        <f t="shared" si="5"/>
        <v>366</v>
      </c>
      <c r="K367" s="133" t="s">
        <v>1066</v>
      </c>
      <c r="L367" s="133"/>
      <c r="M367" s="133"/>
      <c r="N367" s="133" t="s">
        <v>517</v>
      </c>
    </row>
    <row r="368" spans="10:14" x14ac:dyDescent="0.2">
      <c r="J368">
        <f t="shared" si="5"/>
        <v>367</v>
      </c>
      <c r="K368" s="133" t="s">
        <v>1067</v>
      </c>
      <c r="L368" s="133"/>
      <c r="M368" s="133"/>
      <c r="N368" s="133" t="s">
        <v>518</v>
      </c>
    </row>
    <row r="369" spans="10:14" x14ac:dyDescent="0.2">
      <c r="J369">
        <f t="shared" si="5"/>
        <v>368</v>
      </c>
      <c r="K369" s="133" t="s">
        <v>1068</v>
      </c>
      <c r="L369" s="133"/>
      <c r="M369" s="133"/>
      <c r="N369" s="133" t="s">
        <v>519</v>
      </c>
    </row>
    <row r="370" spans="10:14" x14ac:dyDescent="0.2">
      <c r="J370">
        <f t="shared" si="5"/>
        <v>369</v>
      </c>
      <c r="K370" s="133" t="s">
        <v>1069</v>
      </c>
      <c r="L370" s="133"/>
      <c r="M370" s="133"/>
      <c r="N370" s="133" t="s">
        <v>513</v>
      </c>
    </row>
    <row r="371" spans="10:14" x14ac:dyDescent="0.2">
      <c r="J371">
        <f t="shared" si="5"/>
        <v>370</v>
      </c>
      <c r="K371" s="133" t="s">
        <v>1070</v>
      </c>
      <c r="L371" s="133"/>
      <c r="M371" s="133"/>
      <c r="N371" s="133" t="s">
        <v>514</v>
      </c>
    </row>
    <row r="372" spans="10:14" x14ac:dyDescent="0.2">
      <c r="J372">
        <f t="shared" si="5"/>
        <v>371</v>
      </c>
      <c r="K372" s="133" t="s">
        <v>1071</v>
      </c>
      <c r="L372" s="133"/>
      <c r="M372" s="133"/>
      <c r="N372" s="133" t="s">
        <v>515</v>
      </c>
    </row>
    <row r="373" spans="10:14" x14ac:dyDescent="0.2">
      <c r="J373">
        <f t="shared" si="5"/>
        <v>372</v>
      </c>
      <c r="K373" s="133" t="s">
        <v>1072</v>
      </c>
      <c r="L373" s="133"/>
      <c r="M373" s="133"/>
      <c r="N373" s="133" t="s">
        <v>516</v>
      </c>
    </row>
    <row r="374" spans="10:14" x14ac:dyDescent="0.2">
      <c r="J374">
        <f t="shared" si="5"/>
        <v>373</v>
      </c>
      <c r="K374" s="133" t="s">
        <v>1073</v>
      </c>
      <c r="L374" s="133"/>
      <c r="M374" s="133"/>
      <c r="N374" s="133" t="s">
        <v>1446</v>
      </c>
    </row>
    <row r="375" spans="10:14" x14ac:dyDescent="0.2">
      <c r="J375">
        <f t="shared" si="5"/>
        <v>374</v>
      </c>
      <c r="K375" s="133" t="s">
        <v>1074</v>
      </c>
      <c r="L375" s="133"/>
      <c r="M375" s="133"/>
      <c r="N375" s="133" t="s">
        <v>1449</v>
      </c>
    </row>
    <row r="376" spans="10:14" x14ac:dyDescent="0.2">
      <c r="J376">
        <f t="shared" si="5"/>
        <v>375</v>
      </c>
      <c r="K376" s="133" t="s">
        <v>1075</v>
      </c>
      <c r="L376" s="133"/>
      <c r="M376" s="133"/>
      <c r="N376" s="133" t="s">
        <v>1490</v>
      </c>
    </row>
    <row r="377" spans="10:14" x14ac:dyDescent="0.2">
      <c r="J377">
        <f t="shared" si="5"/>
        <v>376</v>
      </c>
      <c r="K377" s="133" t="s">
        <v>1076</v>
      </c>
      <c r="L377" s="133"/>
      <c r="M377" s="133"/>
      <c r="N377" s="133" t="s">
        <v>1490</v>
      </c>
    </row>
    <row r="378" spans="10:14" x14ac:dyDescent="0.2">
      <c r="J378">
        <f t="shared" si="5"/>
        <v>377</v>
      </c>
      <c r="K378" s="133" t="s">
        <v>1077</v>
      </c>
      <c r="L378" s="133"/>
      <c r="M378" s="133"/>
      <c r="N378" s="133" t="s">
        <v>1450</v>
      </c>
    </row>
    <row r="379" spans="10:14" x14ac:dyDescent="0.2">
      <c r="J379">
        <f t="shared" si="5"/>
        <v>378</v>
      </c>
      <c r="K379" s="133" t="s">
        <v>1078</v>
      </c>
      <c r="L379" s="133"/>
      <c r="M379" s="133"/>
      <c r="N379" s="133" t="s">
        <v>1448</v>
      </c>
    </row>
    <row r="380" spans="10:14" x14ac:dyDescent="0.2">
      <c r="J380">
        <f t="shared" si="5"/>
        <v>379</v>
      </c>
      <c r="K380" s="133" t="s">
        <v>1079</v>
      </c>
      <c r="L380" s="133"/>
      <c r="M380" s="133"/>
      <c r="N380" s="133" t="s">
        <v>1447</v>
      </c>
    </row>
    <row r="381" spans="10:14" x14ac:dyDescent="0.2">
      <c r="J381">
        <f t="shared" si="5"/>
        <v>380</v>
      </c>
      <c r="K381" t="s">
        <v>1080</v>
      </c>
      <c r="N381" t="s">
        <v>523</v>
      </c>
    </row>
    <row r="382" spans="10:14" x14ac:dyDescent="0.2">
      <c r="J382">
        <f t="shared" si="5"/>
        <v>381</v>
      </c>
      <c r="K382" t="s">
        <v>1081</v>
      </c>
      <c r="N382" t="s">
        <v>520</v>
      </c>
    </row>
    <row r="383" spans="10:14" x14ac:dyDescent="0.2">
      <c r="J383">
        <f t="shared" si="5"/>
        <v>382</v>
      </c>
      <c r="K383" t="s">
        <v>1082</v>
      </c>
      <c r="N383" t="s">
        <v>524</v>
      </c>
    </row>
    <row r="384" spans="10:14" x14ac:dyDescent="0.2">
      <c r="J384">
        <f t="shared" si="5"/>
        <v>383</v>
      </c>
      <c r="K384" t="s">
        <v>1083</v>
      </c>
      <c r="N384" t="s">
        <v>530</v>
      </c>
    </row>
    <row r="385" spans="10:17" x14ac:dyDescent="0.2">
      <c r="J385">
        <f t="shared" si="5"/>
        <v>384</v>
      </c>
      <c r="K385" t="s">
        <v>1084</v>
      </c>
      <c r="N385" t="s">
        <v>525</v>
      </c>
    </row>
    <row r="386" spans="10:17" x14ac:dyDescent="0.2">
      <c r="J386">
        <f t="shared" si="5"/>
        <v>385</v>
      </c>
      <c r="K386" t="s">
        <v>1085</v>
      </c>
      <c r="N386" t="s">
        <v>531</v>
      </c>
    </row>
    <row r="387" spans="10:17" x14ac:dyDescent="0.2">
      <c r="J387">
        <f t="shared" si="5"/>
        <v>386</v>
      </c>
      <c r="K387" t="s">
        <v>1086</v>
      </c>
      <c r="N387" t="s">
        <v>1451</v>
      </c>
    </row>
    <row r="388" spans="10:17" x14ac:dyDescent="0.2">
      <c r="J388">
        <f t="shared" si="5"/>
        <v>387</v>
      </c>
      <c r="K388" t="s">
        <v>1087</v>
      </c>
      <c r="N388" t="s">
        <v>1452</v>
      </c>
    </row>
    <row r="389" spans="10:17" x14ac:dyDescent="0.2">
      <c r="J389">
        <f t="shared" si="5"/>
        <v>388</v>
      </c>
      <c r="K389" t="s">
        <v>1088</v>
      </c>
      <c r="N389" t="s">
        <v>1453</v>
      </c>
    </row>
    <row r="390" spans="10:17" x14ac:dyDescent="0.2">
      <c r="J390">
        <f t="shared" si="5"/>
        <v>389</v>
      </c>
      <c r="K390" t="s">
        <v>1089</v>
      </c>
      <c r="N390" t="s">
        <v>1454</v>
      </c>
    </row>
    <row r="391" spans="10:17" x14ac:dyDescent="0.2">
      <c r="J391">
        <f t="shared" ref="J391:J454" si="6">J390+1</f>
        <v>390</v>
      </c>
      <c r="K391" t="s">
        <v>1090</v>
      </c>
      <c r="N391" t="s">
        <v>521</v>
      </c>
    </row>
    <row r="392" spans="10:17" x14ac:dyDescent="0.2">
      <c r="J392">
        <f t="shared" si="6"/>
        <v>391</v>
      </c>
      <c r="K392" t="s">
        <v>1091</v>
      </c>
      <c r="N392" t="s">
        <v>522</v>
      </c>
    </row>
    <row r="393" spans="10:17" x14ac:dyDescent="0.2">
      <c r="J393">
        <f t="shared" si="6"/>
        <v>392</v>
      </c>
      <c r="K393" t="s">
        <v>1092</v>
      </c>
      <c r="N393" t="s">
        <v>526</v>
      </c>
    </row>
    <row r="394" spans="10:17" x14ac:dyDescent="0.2">
      <c r="J394">
        <f t="shared" si="6"/>
        <v>393</v>
      </c>
      <c r="K394" t="s">
        <v>1093</v>
      </c>
      <c r="N394" t="s">
        <v>528</v>
      </c>
    </row>
    <row r="395" spans="10:17" x14ac:dyDescent="0.2">
      <c r="J395">
        <f t="shared" si="6"/>
        <v>394</v>
      </c>
      <c r="K395" t="s">
        <v>1094</v>
      </c>
      <c r="N395" t="s">
        <v>527</v>
      </c>
    </row>
    <row r="396" spans="10:17" x14ac:dyDescent="0.2">
      <c r="J396">
        <f t="shared" si="6"/>
        <v>395</v>
      </c>
      <c r="K396" t="s">
        <v>1095</v>
      </c>
      <c r="N396" t="s">
        <v>529</v>
      </c>
    </row>
    <row r="397" spans="10:17" x14ac:dyDescent="0.2">
      <c r="J397">
        <f t="shared" si="6"/>
        <v>396</v>
      </c>
      <c r="K397" s="133" t="s">
        <v>1096</v>
      </c>
      <c r="L397" s="133"/>
      <c r="M397" s="133"/>
      <c r="N397" s="133" t="s">
        <v>536</v>
      </c>
      <c r="Q397" s="137" t="s">
        <v>545</v>
      </c>
    </row>
    <row r="398" spans="10:17" x14ac:dyDescent="0.2">
      <c r="J398">
        <f t="shared" si="6"/>
        <v>397</v>
      </c>
      <c r="K398" s="133" t="s">
        <v>1097</v>
      </c>
      <c r="L398" s="133"/>
      <c r="M398" s="133"/>
      <c r="N398" s="133" t="s">
        <v>537</v>
      </c>
      <c r="Q398" s="137" t="s">
        <v>555</v>
      </c>
    </row>
    <row r="399" spans="10:17" x14ac:dyDescent="0.2">
      <c r="J399">
        <f t="shared" si="6"/>
        <v>398</v>
      </c>
      <c r="K399" s="133" t="s">
        <v>1098</v>
      </c>
      <c r="L399" s="133"/>
      <c r="M399" s="133"/>
      <c r="N399" s="133" t="s">
        <v>538</v>
      </c>
    </row>
    <row r="400" spans="10:17" x14ac:dyDescent="0.2">
      <c r="J400">
        <f t="shared" si="6"/>
        <v>399</v>
      </c>
      <c r="K400" s="133" t="s">
        <v>1099</v>
      </c>
      <c r="L400" s="133"/>
      <c r="M400" s="133"/>
      <c r="N400" s="133" t="s">
        <v>532</v>
      </c>
    </row>
    <row r="401" spans="10:14" x14ac:dyDescent="0.2">
      <c r="J401">
        <f t="shared" si="6"/>
        <v>400</v>
      </c>
      <c r="K401" s="133" t="s">
        <v>1100</v>
      </c>
      <c r="L401" s="133"/>
      <c r="M401" s="133"/>
      <c r="N401" s="133" t="s">
        <v>546</v>
      </c>
    </row>
    <row r="402" spans="10:14" x14ac:dyDescent="0.2">
      <c r="J402">
        <f t="shared" si="6"/>
        <v>401</v>
      </c>
      <c r="K402" s="133" t="s">
        <v>1101</v>
      </c>
      <c r="L402" s="133"/>
      <c r="M402" s="133"/>
      <c r="N402" s="133" t="s">
        <v>548</v>
      </c>
    </row>
    <row r="403" spans="10:14" x14ac:dyDescent="0.2">
      <c r="J403">
        <f t="shared" si="6"/>
        <v>402</v>
      </c>
      <c r="K403" s="133" t="s">
        <v>1102</v>
      </c>
      <c r="L403" s="133"/>
      <c r="M403" s="133"/>
      <c r="N403" s="133" t="s">
        <v>552</v>
      </c>
    </row>
    <row r="404" spans="10:14" x14ac:dyDescent="0.2">
      <c r="J404">
        <f t="shared" si="6"/>
        <v>403</v>
      </c>
      <c r="K404" s="133" t="s">
        <v>1103</v>
      </c>
      <c r="L404" s="133"/>
      <c r="M404" s="133"/>
      <c r="N404" s="133" t="s">
        <v>544</v>
      </c>
    </row>
    <row r="405" spans="10:14" x14ac:dyDescent="0.2">
      <c r="J405">
        <f t="shared" si="6"/>
        <v>404</v>
      </c>
      <c r="K405" s="133" t="s">
        <v>1104</v>
      </c>
      <c r="L405" s="133"/>
      <c r="M405" s="133"/>
      <c r="N405" s="133" t="s">
        <v>554</v>
      </c>
    </row>
    <row r="406" spans="10:14" x14ac:dyDescent="0.2">
      <c r="J406">
        <f t="shared" si="6"/>
        <v>405</v>
      </c>
      <c r="K406" s="133" t="s">
        <v>1105</v>
      </c>
      <c r="L406" s="133"/>
      <c r="M406" s="133"/>
      <c r="N406" s="133" t="s">
        <v>539</v>
      </c>
    </row>
    <row r="407" spans="10:14" x14ac:dyDescent="0.2">
      <c r="J407">
        <f t="shared" si="6"/>
        <v>406</v>
      </c>
      <c r="K407" s="133" t="s">
        <v>1106</v>
      </c>
      <c r="L407" s="133"/>
      <c r="M407" s="133"/>
      <c r="N407" s="133" t="s">
        <v>540</v>
      </c>
    </row>
    <row r="408" spans="10:14" x14ac:dyDescent="0.2">
      <c r="J408">
        <f t="shared" si="6"/>
        <v>407</v>
      </c>
      <c r="K408" s="133" t="s">
        <v>1107</v>
      </c>
      <c r="L408" s="133"/>
      <c r="M408" s="133"/>
      <c r="N408" s="133" t="s">
        <v>541</v>
      </c>
    </row>
    <row r="409" spans="10:14" x14ac:dyDescent="0.2">
      <c r="J409">
        <f t="shared" si="6"/>
        <v>408</v>
      </c>
      <c r="K409" s="133" t="s">
        <v>1108</v>
      </c>
      <c r="L409" s="133"/>
      <c r="M409" s="133"/>
      <c r="N409" s="133" t="s">
        <v>542</v>
      </c>
    </row>
    <row r="410" spans="10:14" x14ac:dyDescent="0.2">
      <c r="J410">
        <f t="shared" si="6"/>
        <v>409</v>
      </c>
      <c r="K410" s="133" t="s">
        <v>1109</v>
      </c>
      <c r="L410" s="133"/>
      <c r="M410" s="133"/>
      <c r="N410" s="133" t="s">
        <v>533</v>
      </c>
    </row>
    <row r="411" spans="10:14" x14ac:dyDescent="0.2">
      <c r="J411">
        <f t="shared" si="6"/>
        <v>410</v>
      </c>
      <c r="K411" s="133" t="s">
        <v>1110</v>
      </c>
      <c r="L411" s="133"/>
      <c r="M411" s="133"/>
      <c r="N411" s="133" t="s">
        <v>534</v>
      </c>
    </row>
    <row r="412" spans="10:14" x14ac:dyDescent="0.2">
      <c r="J412">
        <f t="shared" si="6"/>
        <v>411</v>
      </c>
      <c r="K412" s="133" t="s">
        <v>1111</v>
      </c>
      <c r="L412" s="133"/>
      <c r="M412" s="133"/>
      <c r="N412" s="133" t="s">
        <v>535</v>
      </c>
    </row>
    <row r="413" spans="10:14" x14ac:dyDescent="0.2">
      <c r="J413">
        <f t="shared" si="6"/>
        <v>412</v>
      </c>
      <c r="K413" s="133" t="s">
        <v>1112</v>
      </c>
      <c r="L413" s="133"/>
      <c r="M413" s="133"/>
      <c r="N413" s="133" t="s">
        <v>543</v>
      </c>
    </row>
    <row r="414" spans="10:14" x14ac:dyDescent="0.2">
      <c r="J414">
        <f t="shared" si="6"/>
        <v>413</v>
      </c>
      <c r="K414" s="133" t="s">
        <v>1113</v>
      </c>
      <c r="L414" s="133"/>
      <c r="M414" s="133"/>
      <c r="N414" s="133" t="s">
        <v>553</v>
      </c>
    </row>
    <row r="415" spans="10:14" x14ac:dyDescent="0.2">
      <c r="J415">
        <f t="shared" si="6"/>
        <v>414</v>
      </c>
      <c r="K415" s="133" t="s">
        <v>1114</v>
      </c>
      <c r="L415" s="133"/>
      <c r="M415" s="133"/>
      <c r="N415" s="133" t="s">
        <v>1490</v>
      </c>
    </row>
    <row r="416" spans="10:14" x14ac:dyDescent="0.2">
      <c r="J416">
        <f t="shared" si="6"/>
        <v>415</v>
      </c>
      <c r="K416" s="133" t="s">
        <v>1115</v>
      </c>
      <c r="L416" s="133"/>
      <c r="M416" s="133"/>
      <c r="N416" s="133" t="s">
        <v>1490</v>
      </c>
    </row>
    <row r="417" spans="10:15" x14ac:dyDescent="0.2">
      <c r="J417">
        <f t="shared" si="6"/>
        <v>416</v>
      </c>
      <c r="K417" s="133" t="s">
        <v>1116</v>
      </c>
      <c r="L417" s="133"/>
      <c r="M417" s="133"/>
      <c r="N417" s="133" t="s">
        <v>557</v>
      </c>
    </row>
    <row r="418" spans="10:15" x14ac:dyDescent="0.2">
      <c r="J418">
        <f t="shared" si="6"/>
        <v>417</v>
      </c>
      <c r="K418" s="133" t="s">
        <v>1117</v>
      </c>
      <c r="L418" s="133"/>
      <c r="M418" s="133"/>
      <c r="N418" s="133" t="s">
        <v>547</v>
      </c>
    </row>
    <row r="419" spans="10:15" x14ac:dyDescent="0.2">
      <c r="J419">
        <f t="shared" si="6"/>
        <v>418</v>
      </c>
      <c r="K419" s="133" t="s">
        <v>1118</v>
      </c>
      <c r="L419" s="133"/>
      <c r="M419" s="133"/>
      <c r="N419" s="133" t="s">
        <v>549</v>
      </c>
    </row>
    <row r="420" spans="10:15" x14ac:dyDescent="0.2">
      <c r="J420">
        <f t="shared" si="6"/>
        <v>419</v>
      </c>
      <c r="K420" s="133" t="s">
        <v>1119</v>
      </c>
      <c r="L420" s="133"/>
      <c r="M420" s="133"/>
      <c r="N420" s="133" t="s">
        <v>556</v>
      </c>
    </row>
    <row r="421" spans="10:15" x14ac:dyDescent="0.2">
      <c r="J421">
        <f t="shared" si="6"/>
        <v>420</v>
      </c>
      <c r="K421" s="133" t="s">
        <v>1120</v>
      </c>
      <c r="L421" s="133"/>
      <c r="M421" s="133"/>
      <c r="N421" s="133"/>
      <c r="O421" s="136"/>
    </row>
    <row r="422" spans="10:15" x14ac:dyDescent="0.2">
      <c r="J422">
        <f t="shared" si="6"/>
        <v>421</v>
      </c>
      <c r="K422" s="133" t="s">
        <v>1121</v>
      </c>
      <c r="L422" s="133"/>
      <c r="M422" s="133"/>
      <c r="N422" s="133" t="s">
        <v>1455</v>
      </c>
    </row>
    <row r="423" spans="10:15" x14ac:dyDescent="0.2">
      <c r="J423">
        <f t="shared" si="6"/>
        <v>422</v>
      </c>
      <c r="K423" s="133" t="s">
        <v>1122</v>
      </c>
      <c r="L423" s="133"/>
      <c r="M423" s="133"/>
      <c r="N423" s="133" t="s">
        <v>551</v>
      </c>
    </row>
    <row r="424" spans="10:15" x14ac:dyDescent="0.2">
      <c r="J424">
        <f t="shared" si="6"/>
        <v>423</v>
      </c>
      <c r="K424" s="133" t="s">
        <v>1123</v>
      </c>
      <c r="L424" s="133"/>
      <c r="M424" s="133"/>
      <c r="N424" s="133" t="s">
        <v>550</v>
      </c>
    </row>
    <row r="425" spans="10:15" x14ac:dyDescent="0.2">
      <c r="J425">
        <f t="shared" si="6"/>
        <v>424</v>
      </c>
      <c r="K425" s="133" t="s">
        <v>1124</v>
      </c>
      <c r="L425" s="133"/>
      <c r="M425" s="133"/>
      <c r="N425" s="133" t="s">
        <v>1456</v>
      </c>
    </row>
    <row r="426" spans="10:15" x14ac:dyDescent="0.2">
      <c r="J426">
        <f t="shared" si="6"/>
        <v>425</v>
      </c>
      <c r="K426" t="s">
        <v>1125</v>
      </c>
      <c r="N426" t="s">
        <v>561</v>
      </c>
    </row>
    <row r="427" spans="10:15" x14ac:dyDescent="0.2">
      <c r="J427">
        <f t="shared" si="6"/>
        <v>426</v>
      </c>
      <c r="K427" t="s">
        <v>1126</v>
      </c>
      <c r="N427" t="s">
        <v>562</v>
      </c>
    </row>
    <row r="428" spans="10:15" x14ac:dyDescent="0.2">
      <c r="J428">
        <f t="shared" si="6"/>
        <v>427</v>
      </c>
      <c r="K428" t="s">
        <v>1127</v>
      </c>
      <c r="N428" t="s">
        <v>563</v>
      </c>
    </row>
    <row r="429" spans="10:15" x14ac:dyDescent="0.2">
      <c r="J429">
        <f t="shared" si="6"/>
        <v>428</v>
      </c>
      <c r="K429" t="s">
        <v>1128</v>
      </c>
      <c r="N429" t="s">
        <v>572</v>
      </c>
    </row>
    <row r="430" spans="10:15" x14ac:dyDescent="0.2">
      <c r="J430">
        <f t="shared" si="6"/>
        <v>429</v>
      </c>
      <c r="K430" t="s">
        <v>1129</v>
      </c>
      <c r="N430" t="s">
        <v>577</v>
      </c>
    </row>
    <row r="431" spans="10:15" x14ac:dyDescent="0.2">
      <c r="J431">
        <f t="shared" si="6"/>
        <v>430</v>
      </c>
      <c r="K431" t="s">
        <v>1130</v>
      </c>
      <c r="N431" t="s">
        <v>569</v>
      </c>
    </row>
    <row r="432" spans="10:15" x14ac:dyDescent="0.2">
      <c r="J432">
        <f t="shared" si="6"/>
        <v>431</v>
      </c>
      <c r="K432" t="s">
        <v>1131</v>
      </c>
      <c r="N432" t="s">
        <v>579</v>
      </c>
    </row>
    <row r="433" spans="10:14" x14ac:dyDescent="0.2">
      <c r="J433">
        <f t="shared" si="6"/>
        <v>432</v>
      </c>
      <c r="K433" t="s">
        <v>1132</v>
      </c>
      <c r="N433" t="s">
        <v>1605</v>
      </c>
    </row>
    <row r="434" spans="10:14" x14ac:dyDescent="0.2">
      <c r="J434">
        <f t="shared" si="6"/>
        <v>433</v>
      </c>
      <c r="K434" t="s">
        <v>1133</v>
      </c>
      <c r="N434" t="s">
        <v>1604</v>
      </c>
    </row>
    <row r="435" spans="10:14" x14ac:dyDescent="0.2">
      <c r="J435">
        <f t="shared" si="6"/>
        <v>434</v>
      </c>
      <c r="K435" t="s">
        <v>1134</v>
      </c>
      <c r="N435" t="s">
        <v>564</v>
      </c>
    </row>
    <row r="436" spans="10:14" x14ac:dyDescent="0.2">
      <c r="J436">
        <f t="shared" si="6"/>
        <v>435</v>
      </c>
      <c r="K436" t="s">
        <v>1135</v>
      </c>
      <c r="N436" t="s">
        <v>565</v>
      </c>
    </row>
    <row r="437" spans="10:14" x14ac:dyDescent="0.2">
      <c r="J437">
        <f t="shared" si="6"/>
        <v>436</v>
      </c>
      <c r="K437" t="s">
        <v>1136</v>
      </c>
      <c r="N437" t="s">
        <v>566</v>
      </c>
    </row>
    <row r="438" spans="10:14" x14ac:dyDescent="0.2">
      <c r="J438">
        <f t="shared" si="6"/>
        <v>437</v>
      </c>
      <c r="K438" t="s">
        <v>1137</v>
      </c>
      <c r="N438" t="s">
        <v>567</v>
      </c>
    </row>
    <row r="439" spans="10:14" x14ac:dyDescent="0.2">
      <c r="J439">
        <f t="shared" si="6"/>
        <v>438</v>
      </c>
      <c r="K439" t="s">
        <v>1138</v>
      </c>
      <c r="N439" t="s">
        <v>558</v>
      </c>
    </row>
    <row r="440" spans="10:14" x14ac:dyDescent="0.2">
      <c r="J440">
        <f t="shared" si="6"/>
        <v>439</v>
      </c>
      <c r="K440" t="s">
        <v>1139</v>
      </c>
      <c r="N440" t="s">
        <v>559</v>
      </c>
    </row>
    <row r="441" spans="10:14" x14ac:dyDescent="0.2">
      <c r="J441">
        <f t="shared" si="6"/>
        <v>440</v>
      </c>
      <c r="K441" t="s">
        <v>1140</v>
      </c>
      <c r="N441" t="s">
        <v>560</v>
      </c>
    </row>
    <row r="442" spans="10:14" x14ac:dyDescent="0.2">
      <c r="J442">
        <f t="shared" si="6"/>
        <v>441</v>
      </c>
      <c r="K442" t="s">
        <v>1141</v>
      </c>
      <c r="N442" t="s">
        <v>568</v>
      </c>
    </row>
    <row r="443" spans="10:14" x14ac:dyDescent="0.2">
      <c r="J443">
        <f t="shared" si="6"/>
        <v>442</v>
      </c>
      <c r="K443" t="s">
        <v>1142</v>
      </c>
      <c r="N443" t="s">
        <v>578</v>
      </c>
    </row>
    <row r="444" spans="10:14" x14ac:dyDescent="0.2">
      <c r="J444">
        <f t="shared" si="6"/>
        <v>443</v>
      </c>
      <c r="K444" t="s">
        <v>1143</v>
      </c>
      <c r="N444" s="153" t="s">
        <v>1490</v>
      </c>
    </row>
    <row r="445" spans="10:14" x14ac:dyDescent="0.2">
      <c r="J445">
        <f t="shared" si="6"/>
        <v>444</v>
      </c>
      <c r="K445" t="s">
        <v>1144</v>
      </c>
      <c r="N445" s="153"/>
    </row>
    <row r="446" spans="10:14" x14ac:dyDescent="0.2">
      <c r="J446">
        <f t="shared" si="6"/>
        <v>445</v>
      </c>
      <c r="K446" t="s">
        <v>1145</v>
      </c>
      <c r="N446" t="s">
        <v>581</v>
      </c>
    </row>
    <row r="447" spans="10:14" x14ac:dyDescent="0.2">
      <c r="J447">
        <f t="shared" si="6"/>
        <v>446</v>
      </c>
      <c r="K447" t="s">
        <v>1146</v>
      </c>
      <c r="N447" t="s">
        <v>570</v>
      </c>
    </row>
    <row r="448" spans="10:14" x14ac:dyDescent="0.2">
      <c r="J448">
        <f t="shared" si="6"/>
        <v>447</v>
      </c>
      <c r="K448" t="s">
        <v>1147</v>
      </c>
      <c r="N448" t="s">
        <v>573</v>
      </c>
    </row>
    <row r="449" spans="10:15" x14ac:dyDescent="0.2">
      <c r="J449">
        <f t="shared" si="6"/>
        <v>448</v>
      </c>
      <c r="K449" t="s">
        <v>1148</v>
      </c>
      <c r="N449" t="s">
        <v>571</v>
      </c>
    </row>
    <row r="450" spans="10:15" x14ac:dyDescent="0.2">
      <c r="J450">
        <f t="shared" si="6"/>
        <v>449</v>
      </c>
      <c r="K450" t="s">
        <v>1149</v>
      </c>
      <c r="N450" t="s">
        <v>574</v>
      </c>
    </row>
    <row r="451" spans="10:15" x14ac:dyDescent="0.2">
      <c r="J451">
        <f t="shared" si="6"/>
        <v>450</v>
      </c>
      <c r="K451" t="s">
        <v>1150</v>
      </c>
      <c r="N451" t="s">
        <v>580</v>
      </c>
    </row>
    <row r="452" spans="10:15" x14ac:dyDescent="0.2">
      <c r="J452">
        <f t="shared" si="6"/>
        <v>451</v>
      </c>
      <c r="K452" t="s">
        <v>1151</v>
      </c>
      <c r="O452" s="136"/>
    </row>
    <row r="453" spans="10:15" x14ac:dyDescent="0.2">
      <c r="J453">
        <f t="shared" si="6"/>
        <v>452</v>
      </c>
      <c r="K453" t="s">
        <v>1152</v>
      </c>
      <c r="N453" t="s">
        <v>1457</v>
      </c>
    </row>
    <row r="454" spans="10:15" x14ac:dyDescent="0.2">
      <c r="J454">
        <f t="shared" si="6"/>
        <v>453</v>
      </c>
      <c r="K454" t="s">
        <v>1153</v>
      </c>
      <c r="N454" t="s">
        <v>576</v>
      </c>
    </row>
    <row r="455" spans="10:15" x14ac:dyDescent="0.2">
      <c r="J455">
        <f t="shared" ref="J455:J518" si="7">J454+1</f>
        <v>454</v>
      </c>
      <c r="K455" t="s">
        <v>1154</v>
      </c>
      <c r="N455" t="s">
        <v>575</v>
      </c>
    </row>
    <row r="456" spans="10:15" x14ac:dyDescent="0.2">
      <c r="J456">
        <f t="shared" si="7"/>
        <v>455</v>
      </c>
      <c r="K456" t="s">
        <v>1155</v>
      </c>
      <c r="N456" t="s">
        <v>1458</v>
      </c>
    </row>
    <row r="457" spans="10:15" x14ac:dyDescent="0.2">
      <c r="J457">
        <f t="shared" si="7"/>
        <v>456</v>
      </c>
      <c r="K457" s="133" t="s">
        <v>1156</v>
      </c>
      <c r="L457" s="133"/>
      <c r="M457" s="133"/>
      <c r="N457" s="133" t="s">
        <v>1586</v>
      </c>
    </row>
    <row r="458" spans="10:15" x14ac:dyDescent="0.2">
      <c r="J458">
        <f t="shared" si="7"/>
        <v>457</v>
      </c>
      <c r="K458" s="133" t="s">
        <v>1157</v>
      </c>
      <c r="L458" s="133"/>
      <c r="M458" s="133"/>
      <c r="N458" s="133" t="s">
        <v>671</v>
      </c>
    </row>
    <row r="459" spans="10:15" x14ac:dyDescent="0.2">
      <c r="J459">
        <f t="shared" si="7"/>
        <v>458</v>
      </c>
      <c r="K459" s="133" t="s">
        <v>1158</v>
      </c>
      <c r="L459" s="133"/>
      <c r="M459" s="133"/>
      <c r="N459" s="133" t="s">
        <v>1587</v>
      </c>
    </row>
    <row r="460" spans="10:15" x14ac:dyDescent="0.2">
      <c r="J460">
        <f t="shared" si="7"/>
        <v>459</v>
      </c>
      <c r="K460" s="133" t="s">
        <v>1159</v>
      </c>
      <c r="L460" s="133"/>
      <c r="M460" s="133"/>
      <c r="N460" s="133" t="s">
        <v>672</v>
      </c>
    </row>
    <row r="461" spans="10:15" x14ac:dyDescent="0.2">
      <c r="J461">
        <f t="shared" si="7"/>
        <v>460</v>
      </c>
      <c r="K461" s="133" t="s">
        <v>1160</v>
      </c>
      <c r="L461" s="133"/>
      <c r="M461" s="133"/>
      <c r="N461" s="133" t="s">
        <v>1588</v>
      </c>
    </row>
    <row r="462" spans="10:15" x14ac:dyDescent="0.2">
      <c r="J462">
        <f t="shared" si="7"/>
        <v>461</v>
      </c>
      <c r="K462" s="133" t="s">
        <v>1161</v>
      </c>
      <c r="L462" s="133"/>
      <c r="M462" s="133"/>
      <c r="N462" s="133" t="s">
        <v>670</v>
      </c>
    </row>
    <row r="463" spans="10:15" x14ac:dyDescent="0.2">
      <c r="J463">
        <f t="shared" si="7"/>
        <v>462</v>
      </c>
      <c r="K463" s="133" t="s">
        <v>1162</v>
      </c>
      <c r="L463" s="133"/>
      <c r="M463" s="133"/>
      <c r="N463" s="133" t="s">
        <v>1490</v>
      </c>
    </row>
    <row r="464" spans="10:15" x14ac:dyDescent="0.2">
      <c r="J464">
        <f t="shared" si="7"/>
        <v>463</v>
      </c>
      <c r="K464" s="133" t="s">
        <v>1163</v>
      </c>
      <c r="L464" s="133"/>
      <c r="M464" s="133"/>
      <c r="N464" s="134" t="s">
        <v>1490</v>
      </c>
    </row>
    <row r="465" spans="10:14" x14ac:dyDescent="0.2">
      <c r="J465">
        <f t="shared" si="7"/>
        <v>464</v>
      </c>
      <c r="K465" s="133" t="s">
        <v>1164</v>
      </c>
      <c r="L465" s="133"/>
      <c r="M465" s="133"/>
      <c r="N465" s="133" t="s">
        <v>673</v>
      </c>
    </row>
    <row r="466" spans="10:14" x14ac:dyDescent="0.2">
      <c r="J466">
        <f t="shared" si="7"/>
        <v>465</v>
      </c>
      <c r="K466" t="s">
        <v>1165</v>
      </c>
      <c r="N466" t="s">
        <v>1531</v>
      </c>
    </row>
    <row r="467" spans="10:14" x14ac:dyDescent="0.2">
      <c r="J467">
        <f t="shared" si="7"/>
        <v>466</v>
      </c>
      <c r="K467" t="s">
        <v>1166</v>
      </c>
      <c r="N467" t="s">
        <v>1534</v>
      </c>
    </row>
    <row r="468" spans="10:14" x14ac:dyDescent="0.2">
      <c r="J468">
        <f t="shared" si="7"/>
        <v>467</v>
      </c>
      <c r="K468" t="s">
        <v>1167</v>
      </c>
      <c r="N468" t="s">
        <v>1532</v>
      </c>
    </row>
    <row r="469" spans="10:14" x14ac:dyDescent="0.2">
      <c r="J469">
        <f t="shared" si="7"/>
        <v>468</v>
      </c>
      <c r="K469" t="s">
        <v>1168</v>
      </c>
      <c r="N469" t="s">
        <v>1535</v>
      </c>
    </row>
    <row r="470" spans="10:14" x14ac:dyDescent="0.2">
      <c r="J470">
        <f t="shared" si="7"/>
        <v>469</v>
      </c>
      <c r="K470" t="s">
        <v>1169</v>
      </c>
      <c r="N470" t="s">
        <v>1490</v>
      </c>
    </row>
    <row r="471" spans="10:14" x14ac:dyDescent="0.2">
      <c r="J471">
        <f t="shared" si="7"/>
        <v>470</v>
      </c>
      <c r="K471" t="s">
        <v>1170</v>
      </c>
      <c r="N471" t="s">
        <v>1490</v>
      </c>
    </row>
    <row r="472" spans="10:14" x14ac:dyDescent="0.2">
      <c r="J472">
        <f t="shared" si="7"/>
        <v>471</v>
      </c>
      <c r="K472" t="s">
        <v>1171</v>
      </c>
      <c r="N472" t="s">
        <v>1590</v>
      </c>
    </row>
    <row r="473" spans="10:14" x14ac:dyDescent="0.2">
      <c r="J473">
        <f t="shared" si="7"/>
        <v>472</v>
      </c>
      <c r="K473" t="s">
        <v>1172</v>
      </c>
      <c r="N473" t="s">
        <v>1536</v>
      </c>
    </row>
    <row r="474" spans="10:14" x14ac:dyDescent="0.2">
      <c r="J474">
        <f t="shared" si="7"/>
        <v>473</v>
      </c>
      <c r="K474" t="s">
        <v>1173</v>
      </c>
      <c r="N474" t="s">
        <v>1533</v>
      </c>
    </row>
    <row r="475" spans="10:14" x14ac:dyDescent="0.2">
      <c r="J475">
        <f t="shared" si="7"/>
        <v>474</v>
      </c>
      <c r="K475" t="s">
        <v>1174</v>
      </c>
      <c r="N475" t="s">
        <v>1562</v>
      </c>
    </row>
    <row r="476" spans="10:14" x14ac:dyDescent="0.2">
      <c r="J476">
        <f t="shared" si="7"/>
        <v>475</v>
      </c>
      <c r="K476" t="s">
        <v>1175</v>
      </c>
      <c r="N476" t="s">
        <v>1569</v>
      </c>
    </row>
    <row r="477" spans="10:14" x14ac:dyDescent="0.2">
      <c r="J477">
        <f t="shared" si="7"/>
        <v>476</v>
      </c>
      <c r="K477" t="s">
        <v>1176</v>
      </c>
      <c r="N477" t="s">
        <v>1563</v>
      </c>
    </row>
    <row r="478" spans="10:14" x14ac:dyDescent="0.2">
      <c r="J478">
        <f t="shared" si="7"/>
        <v>477</v>
      </c>
      <c r="K478" t="s">
        <v>1177</v>
      </c>
      <c r="N478" t="s">
        <v>1570</v>
      </c>
    </row>
    <row r="479" spans="10:14" x14ac:dyDescent="0.2">
      <c r="J479">
        <f t="shared" si="7"/>
        <v>478</v>
      </c>
      <c r="K479" t="s">
        <v>1178</v>
      </c>
      <c r="N479" t="s">
        <v>1490</v>
      </c>
    </row>
    <row r="480" spans="10:14" x14ac:dyDescent="0.2">
      <c r="J480">
        <f t="shared" si="7"/>
        <v>479</v>
      </c>
      <c r="K480" t="s">
        <v>1179</v>
      </c>
      <c r="N480" t="s">
        <v>1490</v>
      </c>
    </row>
    <row r="481" spans="10:15" x14ac:dyDescent="0.2">
      <c r="J481">
        <f t="shared" si="7"/>
        <v>480</v>
      </c>
      <c r="K481" t="s">
        <v>1180</v>
      </c>
      <c r="O481" s="137"/>
    </row>
    <row r="482" spans="10:15" x14ac:dyDescent="0.2">
      <c r="J482">
        <f t="shared" si="7"/>
        <v>481</v>
      </c>
      <c r="K482" t="s">
        <v>1181</v>
      </c>
      <c r="N482" t="s">
        <v>1564</v>
      </c>
    </row>
    <row r="483" spans="10:15" x14ac:dyDescent="0.2">
      <c r="J483">
        <f t="shared" si="7"/>
        <v>482</v>
      </c>
      <c r="K483" t="s">
        <v>1182</v>
      </c>
      <c r="N483" t="s">
        <v>1565</v>
      </c>
    </row>
    <row r="484" spans="10:15" x14ac:dyDescent="0.2">
      <c r="J484">
        <f t="shared" si="7"/>
        <v>483</v>
      </c>
      <c r="K484" t="s">
        <v>1183</v>
      </c>
      <c r="N484" t="s">
        <v>1566</v>
      </c>
    </row>
    <row r="485" spans="10:15" x14ac:dyDescent="0.2">
      <c r="J485">
        <f t="shared" si="7"/>
        <v>484</v>
      </c>
      <c r="K485" t="s">
        <v>1184</v>
      </c>
      <c r="N485" t="s">
        <v>1490</v>
      </c>
    </row>
    <row r="486" spans="10:15" x14ac:dyDescent="0.2">
      <c r="J486">
        <f t="shared" si="7"/>
        <v>485</v>
      </c>
      <c r="K486" t="s">
        <v>1185</v>
      </c>
      <c r="N486" t="s">
        <v>1567</v>
      </c>
    </row>
    <row r="487" spans="10:15" x14ac:dyDescent="0.2">
      <c r="J487">
        <f t="shared" si="7"/>
        <v>486</v>
      </c>
      <c r="K487" t="s">
        <v>1186</v>
      </c>
      <c r="N487" t="s">
        <v>1568</v>
      </c>
    </row>
    <row r="488" spans="10:15" x14ac:dyDescent="0.2">
      <c r="J488">
        <f t="shared" si="7"/>
        <v>487</v>
      </c>
      <c r="K488" s="133" t="s">
        <v>1187</v>
      </c>
      <c r="L488" s="133"/>
      <c r="M488" s="133"/>
      <c r="N488" s="133" t="s">
        <v>1592</v>
      </c>
    </row>
    <row r="489" spans="10:15" x14ac:dyDescent="0.2">
      <c r="J489">
        <f t="shared" si="7"/>
        <v>488</v>
      </c>
      <c r="K489" s="133" t="s">
        <v>1188</v>
      </c>
      <c r="L489" s="133"/>
      <c r="M489" s="133"/>
      <c r="N489" s="133"/>
      <c r="O489" s="137"/>
    </row>
    <row r="490" spans="10:15" x14ac:dyDescent="0.2">
      <c r="J490">
        <f t="shared" si="7"/>
        <v>489</v>
      </c>
      <c r="K490" s="133" t="s">
        <v>1189</v>
      </c>
      <c r="L490" s="133"/>
      <c r="M490" s="133"/>
      <c r="N490" s="133" t="s">
        <v>1537</v>
      </c>
    </row>
    <row r="491" spans="10:15" x14ac:dyDescent="0.2">
      <c r="J491">
        <f t="shared" si="7"/>
        <v>490</v>
      </c>
      <c r="K491" s="133" t="s">
        <v>1190</v>
      </c>
      <c r="L491" s="133"/>
      <c r="M491" s="133"/>
      <c r="N491" s="133" t="s">
        <v>1538</v>
      </c>
    </row>
    <row r="492" spans="10:15" x14ac:dyDescent="0.2">
      <c r="J492">
        <f t="shared" si="7"/>
        <v>491</v>
      </c>
      <c r="K492" s="133" t="s">
        <v>1191</v>
      </c>
      <c r="L492" s="133"/>
      <c r="M492" s="133"/>
      <c r="N492" s="133"/>
    </row>
    <row r="493" spans="10:15" x14ac:dyDescent="0.2">
      <c r="J493">
        <f t="shared" si="7"/>
        <v>492</v>
      </c>
      <c r="K493" s="133" t="s">
        <v>1192</v>
      </c>
      <c r="L493" s="133"/>
      <c r="M493" s="133"/>
      <c r="N493" s="133" t="s">
        <v>1539</v>
      </c>
    </row>
    <row r="494" spans="10:15" x14ac:dyDescent="0.2">
      <c r="J494">
        <f t="shared" si="7"/>
        <v>493</v>
      </c>
      <c r="K494" s="133" t="s">
        <v>1193</v>
      </c>
      <c r="L494" s="133"/>
      <c r="M494" s="133"/>
      <c r="N494" s="133"/>
      <c r="O494" s="137"/>
    </row>
    <row r="495" spans="10:15" x14ac:dyDescent="0.2">
      <c r="J495">
        <f t="shared" si="7"/>
        <v>494</v>
      </c>
      <c r="K495" s="133" t="s">
        <v>1194</v>
      </c>
      <c r="L495" s="133"/>
      <c r="M495" s="133"/>
      <c r="N495" s="133" t="s">
        <v>1593</v>
      </c>
    </row>
    <row r="496" spans="10:15" x14ac:dyDescent="0.2">
      <c r="J496">
        <f t="shared" si="7"/>
        <v>495</v>
      </c>
      <c r="K496" s="133" t="s">
        <v>1195</v>
      </c>
      <c r="L496" s="133"/>
      <c r="M496" s="133"/>
      <c r="N496" s="133" t="s">
        <v>1571</v>
      </c>
    </row>
    <row r="497" spans="10:15" x14ac:dyDescent="0.2">
      <c r="J497">
        <f t="shared" si="7"/>
        <v>496</v>
      </c>
      <c r="K497" s="133" t="s">
        <v>1196</v>
      </c>
      <c r="L497" s="133"/>
      <c r="M497" s="133"/>
      <c r="N497" s="133" t="s">
        <v>1572</v>
      </c>
    </row>
    <row r="498" spans="10:15" x14ac:dyDescent="0.2">
      <c r="J498">
        <f t="shared" si="7"/>
        <v>497</v>
      </c>
      <c r="K498" s="133" t="s">
        <v>1197</v>
      </c>
      <c r="L498" s="133"/>
      <c r="M498" s="133"/>
      <c r="N498" s="133" t="s">
        <v>1573</v>
      </c>
    </row>
    <row r="499" spans="10:15" x14ac:dyDescent="0.2">
      <c r="J499">
        <f t="shared" si="7"/>
        <v>498</v>
      </c>
      <c r="K499" s="133" t="s">
        <v>1198</v>
      </c>
      <c r="L499" s="133"/>
      <c r="M499" s="133"/>
      <c r="N499" s="133" t="s">
        <v>1574</v>
      </c>
    </row>
    <row r="500" spans="10:15" x14ac:dyDescent="0.2">
      <c r="J500">
        <f t="shared" si="7"/>
        <v>499</v>
      </c>
      <c r="K500" s="133" t="s">
        <v>1199</v>
      </c>
      <c r="L500" s="133"/>
      <c r="M500" s="133"/>
      <c r="N500" s="133" t="s">
        <v>1575</v>
      </c>
    </row>
    <row r="501" spans="10:15" x14ac:dyDescent="0.2">
      <c r="J501">
        <f t="shared" si="7"/>
        <v>500</v>
      </c>
      <c r="K501" s="133" t="s">
        <v>1200</v>
      </c>
      <c r="L501" s="133"/>
      <c r="M501" s="133"/>
      <c r="N501" s="133" t="s">
        <v>1490</v>
      </c>
    </row>
    <row r="502" spans="10:15" x14ac:dyDescent="0.2">
      <c r="J502">
        <f t="shared" si="7"/>
        <v>501</v>
      </c>
      <c r="K502" s="133" t="s">
        <v>1201</v>
      </c>
      <c r="L502" s="133"/>
      <c r="M502" s="133"/>
      <c r="N502" s="133" t="s">
        <v>1576</v>
      </c>
    </row>
    <row r="503" spans="10:15" x14ac:dyDescent="0.2">
      <c r="J503">
        <f t="shared" si="7"/>
        <v>502</v>
      </c>
      <c r="K503" t="s">
        <v>1202</v>
      </c>
      <c r="N503" t="s">
        <v>1602</v>
      </c>
    </row>
    <row r="504" spans="10:15" x14ac:dyDescent="0.2">
      <c r="J504">
        <f t="shared" si="7"/>
        <v>503</v>
      </c>
      <c r="K504" t="s">
        <v>1203</v>
      </c>
      <c r="N504" t="s">
        <v>1529</v>
      </c>
    </row>
    <row r="505" spans="10:15" x14ac:dyDescent="0.2">
      <c r="J505">
        <f t="shared" si="7"/>
        <v>504</v>
      </c>
      <c r="K505" t="s">
        <v>1204</v>
      </c>
      <c r="N505" t="s">
        <v>1530</v>
      </c>
    </row>
    <row r="506" spans="10:15" x14ac:dyDescent="0.2">
      <c r="J506">
        <f t="shared" si="7"/>
        <v>505</v>
      </c>
      <c r="K506" t="s">
        <v>1205</v>
      </c>
      <c r="N506" t="s">
        <v>659</v>
      </c>
    </row>
    <row r="507" spans="10:15" x14ac:dyDescent="0.2">
      <c r="J507">
        <f t="shared" si="7"/>
        <v>506</v>
      </c>
      <c r="K507" t="s">
        <v>1206</v>
      </c>
      <c r="N507" t="s">
        <v>1484</v>
      </c>
    </row>
    <row r="508" spans="10:15" x14ac:dyDescent="0.2">
      <c r="J508">
        <f t="shared" si="7"/>
        <v>507</v>
      </c>
      <c r="K508" t="s">
        <v>1207</v>
      </c>
      <c r="N508" s="132" t="s">
        <v>1490</v>
      </c>
    </row>
    <row r="509" spans="10:15" x14ac:dyDescent="0.2">
      <c r="J509">
        <f t="shared" si="7"/>
        <v>508</v>
      </c>
      <c r="K509" t="s">
        <v>1208</v>
      </c>
      <c r="O509" s="137"/>
    </row>
    <row r="510" spans="10:15" x14ac:dyDescent="0.2">
      <c r="J510">
        <f t="shared" si="7"/>
        <v>509</v>
      </c>
      <c r="K510" s="133" t="s">
        <v>1209</v>
      </c>
      <c r="L510" s="133"/>
      <c r="M510" s="133"/>
      <c r="N510" s="133" t="s">
        <v>688</v>
      </c>
    </row>
    <row r="511" spans="10:15" x14ac:dyDescent="0.2">
      <c r="J511">
        <f t="shared" si="7"/>
        <v>510</v>
      </c>
      <c r="K511" s="133" t="s">
        <v>1210</v>
      </c>
      <c r="L511" s="133"/>
      <c r="M511" s="133"/>
      <c r="N511" s="133" t="s">
        <v>1581</v>
      </c>
    </row>
    <row r="512" spans="10:15" x14ac:dyDescent="0.2">
      <c r="J512">
        <f t="shared" si="7"/>
        <v>511</v>
      </c>
      <c r="K512" s="133" t="s">
        <v>1211</v>
      </c>
      <c r="L512" s="133"/>
      <c r="M512" s="133"/>
      <c r="N512" s="133" t="s">
        <v>1582</v>
      </c>
    </row>
    <row r="513" spans="10:17" x14ac:dyDescent="0.2">
      <c r="J513">
        <f t="shared" si="7"/>
        <v>512</v>
      </c>
      <c r="K513" s="133" t="s">
        <v>1212</v>
      </c>
      <c r="L513" s="133"/>
      <c r="M513" s="133"/>
      <c r="N513" s="133" t="s">
        <v>689</v>
      </c>
    </row>
    <row r="514" spans="10:17" x14ac:dyDescent="0.2">
      <c r="J514">
        <f t="shared" si="7"/>
        <v>513</v>
      </c>
      <c r="K514" s="133" t="s">
        <v>1213</v>
      </c>
      <c r="L514" s="133"/>
      <c r="M514" s="133"/>
      <c r="N514" s="133" t="s">
        <v>1489</v>
      </c>
    </row>
    <row r="515" spans="10:17" x14ac:dyDescent="0.2">
      <c r="J515">
        <f t="shared" si="7"/>
        <v>514</v>
      </c>
      <c r="K515" s="133" t="s">
        <v>1214</v>
      </c>
      <c r="L515" s="133"/>
      <c r="M515" s="133"/>
      <c r="N515" s="133" t="s">
        <v>1490</v>
      </c>
    </row>
    <row r="516" spans="10:17" x14ac:dyDescent="0.2">
      <c r="J516">
        <f t="shared" si="7"/>
        <v>515</v>
      </c>
      <c r="K516" s="133" t="s">
        <v>1215</v>
      </c>
      <c r="L516" s="133"/>
      <c r="M516" s="133"/>
      <c r="N516" s="133"/>
      <c r="O516" s="137"/>
    </row>
    <row r="517" spans="10:17" x14ac:dyDescent="0.2">
      <c r="J517">
        <f t="shared" si="7"/>
        <v>516</v>
      </c>
      <c r="K517" t="s">
        <v>1216</v>
      </c>
      <c r="N517" t="s">
        <v>660</v>
      </c>
      <c r="Q517" s="137" t="s">
        <v>665</v>
      </c>
    </row>
    <row r="518" spans="10:17" x14ac:dyDescent="0.2">
      <c r="J518">
        <f t="shared" si="7"/>
        <v>517</v>
      </c>
      <c r="K518" t="s">
        <v>1217</v>
      </c>
      <c r="N518" t="s">
        <v>661</v>
      </c>
    </row>
    <row r="519" spans="10:17" x14ac:dyDescent="0.2">
      <c r="J519">
        <f t="shared" ref="J519:J582" si="8">J518+1</f>
        <v>518</v>
      </c>
      <c r="K519" t="s">
        <v>1218</v>
      </c>
      <c r="N519" t="s">
        <v>662</v>
      </c>
    </row>
    <row r="520" spans="10:17" x14ac:dyDescent="0.2">
      <c r="J520">
        <f t="shared" si="8"/>
        <v>519</v>
      </c>
      <c r="K520" t="s">
        <v>1219</v>
      </c>
      <c r="N520" t="s">
        <v>663</v>
      </c>
    </row>
    <row r="521" spans="10:17" x14ac:dyDescent="0.2">
      <c r="J521">
        <f t="shared" si="8"/>
        <v>520</v>
      </c>
      <c r="K521" t="s">
        <v>1220</v>
      </c>
      <c r="N521" s="132" t="s">
        <v>1490</v>
      </c>
    </row>
    <row r="522" spans="10:17" x14ac:dyDescent="0.2">
      <c r="J522">
        <f t="shared" si="8"/>
        <v>521</v>
      </c>
      <c r="K522" t="s">
        <v>1221</v>
      </c>
      <c r="N522" t="s">
        <v>664</v>
      </c>
    </row>
    <row r="523" spans="10:17" x14ac:dyDescent="0.2">
      <c r="J523">
        <f t="shared" si="8"/>
        <v>522</v>
      </c>
      <c r="K523" s="133" t="s">
        <v>1222</v>
      </c>
      <c r="L523" s="133"/>
      <c r="M523" s="133"/>
      <c r="N523" s="133" t="s">
        <v>690</v>
      </c>
      <c r="Q523" s="137" t="s">
        <v>695</v>
      </c>
    </row>
    <row r="524" spans="10:17" x14ac:dyDescent="0.2">
      <c r="J524">
        <f t="shared" si="8"/>
        <v>523</v>
      </c>
      <c r="K524" s="133" t="s">
        <v>1223</v>
      </c>
      <c r="L524" s="133"/>
      <c r="M524" s="133"/>
      <c r="N524" s="133" t="s">
        <v>691</v>
      </c>
    </row>
    <row r="525" spans="10:17" x14ac:dyDescent="0.2">
      <c r="J525">
        <f t="shared" si="8"/>
        <v>524</v>
      </c>
      <c r="K525" s="133" t="s">
        <v>1224</v>
      </c>
      <c r="L525" s="133"/>
      <c r="M525" s="133"/>
      <c r="N525" s="133" t="s">
        <v>692</v>
      </c>
    </row>
    <row r="526" spans="10:17" x14ac:dyDescent="0.2">
      <c r="J526">
        <f t="shared" si="8"/>
        <v>525</v>
      </c>
      <c r="K526" s="133" t="s">
        <v>1225</v>
      </c>
      <c r="L526" s="133"/>
      <c r="M526" s="133"/>
      <c r="N526" s="133" t="s">
        <v>693</v>
      </c>
    </row>
    <row r="527" spans="10:17" x14ac:dyDescent="0.2">
      <c r="J527">
        <f t="shared" si="8"/>
        <v>526</v>
      </c>
      <c r="K527" s="133" t="s">
        <v>1226</v>
      </c>
      <c r="L527" s="133"/>
      <c r="M527" s="133"/>
      <c r="N527" s="134" t="s">
        <v>1490</v>
      </c>
    </row>
    <row r="528" spans="10:17" x14ac:dyDescent="0.2">
      <c r="J528">
        <f t="shared" si="8"/>
        <v>527</v>
      </c>
      <c r="K528" s="133" t="s">
        <v>1227</v>
      </c>
      <c r="L528" s="133"/>
      <c r="M528" s="133"/>
      <c r="N528" s="133" t="s">
        <v>694</v>
      </c>
    </row>
    <row r="529" spans="10:17" x14ac:dyDescent="0.2">
      <c r="J529">
        <f t="shared" si="8"/>
        <v>528</v>
      </c>
      <c r="K529" t="s">
        <v>1228</v>
      </c>
      <c r="N529" t="s">
        <v>666</v>
      </c>
      <c r="Q529" s="137" t="s">
        <v>667</v>
      </c>
    </row>
    <row r="530" spans="10:17" x14ac:dyDescent="0.2">
      <c r="J530">
        <f t="shared" si="8"/>
        <v>529</v>
      </c>
      <c r="K530" t="s">
        <v>1229</v>
      </c>
      <c r="N530" t="s">
        <v>669</v>
      </c>
      <c r="Q530" s="137" t="s">
        <v>668</v>
      </c>
    </row>
    <row r="531" spans="10:17" x14ac:dyDescent="0.2">
      <c r="J531">
        <f t="shared" si="8"/>
        <v>530</v>
      </c>
      <c r="K531" s="133" t="s">
        <v>1230</v>
      </c>
      <c r="L531" s="133"/>
      <c r="M531" s="133"/>
      <c r="N531" s="133" t="s">
        <v>696</v>
      </c>
      <c r="Q531" s="137" t="s">
        <v>697</v>
      </c>
    </row>
    <row r="532" spans="10:17" x14ac:dyDescent="0.2">
      <c r="J532">
        <f t="shared" si="8"/>
        <v>531</v>
      </c>
      <c r="K532" s="133" t="s">
        <v>1231</v>
      </c>
      <c r="L532" s="133"/>
      <c r="M532" s="133"/>
      <c r="N532" s="133" t="s">
        <v>699</v>
      </c>
      <c r="Q532" s="137" t="s">
        <v>698</v>
      </c>
    </row>
    <row r="533" spans="10:17" x14ac:dyDescent="0.2">
      <c r="J533">
        <f t="shared" si="8"/>
        <v>532</v>
      </c>
      <c r="K533" t="s">
        <v>1232</v>
      </c>
      <c r="N533" t="s">
        <v>1481</v>
      </c>
    </row>
    <row r="534" spans="10:17" x14ac:dyDescent="0.2">
      <c r="J534">
        <f t="shared" si="8"/>
        <v>533</v>
      </c>
      <c r="K534" s="133" t="s">
        <v>1233</v>
      </c>
      <c r="L534" s="133"/>
      <c r="M534" s="133"/>
      <c r="N534" s="133" t="s">
        <v>1486</v>
      </c>
    </row>
    <row r="535" spans="10:17" x14ac:dyDescent="0.2">
      <c r="J535">
        <f t="shared" si="8"/>
        <v>534</v>
      </c>
      <c r="K535" t="s">
        <v>1234</v>
      </c>
      <c r="N535" t="s">
        <v>1525</v>
      </c>
    </row>
    <row r="536" spans="10:17" x14ac:dyDescent="0.2">
      <c r="J536">
        <f t="shared" si="8"/>
        <v>535</v>
      </c>
      <c r="K536" t="s">
        <v>1235</v>
      </c>
      <c r="N536" t="s">
        <v>1526</v>
      </c>
    </row>
    <row r="537" spans="10:17" x14ac:dyDescent="0.2">
      <c r="J537">
        <f t="shared" si="8"/>
        <v>536</v>
      </c>
      <c r="K537" t="s">
        <v>1236</v>
      </c>
      <c r="N537" t="s">
        <v>653</v>
      </c>
    </row>
    <row r="538" spans="10:17" x14ac:dyDescent="0.2">
      <c r="J538">
        <f t="shared" si="8"/>
        <v>537</v>
      </c>
      <c r="K538" t="s">
        <v>1237</v>
      </c>
      <c r="N538" t="s">
        <v>1483</v>
      </c>
    </row>
    <row r="539" spans="10:17" x14ac:dyDescent="0.2">
      <c r="J539">
        <f t="shared" si="8"/>
        <v>538</v>
      </c>
      <c r="K539" t="s">
        <v>1238</v>
      </c>
      <c r="N539" t="s">
        <v>1482</v>
      </c>
    </row>
    <row r="540" spans="10:17" x14ac:dyDescent="0.2">
      <c r="J540">
        <f t="shared" si="8"/>
        <v>539</v>
      </c>
      <c r="K540" s="133" t="s">
        <v>1239</v>
      </c>
      <c r="L540" s="133"/>
      <c r="M540" s="133"/>
      <c r="N540" s="133" t="s">
        <v>1577</v>
      </c>
    </row>
    <row r="541" spans="10:17" x14ac:dyDescent="0.2">
      <c r="J541">
        <f t="shared" si="8"/>
        <v>540</v>
      </c>
      <c r="K541" s="133" t="s">
        <v>1240</v>
      </c>
      <c r="L541" s="133"/>
      <c r="M541" s="133"/>
      <c r="N541" s="133" t="s">
        <v>1578</v>
      </c>
    </row>
    <row r="542" spans="10:17" x14ac:dyDescent="0.2">
      <c r="J542">
        <f t="shared" si="8"/>
        <v>541</v>
      </c>
      <c r="K542" s="133" t="s">
        <v>1241</v>
      </c>
      <c r="L542" s="133"/>
      <c r="M542" s="133"/>
      <c r="N542" s="133" t="s">
        <v>682</v>
      </c>
    </row>
    <row r="543" spans="10:17" x14ac:dyDescent="0.2">
      <c r="J543">
        <f t="shared" si="8"/>
        <v>542</v>
      </c>
      <c r="K543" s="133" t="s">
        <v>1242</v>
      </c>
      <c r="L543" s="133"/>
      <c r="M543" s="133"/>
      <c r="N543" s="133" t="s">
        <v>1488</v>
      </c>
    </row>
    <row r="544" spans="10:17" x14ac:dyDescent="0.2">
      <c r="J544">
        <f t="shared" si="8"/>
        <v>543</v>
      </c>
      <c r="K544" s="133" t="s">
        <v>1243</v>
      </c>
      <c r="L544" s="133"/>
      <c r="M544" s="133"/>
      <c r="N544" s="133" t="s">
        <v>1487</v>
      </c>
    </row>
    <row r="545" spans="10:14" x14ac:dyDescent="0.2">
      <c r="J545">
        <f t="shared" si="8"/>
        <v>544</v>
      </c>
      <c r="K545" t="s">
        <v>1244</v>
      </c>
      <c r="N545" t="s">
        <v>674</v>
      </c>
    </row>
    <row r="546" spans="10:14" x14ac:dyDescent="0.2">
      <c r="J546">
        <f t="shared" si="8"/>
        <v>545</v>
      </c>
      <c r="K546" t="s">
        <v>1245</v>
      </c>
      <c r="N546" t="s">
        <v>675</v>
      </c>
    </row>
    <row r="547" spans="10:14" x14ac:dyDescent="0.2">
      <c r="J547">
        <f t="shared" si="8"/>
        <v>546</v>
      </c>
      <c r="K547" s="133" t="s">
        <v>1246</v>
      </c>
      <c r="L547" s="133"/>
      <c r="M547" s="133"/>
      <c r="N547" s="133" t="s">
        <v>677</v>
      </c>
    </row>
    <row r="548" spans="10:14" x14ac:dyDescent="0.2">
      <c r="J548">
        <f t="shared" si="8"/>
        <v>547</v>
      </c>
      <c r="K548" s="133" t="s">
        <v>1247</v>
      </c>
      <c r="L548" s="133"/>
      <c r="M548" s="133"/>
      <c r="N548" s="133" t="s">
        <v>678</v>
      </c>
    </row>
    <row r="549" spans="10:14" x14ac:dyDescent="0.2">
      <c r="J549">
        <f t="shared" si="8"/>
        <v>548</v>
      </c>
      <c r="K549" t="s">
        <v>1248</v>
      </c>
      <c r="N549" t="s">
        <v>640</v>
      </c>
    </row>
    <row r="550" spans="10:14" x14ac:dyDescent="0.2">
      <c r="J550">
        <f t="shared" si="8"/>
        <v>549</v>
      </c>
      <c r="K550" t="s">
        <v>1249</v>
      </c>
      <c r="N550" t="s">
        <v>641</v>
      </c>
    </row>
    <row r="551" spans="10:14" x14ac:dyDescent="0.2">
      <c r="J551">
        <f t="shared" si="8"/>
        <v>550</v>
      </c>
      <c r="K551" t="s">
        <v>1250</v>
      </c>
      <c r="N551" t="s">
        <v>642</v>
      </c>
    </row>
    <row r="552" spans="10:14" x14ac:dyDescent="0.2">
      <c r="J552">
        <f t="shared" si="8"/>
        <v>551</v>
      </c>
      <c r="K552" t="s">
        <v>1251</v>
      </c>
      <c r="N552" t="s">
        <v>643</v>
      </c>
    </row>
    <row r="553" spans="10:14" x14ac:dyDescent="0.2">
      <c r="J553">
        <f t="shared" si="8"/>
        <v>552</v>
      </c>
      <c r="K553" s="133" t="s">
        <v>1252</v>
      </c>
      <c r="L553" s="133"/>
      <c r="M553" s="133"/>
      <c r="N553" s="133" t="s">
        <v>644</v>
      </c>
    </row>
    <row r="554" spans="10:14" x14ac:dyDescent="0.2">
      <c r="J554">
        <f t="shared" si="8"/>
        <v>553</v>
      </c>
      <c r="K554" s="133" t="s">
        <v>1253</v>
      </c>
      <c r="L554" s="133"/>
      <c r="M554" s="133"/>
      <c r="N554" s="133" t="s">
        <v>645</v>
      </c>
    </row>
    <row r="555" spans="10:14" x14ac:dyDescent="0.2">
      <c r="J555">
        <f t="shared" si="8"/>
        <v>554</v>
      </c>
      <c r="K555" t="s">
        <v>1254</v>
      </c>
      <c r="N555" t="s">
        <v>646</v>
      </c>
    </row>
    <row r="556" spans="10:14" x14ac:dyDescent="0.2">
      <c r="J556">
        <f t="shared" si="8"/>
        <v>555</v>
      </c>
      <c r="K556" t="s">
        <v>1255</v>
      </c>
      <c r="N556" t="s">
        <v>647</v>
      </c>
    </row>
    <row r="557" spans="10:14" x14ac:dyDescent="0.2">
      <c r="J557">
        <f t="shared" si="8"/>
        <v>556</v>
      </c>
      <c r="K557" t="s">
        <v>1256</v>
      </c>
      <c r="N557" t="s">
        <v>648</v>
      </c>
    </row>
    <row r="558" spans="10:14" x14ac:dyDescent="0.2">
      <c r="J558">
        <f t="shared" si="8"/>
        <v>557</v>
      </c>
      <c r="K558" t="s">
        <v>1257</v>
      </c>
      <c r="N558" t="s">
        <v>649</v>
      </c>
    </row>
    <row r="559" spans="10:14" x14ac:dyDescent="0.2">
      <c r="J559">
        <f t="shared" si="8"/>
        <v>558</v>
      </c>
      <c r="K559" s="133" t="s">
        <v>1258</v>
      </c>
      <c r="L559" s="133"/>
      <c r="M559" s="133"/>
      <c r="N559" s="133" t="s">
        <v>650</v>
      </c>
    </row>
    <row r="560" spans="10:14" x14ac:dyDescent="0.2">
      <c r="J560">
        <f t="shared" si="8"/>
        <v>559</v>
      </c>
      <c r="K560" s="133" t="s">
        <v>1259</v>
      </c>
      <c r="L560" s="133"/>
      <c r="M560" s="133"/>
      <c r="N560" s="133" t="s">
        <v>651</v>
      </c>
    </row>
    <row r="561" spans="10:14" x14ac:dyDescent="0.2">
      <c r="J561">
        <f t="shared" si="8"/>
        <v>560</v>
      </c>
      <c r="K561" s="133" t="s">
        <v>1260</v>
      </c>
      <c r="L561" s="133"/>
      <c r="M561" s="133"/>
      <c r="N561" s="133" t="s">
        <v>652</v>
      </c>
    </row>
    <row r="562" spans="10:14" x14ac:dyDescent="0.2">
      <c r="J562">
        <f t="shared" si="8"/>
        <v>561</v>
      </c>
      <c r="K562" t="s">
        <v>1261</v>
      </c>
      <c r="N562" t="s">
        <v>584</v>
      </c>
    </row>
    <row r="563" spans="10:14" x14ac:dyDescent="0.2">
      <c r="J563">
        <f t="shared" si="8"/>
        <v>562</v>
      </c>
      <c r="K563" t="s">
        <v>1262</v>
      </c>
      <c r="N563" t="s">
        <v>582</v>
      </c>
    </row>
    <row r="564" spans="10:14" x14ac:dyDescent="0.2">
      <c r="J564">
        <f t="shared" si="8"/>
        <v>563</v>
      </c>
      <c r="K564" t="s">
        <v>1263</v>
      </c>
      <c r="N564" t="s">
        <v>583</v>
      </c>
    </row>
    <row r="565" spans="10:14" x14ac:dyDescent="0.2">
      <c r="J565">
        <f t="shared" si="8"/>
        <v>564</v>
      </c>
      <c r="K565" t="s">
        <v>1264</v>
      </c>
      <c r="N565" t="s">
        <v>1459</v>
      </c>
    </row>
    <row r="566" spans="10:14" x14ac:dyDescent="0.2">
      <c r="J566">
        <f t="shared" si="8"/>
        <v>565</v>
      </c>
      <c r="K566" s="133" t="s">
        <v>1265</v>
      </c>
      <c r="L566" s="133"/>
      <c r="M566" s="133"/>
      <c r="N566" s="133" t="s">
        <v>585</v>
      </c>
    </row>
    <row r="567" spans="10:14" x14ac:dyDescent="0.2">
      <c r="J567">
        <f t="shared" si="8"/>
        <v>566</v>
      </c>
      <c r="K567" s="133" t="s">
        <v>1266</v>
      </c>
      <c r="L567" s="133"/>
      <c r="M567" s="133"/>
      <c r="N567" s="133" t="s">
        <v>1460</v>
      </c>
    </row>
    <row r="568" spans="10:14" x14ac:dyDescent="0.2">
      <c r="J568">
        <f t="shared" si="8"/>
        <v>567</v>
      </c>
      <c r="K568" s="133" t="s">
        <v>1267</v>
      </c>
      <c r="L568" s="133"/>
      <c r="M568" s="133"/>
      <c r="N568" s="133" t="s">
        <v>1461</v>
      </c>
    </row>
    <row r="569" spans="10:14" x14ac:dyDescent="0.2">
      <c r="J569">
        <f t="shared" si="8"/>
        <v>568</v>
      </c>
      <c r="K569" s="133" t="s">
        <v>1268</v>
      </c>
      <c r="L569" s="133"/>
      <c r="M569" s="133"/>
      <c r="N569" s="133" t="s">
        <v>1462</v>
      </c>
    </row>
    <row r="570" spans="10:14" x14ac:dyDescent="0.2">
      <c r="J570">
        <f t="shared" si="8"/>
        <v>569</v>
      </c>
      <c r="K570" t="s">
        <v>1269</v>
      </c>
      <c r="N570" t="s">
        <v>586</v>
      </c>
    </row>
    <row r="571" spans="10:14" x14ac:dyDescent="0.2">
      <c r="J571">
        <f t="shared" si="8"/>
        <v>570</v>
      </c>
      <c r="K571" t="s">
        <v>1270</v>
      </c>
      <c r="N571" t="s">
        <v>587</v>
      </c>
    </row>
    <row r="572" spans="10:14" x14ac:dyDescent="0.2">
      <c r="J572">
        <f t="shared" si="8"/>
        <v>571</v>
      </c>
      <c r="K572" s="133" t="s">
        <v>1271</v>
      </c>
      <c r="L572" s="133"/>
      <c r="M572" s="133"/>
      <c r="N572" s="133" t="s">
        <v>657</v>
      </c>
    </row>
    <row r="573" spans="10:14" x14ac:dyDescent="0.2">
      <c r="J573">
        <f t="shared" si="8"/>
        <v>572</v>
      </c>
      <c r="K573" s="133" t="s">
        <v>1272</v>
      </c>
      <c r="L573" s="133"/>
      <c r="M573" s="133"/>
      <c r="N573" s="133" t="s">
        <v>658</v>
      </c>
    </row>
    <row r="574" spans="10:14" x14ac:dyDescent="0.2">
      <c r="J574">
        <f t="shared" si="8"/>
        <v>573</v>
      </c>
      <c r="K574" t="s">
        <v>1273</v>
      </c>
      <c r="N574" t="s">
        <v>686</v>
      </c>
    </row>
    <row r="575" spans="10:14" x14ac:dyDescent="0.2">
      <c r="J575">
        <f t="shared" si="8"/>
        <v>574</v>
      </c>
      <c r="K575" t="s">
        <v>1274</v>
      </c>
      <c r="N575" t="s">
        <v>687</v>
      </c>
    </row>
    <row r="576" spans="10:14" x14ac:dyDescent="0.2">
      <c r="J576">
        <f t="shared" si="8"/>
        <v>575</v>
      </c>
      <c r="K576" s="133" t="s">
        <v>1275</v>
      </c>
      <c r="L576" s="133"/>
      <c r="M576" s="133"/>
      <c r="N576" s="133" t="s">
        <v>1490</v>
      </c>
    </row>
    <row r="577" spans="10:17" x14ac:dyDescent="0.2">
      <c r="J577">
        <f t="shared" si="8"/>
        <v>576</v>
      </c>
      <c r="K577" s="133" t="s">
        <v>1276</v>
      </c>
      <c r="L577" s="133"/>
      <c r="M577" s="133"/>
      <c r="N577" s="133" t="s">
        <v>1490</v>
      </c>
    </row>
    <row r="578" spans="10:17" x14ac:dyDescent="0.2">
      <c r="J578">
        <f t="shared" si="8"/>
        <v>577</v>
      </c>
      <c r="K578" t="s">
        <v>1277</v>
      </c>
      <c r="N578" t="s">
        <v>1490</v>
      </c>
    </row>
    <row r="579" spans="10:17" x14ac:dyDescent="0.2">
      <c r="J579">
        <f t="shared" si="8"/>
        <v>578</v>
      </c>
      <c r="K579" t="s">
        <v>1278</v>
      </c>
      <c r="N579" t="s">
        <v>1490</v>
      </c>
    </row>
    <row r="580" spans="10:17" x14ac:dyDescent="0.2">
      <c r="J580">
        <f t="shared" si="8"/>
        <v>579</v>
      </c>
      <c r="K580" s="133" t="s">
        <v>1279</v>
      </c>
      <c r="L580" s="133"/>
      <c r="M580" s="133"/>
      <c r="N580" s="133" t="s">
        <v>1527</v>
      </c>
      <c r="Q580" s="137" t="s">
        <v>654</v>
      </c>
    </row>
    <row r="581" spans="10:17" x14ac:dyDescent="0.2">
      <c r="J581">
        <f t="shared" si="8"/>
        <v>580</v>
      </c>
      <c r="K581" s="133" t="s">
        <v>1280</v>
      </c>
      <c r="L581" s="133"/>
      <c r="M581" s="133"/>
      <c r="N581" s="133" t="s">
        <v>1528</v>
      </c>
    </row>
    <row r="582" spans="10:17" x14ac:dyDescent="0.2">
      <c r="J582">
        <f t="shared" si="8"/>
        <v>581</v>
      </c>
      <c r="K582" s="133" t="s">
        <v>1281</v>
      </c>
      <c r="L582" s="133"/>
      <c r="M582" s="133"/>
      <c r="N582" s="133" t="s">
        <v>655</v>
      </c>
    </row>
    <row r="583" spans="10:17" x14ac:dyDescent="0.2">
      <c r="J583">
        <f t="shared" ref="J583:J646" si="9">J582+1</f>
        <v>582</v>
      </c>
      <c r="K583" s="133" t="s">
        <v>1282</v>
      </c>
      <c r="L583" s="133"/>
      <c r="M583" s="133"/>
      <c r="N583" s="133" t="s">
        <v>656</v>
      </c>
    </row>
    <row r="584" spans="10:17" x14ac:dyDescent="0.2">
      <c r="J584">
        <f t="shared" si="9"/>
        <v>583</v>
      </c>
      <c r="K584" t="s">
        <v>1283</v>
      </c>
      <c r="N584" t="s">
        <v>1579</v>
      </c>
      <c r="Q584" s="137" t="s">
        <v>683</v>
      </c>
    </row>
    <row r="585" spans="10:17" x14ac:dyDescent="0.2">
      <c r="J585">
        <f t="shared" si="9"/>
        <v>584</v>
      </c>
      <c r="K585" t="s">
        <v>1284</v>
      </c>
      <c r="N585" t="s">
        <v>1580</v>
      </c>
    </row>
    <row r="586" spans="10:17" x14ac:dyDescent="0.2">
      <c r="J586">
        <f t="shared" si="9"/>
        <v>585</v>
      </c>
      <c r="K586" t="s">
        <v>1285</v>
      </c>
      <c r="N586" t="s">
        <v>684</v>
      </c>
    </row>
    <row r="587" spans="10:17" x14ac:dyDescent="0.2">
      <c r="J587">
        <f t="shared" si="9"/>
        <v>586</v>
      </c>
      <c r="K587" t="s">
        <v>1286</v>
      </c>
      <c r="N587" t="s">
        <v>685</v>
      </c>
    </row>
    <row r="588" spans="10:17" x14ac:dyDescent="0.2">
      <c r="J588">
        <f t="shared" si="9"/>
        <v>587</v>
      </c>
      <c r="K588" s="133" t="s">
        <v>1287</v>
      </c>
      <c r="L588" s="133"/>
      <c r="M588" s="133"/>
      <c r="N588" s="133" t="s">
        <v>481</v>
      </c>
    </row>
    <row r="589" spans="10:17" x14ac:dyDescent="0.2">
      <c r="J589">
        <f t="shared" si="9"/>
        <v>588</v>
      </c>
      <c r="K589" s="133" t="s">
        <v>1288</v>
      </c>
      <c r="L589" s="133"/>
      <c r="M589" s="133"/>
      <c r="N589" s="133" t="s">
        <v>482</v>
      </c>
    </row>
    <row r="590" spans="10:17" x14ac:dyDescent="0.2">
      <c r="J590">
        <f t="shared" si="9"/>
        <v>589</v>
      </c>
      <c r="K590" s="133" t="s">
        <v>1289</v>
      </c>
      <c r="L590" s="133"/>
      <c r="M590" s="133"/>
      <c r="N590" s="133" t="s">
        <v>483</v>
      </c>
    </row>
    <row r="591" spans="10:17" x14ac:dyDescent="0.2">
      <c r="J591">
        <f t="shared" si="9"/>
        <v>590</v>
      </c>
      <c r="K591" s="133" t="s">
        <v>1290</v>
      </c>
      <c r="L591" s="133"/>
      <c r="M591" s="133"/>
      <c r="N591" s="133" t="s">
        <v>1428</v>
      </c>
    </row>
    <row r="592" spans="10:17" x14ac:dyDescent="0.2">
      <c r="J592">
        <f t="shared" si="9"/>
        <v>591</v>
      </c>
      <c r="K592" s="133" t="s">
        <v>1291</v>
      </c>
      <c r="L592" s="133"/>
      <c r="M592" s="133"/>
      <c r="N592" s="133" t="s">
        <v>1429</v>
      </c>
    </row>
    <row r="593" spans="10:15" x14ac:dyDescent="0.2">
      <c r="J593">
        <f t="shared" si="9"/>
        <v>592</v>
      </c>
      <c r="K593" s="133" t="s">
        <v>1292</v>
      </c>
      <c r="L593" s="133"/>
      <c r="M593" s="133"/>
      <c r="N593" s="133" t="s">
        <v>1430</v>
      </c>
    </row>
    <row r="594" spans="10:15" x14ac:dyDescent="0.2">
      <c r="J594">
        <f t="shared" si="9"/>
        <v>593</v>
      </c>
      <c r="K594" s="133" t="s">
        <v>1293</v>
      </c>
      <c r="L594" s="133"/>
      <c r="M594" s="133"/>
      <c r="N594" s="133" t="s">
        <v>1431</v>
      </c>
    </row>
    <row r="595" spans="10:15" x14ac:dyDescent="0.2">
      <c r="J595">
        <f t="shared" si="9"/>
        <v>594</v>
      </c>
      <c r="K595" s="133" t="s">
        <v>1294</v>
      </c>
      <c r="L595" s="133"/>
      <c r="M595" s="133"/>
      <c r="N595" s="133" t="s">
        <v>484</v>
      </c>
    </row>
    <row r="596" spans="10:15" x14ac:dyDescent="0.2">
      <c r="J596">
        <f t="shared" si="9"/>
        <v>595</v>
      </c>
      <c r="K596" s="133" t="s">
        <v>1295</v>
      </c>
      <c r="L596" s="133"/>
      <c r="M596" s="133"/>
      <c r="N596" s="133" t="s">
        <v>485</v>
      </c>
    </row>
    <row r="597" spans="10:15" x14ac:dyDescent="0.2">
      <c r="J597">
        <f t="shared" si="9"/>
        <v>596</v>
      </c>
      <c r="K597" s="133" t="s">
        <v>1296</v>
      </c>
      <c r="L597" s="133"/>
      <c r="M597" s="133"/>
      <c r="N597" s="133" t="s">
        <v>486</v>
      </c>
    </row>
    <row r="598" spans="10:15" x14ac:dyDescent="0.2">
      <c r="J598">
        <f t="shared" si="9"/>
        <v>597</v>
      </c>
      <c r="K598" s="133" t="s">
        <v>1297</v>
      </c>
      <c r="L598" s="133"/>
      <c r="M598" s="133"/>
      <c r="N598" s="133" t="s">
        <v>1433</v>
      </c>
    </row>
    <row r="599" spans="10:15" x14ac:dyDescent="0.2">
      <c r="J599">
        <f t="shared" si="9"/>
        <v>598</v>
      </c>
      <c r="K599" s="133" t="s">
        <v>1298</v>
      </c>
      <c r="L599" s="133"/>
      <c r="M599" s="133"/>
      <c r="N599" s="133" t="s">
        <v>1435</v>
      </c>
    </row>
    <row r="600" spans="10:15" x14ac:dyDescent="0.2">
      <c r="J600">
        <f t="shared" si="9"/>
        <v>599</v>
      </c>
      <c r="K600" s="133" t="s">
        <v>1299</v>
      </c>
      <c r="L600" s="133"/>
      <c r="M600" s="133"/>
      <c r="N600" s="133" t="s">
        <v>1434</v>
      </c>
    </row>
    <row r="601" spans="10:15" x14ac:dyDescent="0.2">
      <c r="J601">
        <f t="shared" si="9"/>
        <v>600</v>
      </c>
      <c r="K601" s="133" t="s">
        <v>1300</v>
      </c>
      <c r="L601" s="133"/>
      <c r="M601" s="133"/>
      <c r="N601" s="133" t="s">
        <v>1436</v>
      </c>
    </row>
    <row r="602" spans="10:15" x14ac:dyDescent="0.2">
      <c r="J602">
        <f t="shared" si="9"/>
        <v>601</v>
      </c>
      <c r="K602" s="133" t="s">
        <v>1301</v>
      </c>
      <c r="L602" s="133"/>
      <c r="M602" s="133"/>
      <c r="N602" s="133" t="s">
        <v>1432</v>
      </c>
    </row>
    <row r="603" spans="10:15" x14ac:dyDescent="0.2">
      <c r="J603">
        <f t="shared" si="9"/>
        <v>602</v>
      </c>
      <c r="K603" t="s">
        <v>1302</v>
      </c>
      <c r="O603" s="137"/>
    </row>
    <row r="604" spans="10:15" x14ac:dyDescent="0.2">
      <c r="J604">
        <f t="shared" si="9"/>
        <v>603</v>
      </c>
      <c r="K604" t="s">
        <v>1303</v>
      </c>
      <c r="O604" s="137"/>
    </row>
    <row r="605" spans="10:15" x14ac:dyDescent="0.2">
      <c r="J605">
        <f t="shared" si="9"/>
        <v>604</v>
      </c>
      <c r="K605" t="s">
        <v>1304</v>
      </c>
      <c r="O605" s="137"/>
    </row>
    <row r="606" spans="10:15" x14ac:dyDescent="0.2">
      <c r="J606">
        <f t="shared" si="9"/>
        <v>605</v>
      </c>
      <c r="K606" t="s">
        <v>1305</v>
      </c>
      <c r="O606" s="137"/>
    </row>
    <row r="607" spans="10:15" x14ac:dyDescent="0.2">
      <c r="J607">
        <f t="shared" si="9"/>
        <v>606</v>
      </c>
      <c r="K607" t="s">
        <v>1306</v>
      </c>
      <c r="O607" s="138"/>
    </row>
    <row r="608" spans="10:15" x14ac:dyDescent="0.2">
      <c r="J608">
        <f t="shared" si="9"/>
        <v>607</v>
      </c>
      <c r="K608" t="s">
        <v>1307</v>
      </c>
      <c r="O608" s="138"/>
    </row>
    <row r="609" spans="7:15" x14ac:dyDescent="0.2">
      <c r="J609">
        <f t="shared" si="9"/>
        <v>608</v>
      </c>
      <c r="K609" t="s">
        <v>1308</v>
      </c>
      <c r="N609" t="s">
        <v>488</v>
      </c>
    </row>
    <row r="610" spans="7:15" x14ac:dyDescent="0.2">
      <c r="G610" t="s">
        <v>1610</v>
      </c>
      <c r="J610">
        <f t="shared" si="9"/>
        <v>609</v>
      </c>
      <c r="K610" t="s">
        <v>1309</v>
      </c>
      <c r="O610" s="138"/>
    </row>
    <row r="611" spans="7:15" x14ac:dyDescent="0.2">
      <c r="J611">
        <f t="shared" si="9"/>
        <v>610</v>
      </c>
      <c r="K611" t="s">
        <v>1310</v>
      </c>
      <c r="N611" t="s">
        <v>1524</v>
      </c>
    </row>
    <row r="612" spans="7:15" x14ac:dyDescent="0.2">
      <c r="J612">
        <f t="shared" si="9"/>
        <v>611</v>
      </c>
      <c r="K612" t="s">
        <v>1311</v>
      </c>
      <c r="N612" t="s">
        <v>1523</v>
      </c>
    </row>
    <row r="613" spans="7:15" x14ac:dyDescent="0.2">
      <c r="J613">
        <f t="shared" si="9"/>
        <v>612</v>
      </c>
      <c r="K613" t="s">
        <v>1312</v>
      </c>
      <c r="O613" s="137"/>
    </row>
    <row r="614" spans="7:15" x14ac:dyDescent="0.2">
      <c r="J614">
        <f t="shared" si="9"/>
        <v>613</v>
      </c>
      <c r="K614" t="s">
        <v>1313</v>
      </c>
      <c r="O614" s="137"/>
    </row>
    <row r="615" spans="7:15" x14ac:dyDescent="0.2">
      <c r="J615">
        <f t="shared" si="9"/>
        <v>614</v>
      </c>
      <c r="K615" t="s">
        <v>1314</v>
      </c>
      <c r="O615" s="138"/>
    </row>
    <row r="616" spans="7:15" x14ac:dyDescent="0.2">
      <c r="J616">
        <f t="shared" si="9"/>
        <v>615</v>
      </c>
      <c r="K616" t="s">
        <v>1315</v>
      </c>
      <c r="O616" s="138"/>
    </row>
    <row r="617" spans="7:15" x14ac:dyDescent="0.2">
      <c r="J617">
        <f t="shared" si="9"/>
        <v>616</v>
      </c>
      <c r="K617" s="133" t="s">
        <v>1316</v>
      </c>
      <c r="L617" s="133"/>
      <c r="M617" s="133"/>
      <c r="N617" s="133" t="s">
        <v>1499</v>
      </c>
    </row>
    <row r="618" spans="7:15" x14ac:dyDescent="0.2">
      <c r="J618">
        <f t="shared" si="9"/>
        <v>617</v>
      </c>
      <c r="K618" s="133" t="s">
        <v>1317</v>
      </c>
      <c r="L618" s="133"/>
      <c r="M618" s="133"/>
      <c r="N618" s="133" t="s">
        <v>1500</v>
      </c>
    </row>
    <row r="619" spans="7:15" x14ac:dyDescent="0.2">
      <c r="J619">
        <f t="shared" si="9"/>
        <v>618</v>
      </c>
      <c r="K619" s="133" t="s">
        <v>1318</v>
      </c>
      <c r="L619" s="133"/>
      <c r="M619" s="133"/>
      <c r="N619" s="133" t="s">
        <v>1502</v>
      </c>
    </row>
    <row r="620" spans="7:15" x14ac:dyDescent="0.2">
      <c r="J620">
        <f t="shared" si="9"/>
        <v>619</v>
      </c>
      <c r="K620" s="133" t="s">
        <v>1319</v>
      </c>
      <c r="L620" s="133"/>
      <c r="M620" s="133"/>
      <c r="N620" s="133" t="s">
        <v>1503</v>
      </c>
    </row>
    <row r="621" spans="7:15" x14ac:dyDescent="0.2">
      <c r="J621">
        <f t="shared" si="9"/>
        <v>620</v>
      </c>
      <c r="K621" s="133" t="s">
        <v>1320</v>
      </c>
      <c r="L621" s="133"/>
      <c r="M621" s="133"/>
      <c r="N621" s="133"/>
      <c r="O621" s="137"/>
    </row>
    <row r="622" spans="7:15" x14ac:dyDescent="0.2">
      <c r="J622">
        <f t="shared" si="9"/>
        <v>621</v>
      </c>
      <c r="K622" s="133" t="s">
        <v>1321</v>
      </c>
      <c r="L622" s="133"/>
      <c r="M622" s="133"/>
      <c r="N622" s="133" t="s">
        <v>1501</v>
      </c>
    </row>
    <row r="623" spans="7:15" x14ac:dyDescent="0.2">
      <c r="J623">
        <f t="shared" si="9"/>
        <v>622</v>
      </c>
      <c r="K623" s="133" t="s">
        <v>1322</v>
      </c>
      <c r="L623" s="133"/>
      <c r="M623" s="133"/>
      <c r="N623" s="133"/>
      <c r="O623" s="137"/>
    </row>
    <row r="624" spans="7:15" x14ac:dyDescent="0.2">
      <c r="J624">
        <f t="shared" si="9"/>
        <v>623</v>
      </c>
      <c r="K624" s="133" t="s">
        <v>1323</v>
      </c>
      <c r="L624" s="133"/>
      <c r="M624" s="133"/>
      <c r="N624" s="133" t="s">
        <v>1497</v>
      </c>
    </row>
    <row r="625" spans="10:15" x14ac:dyDescent="0.2">
      <c r="J625">
        <f t="shared" si="9"/>
        <v>624</v>
      </c>
      <c r="K625" s="133" t="s">
        <v>1324</v>
      </c>
      <c r="L625" s="133"/>
      <c r="M625" s="133"/>
      <c r="N625" s="133" t="s">
        <v>1594</v>
      </c>
    </row>
    <row r="626" spans="10:15" x14ac:dyDescent="0.2">
      <c r="J626">
        <f t="shared" si="9"/>
        <v>625</v>
      </c>
      <c r="K626" s="133" t="s">
        <v>1325</v>
      </c>
      <c r="L626" s="133"/>
      <c r="M626" s="133"/>
      <c r="N626" s="133" t="s">
        <v>1595</v>
      </c>
    </row>
    <row r="627" spans="10:15" x14ac:dyDescent="0.2">
      <c r="J627">
        <f t="shared" si="9"/>
        <v>626</v>
      </c>
      <c r="K627" s="133" t="s">
        <v>1326</v>
      </c>
      <c r="L627" s="133"/>
      <c r="M627" s="133"/>
      <c r="N627" s="133" t="s">
        <v>1498</v>
      </c>
    </row>
    <row r="628" spans="10:15" x14ac:dyDescent="0.2">
      <c r="J628">
        <f t="shared" si="9"/>
        <v>627</v>
      </c>
      <c r="K628" s="133" t="s">
        <v>1327</v>
      </c>
      <c r="L628" s="133"/>
      <c r="M628" s="133"/>
      <c r="N628" s="133" t="s">
        <v>1596</v>
      </c>
    </row>
    <row r="629" spans="10:15" x14ac:dyDescent="0.2">
      <c r="J629">
        <f t="shared" si="9"/>
        <v>628</v>
      </c>
      <c r="K629" s="133" t="s">
        <v>1328</v>
      </c>
      <c r="L629" s="133"/>
      <c r="M629" s="133"/>
      <c r="N629" s="133" t="s">
        <v>1597</v>
      </c>
    </row>
    <row r="630" spans="10:15" x14ac:dyDescent="0.2">
      <c r="J630">
        <f t="shared" si="9"/>
        <v>629</v>
      </c>
      <c r="K630" t="s">
        <v>1329</v>
      </c>
      <c r="N630" t="s">
        <v>1546</v>
      </c>
    </row>
    <row r="631" spans="10:15" x14ac:dyDescent="0.2">
      <c r="J631">
        <f t="shared" si="9"/>
        <v>630</v>
      </c>
      <c r="K631" t="s">
        <v>1330</v>
      </c>
      <c r="N631" t="s">
        <v>1547</v>
      </c>
    </row>
    <row r="632" spans="10:15" x14ac:dyDescent="0.2">
      <c r="J632">
        <f t="shared" si="9"/>
        <v>631</v>
      </c>
      <c r="K632" t="s">
        <v>1331</v>
      </c>
      <c r="O632" s="137"/>
    </row>
    <row r="633" spans="10:15" x14ac:dyDescent="0.2">
      <c r="J633">
        <f t="shared" si="9"/>
        <v>632</v>
      </c>
      <c r="K633" t="s">
        <v>1332</v>
      </c>
      <c r="O633" s="137"/>
    </row>
    <row r="634" spans="10:15" x14ac:dyDescent="0.2">
      <c r="J634">
        <f t="shared" si="9"/>
        <v>633</v>
      </c>
      <c r="K634" t="s">
        <v>1333</v>
      </c>
      <c r="N634" t="s">
        <v>1540</v>
      </c>
    </row>
    <row r="635" spans="10:15" x14ac:dyDescent="0.2">
      <c r="J635">
        <f t="shared" si="9"/>
        <v>634</v>
      </c>
      <c r="K635" t="s">
        <v>1334</v>
      </c>
      <c r="N635" t="s">
        <v>1541</v>
      </c>
    </row>
    <row r="636" spans="10:15" x14ac:dyDescent="0.2">
      <c r="J636">
        <f t="shared" si="9"/>
        <v>635</v>
      </c>
      <c r="K636" t="s">
        <v>1335</v>
      </c>
      <c r="N636" t="s">
        <v>1542</v>
      </c>
    </row>
    <row r="637" spans="10:15" x14ac:dyDescent="0.2">
      <c r="J637">
        <f t="shared" si="9"/>
        <v>636</v>
      </c>
      <c r="K637" t="s">
        <v>1336</v>
      </c>
      <c r="N637" t="s">
        <v>1545</v>
      </c>
    </row>
    <row r="638" spans="10:15" x14ac:dyDescent="0.2">
      <c r="J638">
        <f t="shared" si="9"/>
        <v>637</v>
      </c>
      <c r="K638" t="s">
        <v>1337</v>
      </c>
      <c r="N638" t="s">
        <v>1490</v>
      </c>
    </row>
    <row r="639" spans="10:15" x14ac:dyDescent="0.2">
      <c r="J639">
        <f t="shared" si="9"/>
        <v>638</v>
      </c>
      <c r="K639" t="s">
        <v>1338</v>
      </c>
      <c r="N639" t="s">
        <v>1543</v>
      </c>
    </row>
    <row r="640" spans="10:15" x14ac:dyDescent="0.2">
      <c r="J640">
        <f t="shared" si="9"/>
        <v>639</v>
      </c>
      <c r="K640" t="s">
        <v>1339</v>
      </c>
      <c r="N640" t="s">
        <v>1544</v>
      </c>
    </row>
    <row r="641" spans="10:17" x14ac:dyDescent="0.2">
      <c r="J641">
        <f t="shared" si="9"/>
        <v>640</v>
      </c>
      <c r="K641" s="133" t="s">
        <v>1340</v>
      </c>
      <c r="L641" s="133"/>
      <c r="M641" s="133"/>
      <c r="N641" s="133" t="s">
        <v>457</v>
      </c>
    </row>
    <row r="642" spans="10:17" x14ac:dyDescent="0.2">
      <c r="J642">
        <f t="shared" si="9"/>
        <v>641</v>
      </c>
      <c r="K642" s="133" t="s">
        <v>1341</v>
      </c>
      <c r="L642" s="133"/>
      <c r="M642" s="133"/>
      <c r="N642" s="133" t="s">
        <v>1504</v>
      </c>
    </row>
    <row r="643" spans="10:17" x14ac:dyDescent="0.2">
      <c r="J643">
        <f t="shared" si="9"/>
        <v>642</v>
      </c>
      <c r="K643" s="133" t="s">
        <v>1342</v>
      </c>
      <c r="L643" s="133"/>
      <c r="M643" s="133"/>
      <c r="N643" s="133" t="s">
        <v>458</v>
      </c>
    </row>
    <row r="644" spans="10:17" x14ac:dyDescent="0.2">
      <c r="J644">
        <f t="shared" si="9"/>
        <v>643</v>
      </c>
      <c r="K644" s="133" t="s">
        <v>1343</v>
      </c>
      <c r="L644" s="133"/>
      <c r="M644" s="133"/>
      <c r="N644" s="133" t="s">
        <v>1506</v>
      </c>
    </row>
    <row r="645" spans="10:17" x14ac:dyDescent="0.2">
      <c r="J645">
        <f t="shared" si="9"/>
        <v>644</v>
      </c>
      <c r="K645" s="133" t="s">
        <v>1344</v>
      </c>
      <c r="L645" s="133"/>
      <c r="M645" s="133"/>
      <c r="N645" s="133"/>
      <c r="O645" s="137"/>
    </row>
    <row r="646" spans="10:17" x14ac:dyDescent="0.2">
      <c r="J646">
        <f t="shared" si="9"/>
        <v>645</v>
      </c>
      <c r="K646" s="133" t="s">
        <v>1345</v>
      </c>
      <c r="L646" s="133"/>
      <c r="M646" s="133"/>
      <c r="N646" s="133" t="s">
        <v>1598</v>
      </c>
    </row>
    <row r="647" spans="10:17" x14ac:dyDescent="0.2">
      <c r="J647">
        <f t="shared" ref="J647:J683" si="10">J646+1</f>
        <v>646</v>
      </c>
      <c r="K647" s="133" t="s">
        <v>1346</v>
      </c>
      <c r="L647" s="133"/>
      <c r="M647" s="133"/>
      <c r="N647" s="133" t="s">
        <v>1599</v>
      </c>
    </row>
    <row r="648" spans="10:17" x14ac:dyDescent="0.2">
      <c r="J648">
        <f t="shared" si="10"/>
        <v>647</v>
      </c>
      <c r="K648" s="133" t="s">
        <v>1347</v>
      </c>
      <c r="L648" s="133"/>
      <c r="M648" s="133"/>
      <c r="N648" s="133" t="s">
        <v>1505</v>
      </c>
    </row>
    <row r="649" spans="10:17" x14ac:dyDescent="0.2">
      <c r="J649">
        <f t="shared" si="10"/>
        <v>648</v>
      </c>
      <c r="K649" s="133" t="s">
        <v>1348</v>
      </c>
      <c r="L649" s="133"/>
      <c r="M649" s="133"/>
      <c r="N649" s="133" t="s">
        <v>1600</v>
      </c>
    </row>
    <row r="650" spans="10:17" x14ac:dyDescent="0.2">
      <c r="J650">
        <f t="shared" si="10"/>
        <v>649</v>
      </c>
      <c r="K650" s="133" t="s">
        <v>1349</v>
      </c>
      <c r="L650" s="133"/>
      <c r="M650" s="133"/>
      <c r="N650" s="133" t="s">
        <v>1601</v>
      </c>
    </row>
    <row r="651" spans="10:17" x14ac:dyDescent="0.2">
      <c r="J651">
        <f t="shared" si="10"/>
        <v>650</v>
      </c>
      <c r="K651" t="s">
        <v>1350</v>
      </c>
      <c r="N651" t="s">
        <v>676</v>
      </c>
      <c r="Q651" s="138" t="s">
        <v>1485</v>
      </c>
    </row>
    <row r="652" spans="10:17" x14ac:dyDescent="0.2">
      <c r="J652">
        <f t="shared" si="10"/>
        <v>651</v>
      </c>
      <c r="K652" t="s">
        <v>1351</v>
      </c>
      <c r="O652" s="137"/>
    </row>
    <row r="653" spans="10:17" x14ac:dyDescent="0.2">
      <c r="J653">
        <f t="shared" si="10"/>
        <v>652</v>
      </c>
      <c r="K653" t="s">
        <v>1352</v>
      </c>
      <c r="N653" t="s">
        <v>1548</v>
      </c>
    </row>
    <row r="654" spans="10:17" x14ac:dyDescent="0.2">
      <c r="J654">
        <f t="shared" si="10"/>
        <v>653</v>
      </c>
      <c r="K654" t="s">
        <v>1353</v>
      </c>
      <c r="N654" t="s">
        <v>1549</v>
      </c>
    </row>
    <row r="655" spans="10:17" x14ac:dyDescent="0.2">
      <c r="J655">
        <f t="shared" si="10"/>
        <v>654</v>
      </c>
      <c r="K655" t="s">
        <v>1354</v>
      </c>
      <c r="N655" t="s">
        <v>1550</v>
      </c>
    </row>
    <row r="656" spans="10:17" x14ac:dyDescent="0.2">
      <c r="J656">
        <f t="shared" si="10"/>
        <v>655</v>
      </c>
      <c r="K656" t="s">
        <v>1355</v>
      </c>
      <c r="N656" t="s">
        <v>1553</v>
      </c>
    </row>
    <row r="657" spans="10:19" x14ac:dyDescent="0.2">
      <c r="J657">
        <f t="shared" si="10"/>
        <v>656</v>
      </c>
      <c r="K657" t="s">
        <v>1356</v>
      </c>
      <c r="N657" t="s">
        <v>1490</v>
      </c>
    </row>
    <row r="658" spans="10:19" x14ac:dyDescent="0.2">
      <c r="J658">
        <f t="shared" si="10"/>
        <v>657</v>
      </c>
      <c r="K658" t="s">
        <v>1357</v>
      </c>
      <c r="N658" t="s">
        <v>1551</v>
      </c>
    </row>
    <row r="659" spans="10:19" x14ac:dyDescent="0.2">
      <c r="J659">
        <f t="shared" si="10"/>
        <v>658</v>
      </c>
      <c r="K659" t="s">
        <v>1358</v>
      </c>
      <c r="N659" t="s">
        <v>1552</v>
      </c>
    </row>
    <row r="660" spans="10:19" x14ac:dyDescent="0.2">
      <c r="J660">
        <f t="shared" si="10"/>
        <v>659</v>
      </c>
      <c r="K660" s="133" t="s">
        <v>1359</v>
      </c>
      <c r="L660" s="133"/>
      <c r="M660" s="133"/>
      <c r="N660" s="133" t="s">
        <v>489</v>
      </c>
    </row>
    <row r="661" spans="10:19" x14ac:dyDescent="0.2">
      <c r="J661">
        <f t="shared" si="10"/>
        <v>660</v>
      </c>
      <c r="K661" s="133" t="s">
        <v>1360</v>
      </c>
      <c r="L661" s="133"/>
      <c r="M661" s="133"/>
      <c r="N661" s="133" t="s">
        <v>490</v>
      </c>
    </row>
    <row r="662" spans="10:19" x14ac:dyDescent="0.2">
      <c r="J662">
        <f t="shared" si="10"/>
        <v>661</v>
      </c>
      <c r="K662" s="133" t="s">
        <v>1361</v>
      </c>
      <c r="L662" s="133"/>
      <c r="M662" s="133"/>
      <c r="N662" s="133" t="s">
        <v>491</v>
      </c>
    </row>
    <row r="663" spans="10:19" x14ac:dyDescent="0.2">
      <c r="J663">
        <f t="shared" si="10"/>
        <v>662</v>
      </c>
      <c r="K663" s="133" t="s">
        <v>1362</v>
      </c>
      <c r="L663" s="133"/>
      <c r="M663" s="133"/>
      <c r="N663" s="133" t="s">
        <v>492</v>
      </c>
    </row>
    <row r="664" spans="10:19" x14ac:dyDescent="0.2">
      <c r="J664">
        <f t="shared" si="10"/>
        <v>663</v>
      </c>
      <c r="K664" s="133" t="s">
        <v>1363</v>
      </c>
      <c r="L664" s="133"/>
      <c r="M664" s="133"/>
      <c r="N664" s="133" t="s">
        <v>493</v>
      </c>
    </row>
    <row r="665" spans="10:19" x14ac:dyDescent="0.2">
      <c r="J665">
        <f t="shared" si="10"/>
        <v>664</v>
      </c>
      <c r="K665" s="133" t="s">
        <v>1364</v>
      </c>
      <c r="L665" s="133"/>
      <c r="M665" s="133"/>
      <c r="N665" s="133" t="s">
        <v>494</v>
      </c>
    </row>
    <row r="666" spans="10:19" x14ac:dyDescent="0.2">
      <c r="J666">
        <f t="shared" si="10"/>
        <v>665</v>
      </c>
      <c r="K666" t="s">
        <v>1365</v>
      </c>
      <c r="N666" t="s">
        <v>487</v>
      </c>
    </row>
    <row r="667" spans="10:19" x14ac:dyDescent="0.2">
      <c r="J667">
        <f t="shared" si="10"/>
        <v>666</v>
      </c>
      <c r="K667" s="133" t="s">
        <v>1366</v>
      </c>
      <c r="L667" s="133"/>
      <c r="M667" s="133"/>
      <c r="N667" s="133"/>
      <c r="O667" s="136"/>
    </row>
    <row r="668" spans="10:19" x14ac:dyDescent="0.2">
      <c r="J668">
        <f t="shared" si="10"/>
        <v>667</v>
      </c>
      <c r="K668" t="s">
        <v>1367</v>
      </c>
      <c r="N668" t="s">
        <v>1556</v>
      </c>
    </row>
    <row r="669" spans="10:19" x14ac:dyDescent="0.2">
      <c r="J669">
        <f t="shared" si="10"/>
        <v>668</v>
      </c>
      <c r="K669" t="s">
        <v>1368</v>
      </c>
      <c r="N669" t="s">
        <v>1608</v>
      </c>
    </row>
    <row r="670" spans="10:19" x14ac:dyDescent="0.2">
      <c r="J670">
        <f t="shared" si="10"/>
        <v>669</v>
      </c>
      <c r="K670" t="s">
        <v>1369</v>
      </c>
      <c r="N670" t="s">
        <v>1557</v>
      </c>
    </row>
    <row r="671" spans="10:19" x14ac:dyDescent="0.2">
      <c r="J671">
        <f t="shared" si="10"/>
        <v>670</v>
      </c>
      <c r="K671" t="s">
        <v>1370</v>
      </c>
      <c r="N671" t="s">
        <v>1609</v>
      </c>
    </row>
    <row r="672" spans="10:19" x14ac:dyDescent="0.2">
      <c r="J672">
        <f t="shared" si="10"/>
        <v>671</v>
      </c>
      <c r="K672" s="133" t="s">
        <v>1371</v>
      </c>
      <c r="L672" s="133"/>
      <c r="M672" s="133"/>
      <c r="N672" s="133" t="s">
        <v>1507</v>
      </c>
      <c r="Q672" s="137" t="s">
        <v>461</v>
      </c>
      <c r="S672" s="137" t="s">
        <v>681</v>
      </c>
    </row>
    <row r="673" spans="10:17" x14ac:dyDescent="0.2">
      <c r="J673">
        <f t="shared" si="10"/>
        <v>672</v>
      </c>
      <c r="K673" t="s">
        <v>1372</v>
      </c>
      <c r="N673" t="s">
        <v>1560</v>
      </c>
      <c r="Q673" s="137" t="s">
        <v>1508</v>
      </c>
    </row>
    <row r="674" spans="10:17" x14ac:dyDescent="0.2">
      <c r="J674">
        <f t="shared" si="10"/>
        <v>673</v>
      </c>
      <c r="K674" s="133" t="s">
        <v>1373</v>
      </c>
      <c r="L674" s="133"/>
      <c r="M674" s="133"/>
      <c r="N674" s="133"/>
      <c r="O674" s="137"/>
      <c r="Q674" s="137" t="s">
        <v>1509</v>
      </c>
    </row>
    <row r="675" spans="10:17" x14ac:dyDescent="0.2">
      <c r="J675">
        <f t="shared" si="10"/>
        <v>674</v>
      </c>
      <c r="K675" s="133" t="s">
        <v>1374</v>
      </c>
      <c r="L675" s="133"/>
      <c r="M675" s="133"/>
      <c r="N675" s="133"/>
      <c r="O675" s="137"/>
      <c r="Q675" s="137" t="s">
        <v>462</v>
      </c>
    </row>
    <row r="676" spans="10:17" x14ac:dyDescent="0.2">
      <c r="J676">
        <f t="shared" si="10"/>
        <v>675</v>
      </c>
      <c r="K676" s="133" t="s">
        <v>1375</v>
      </c>
      <c r="L676" s="133"/>
      <c r="M676" s="133"/>
      <c r="N676" s="133" t="s">
        <v>1561</v>
      </c>
    </row>
    <row r="677" spans="10:17" x14ac:dyDescent="0.2">
      <c r="J677">
        <f t="shared" si="10"/>
        <v>676</v>
      </c>
      <c r="K677" s="133" t="s">
        <v>1376</v>
      </c>
      <c r="L677" s="133"/>
      <c r="M677" s="133"/>
      <c r="N677" s="133" t="s">
        <v>1560</v>
      </c>
    </row>
    <row r="678" spans="10:17" x14ac:dyDescent="0.2">
      <c r="J678">
        <f t="shared" si="10"/>
        <v>677</v>
      </c>
      <c r="K678" t="s">
        <v>1377</v>
      </c>
      <c r="N678" t="s">
        <v>1612</v>
      </c>
      <c r="Q678" s="137" t="s">
        <v>679</v>
      </c>
    </row>
    <row r="679" spans="10:17" x14ac:dyDescent="0.2">
      <c r="J679">
        <f t="shared" si="10"/>
        <v>678</v>
      </c>
      <c r="K679" t="s">
        <v>1378</v>
      </c>
      <c r="N679" t="s">
        <v>1606</v>
      </c>
    </row>
    <row r="680" spans="10:17" x14ac:dyDescent="0.2">
      <c r="J680">
        <f t="shared" si="10"/>
        <v>679</v>
      </c>
      <c r="K680" t="s">
        <v>1379</v>
      </c>
      <c r="N680" t="s">
        <v>1558</v>
      </c>
    </row>
    <row r="681" spans="10:17" x14ac:dyDescent="0.2">
      <c r="J681">
        <f t="shared" si="10"/>
        <v>680</v>
      </c>
      <c r="K681" s="133" t="s">
        <v>1380</v>
      </c>
      <c r="L681" s="133"/>
      <c r="M681" s="133"/>
      <c r="N681" s="133" t="s">
        <v>1611</v>
      </c>
      <c r="Q681" s="137" t="s">
        <v>680</v>
      </c>
    </row>
    <row r="682" spans="10:17" x14ac:dyDescent="0.2">
      <c r="J682">
        <f t="shared" si="10"/>
        <v>681</v>
      </c>
      <c r="K682" s="133" t="s">
        <v>1381</v>
      </c>
      <c r="L682" s="133"/>
      <c r="M682" s="133"/>
      <c r="N682" s="133" t="s">
        <v>1607</v>
      </c>
    </row>
    <row r="683" spans="10:17" x14ac:dyDescent="0.2">
      <c r="J683">
        <f t="shared" si="10"/>
        <v>682</v>
      </c>
      <c r="K683" s="133" t="s">
        <v>1382</v>
      </c>
      <c r="L683" s="133"/>
      <c r="M683" s="133"/>
      <c r="N683" s="133" t="s">
        <v>1559</v>
      </c>
    </row>
    <row r="685" spans="10:17" x14ac:dyDescent="0.2">
      <c r="Q685" s="137" t="s">
        <v>1554</v>
      </c>
    </row>
    <row r="686" spans="10:17" x14ac:dyDescent="0.2">
      <c r="Q686" s="137" t="s">
        <v>1555</v>
      </c>
    </row>
  </sheetData>
  <mergeCells count="4">
    <mergeCell ref="N444:N445"/>
    <mergeCell ref="N103:N104"/>
    <mergeCell ref="N101:N102"/>
    <mergeCell ref="N177:N178"/>
  </mergeCells>
  <conditionalFormatting sqref="N1:N15 N17:N30 N32:N48 N50:N66 N68 N70:N82 N84:N101 N105:N122 N124:N127 N129:N136 N138:N145 N147:N156 N160:N177 N179:N192 N194:N197 N211:N295 N298 N300:N314 N319:N321 N323:N332 N334:N374 N376 N378:N403 N405:N413 N415 N417:N442 N444 N448:N474 N478:N507 N509:N520 N522:N526 N528:N618 N621:N650 Q651 N652:N1048576">
    <cfRule type="containsBlanks" dxfId="5" priority="3">
      <formula>LEN(TRIM(N1))=0</formula>
    </cfRule>
  </conditionalFormatting>
  <conditionalFormatting sqref="N316">
    <cfRule type="containsBlanks" dxfId="4" priority="2">
      <formula>LEN(TRIM(N316))=0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ABA75-D9B1-E642-9F32-157AC8DBBF9D}">
  <dimension ref="A1"/>
  <sheetViews>
    <sheetView topLeftCell="A21" workbookViewId="0">
      <selection activeCell="A2" sqref="A2"/>
    </sheetView>
  </sheetViews>
  <sheetFormatPr baseColWidth="10" defaultRowHeight="16" x14ac:dyDescent="0.2"/>
  <cols>
    <col min="1" max="1" width="10.83203125" customWidth="1"/>
  </cols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424E6E-25BD-464B-A383-41AEE906DF88}">
  <dimension ref="A2:AE99"/>
  <sheetViews>
    <sheetView tabSelected="1" zoomScale="89" zoomScaleNormal="130" workbookViewId="0">
      <selection activeCell="C34" sqref="C34"/>
    </sheetView>
  </sheetViews>
  <sheetFormatPr baseColWidth="10" defaultRowHeight="16" x14ac:dyDescent="0.2"/>
  <cols>
    <col min="1" max="1" width="42.6640625" customWidth="1"/>
    <col min="2" max="2" width="25.5" customWidth="1"/>
    <col min="3" max="3" width="35.6640625" customWidth="1"/>
    <col min="5" max="5" width="31.33203125" customWidth="1"/>
    <col min="6" max="6" width="21.83203125" customWidth="1"/>
    <col min="7" max="7" width="31.83203125" customWidth="1"/>
    <col min="8" max="8" width="21.5" customWidth="1"/>
    <col min="9" max="9" width="30.5" customWidth="1"/>
    <col min="10" max="11" width="20.5" customWidth="1"/>
    <col min="17" max="17" width="31.1640625" customWidth="1"/>
    <col min="19" max="19" width="15.33203125" customWidth="1"/>
    <col min="20" max="20" width="12" customWidth="1"/>
    <col min="21" max="21" width="12.1640625" customWidth="1"/>
    <col min="27" max="27" width="15.6640625" customWidth="1"/>
    <col min="28" max="28" width="12.5" customWidth="1"/>
    <col min="29" max="29" width="12.6640625" customWidth="1"/>
    <col min="30" max="30" width="12.33203125" customWidth="1"/>
  </cols>
  <sheetData>
    <row r="2" spans="1:31" ht="18" customHeight="1" x14ac:dyDescent="0.2">
      <c r="A2" s="107" t="s">
        <v>107</v>
      </c>
      <c r="B2" s="100">
        <v>1.95E-2</v>
      </c>
      <c r="C2">
        <f>MAX(B:B)</f>
        <v>0.54337400000000002</v>
      </c>
    </row>
    <row r="3" spans="1:31" ht="18" customHeight="1" x14ac:dyDescent="0.2">
      <c r="A3" s="108" t="s">
        <v>108</v>
      </c>
      <c r="B3" s="100">
        <v>1.95E-2</v>
      </c>
    </row>
    <row r="4" spans="1:31" ht="18" customHeight="1" x14ac:dyDescent="0.2">
      <c r="A4" s="108" t="s">
        <v>109</v>
      </c>
      <c r="B4">
        <v>1.3625E-2</v>
      </c>
    </row>
    <row r="5" spans="1:31" ht="18" customHeight="1" x14ac:dyDescent="0.2">
      <c r="A5" s="108" t="s">
        <v>110</v>
      </c>
      <c r="B5">
        <v>5.4999999999999997E-3</v>
      </c>
      <c r="Y5" t="s">
        <v>99</v>
      </c>
      <c r="Z5" t="s">
        <v>100</v>
      </c>
      <c r="AA5" t="s">
        <v>105</v>
      </c>
      <c r="AB5" t="s">
        <v>103</v>
      </c>
      <c r="AC5" t="s">
        <v>104</v>
      </c>
      <c r="AD5" t="s">
        <v>95</v>
      </c>
    </row>
    <row r="6" spans="1:31" ht="15" customHeight="1" x14ac:dyDescent="0.2">
      <c r="A6" s="108" t="s">
        <v>111</v>
      </c>
      <c r="B6">
        <v>1.7500000000000002E-2</v>
      </c>
      <c r="K6" s="100"/>
      <c r="Q6" s="45"/>
      <c r="Y6" s="46" t="s">
        <v>25</v>
      </c>
      <c r="Z6">
        <f>C39</f>
        <v>0</v>
      </c>
      <c r="AA6">
        <f>C22</f>
        <v>0</v>
      </c>
      <c r="AB6">
        <f>Z6*AA6</f>
        <v>0</v>
      </c>
      <c r="AC6">
        <f>MIN(Z6:AA6)</f>
        <v>0</v>
      </c>
      <c r="AD6">
        <f>(AB6+AC6)/2 *AA6</f>
        <v>0</v>
      </c>
      <c r="AE6">
        <f>1-AD6</f>
        <v>1</v>
      </c>
    </row>
    <row r="7" spans="1:31" ht="15" customHeight="1" x14ac:dyDescent="0.2">
      <c r="A7" s="108" t="s">
        <v>112</v>
      </c>
      <c r="B7">
        <v>0.20749999999999999</v>
      </c>
      <c r="Q7" s="45"/>
      <c r="Y7" s="46" t="s">
        <v>27</v>
      </c>
      <c r="Z7">
        <f>C41</f>
        <v>0</v>
      </c>
      <c r="AA7">
        <f>AA6</f>
        <v>0</v>
      </c>
      <c r="AB7">
        <f>Z7*AA7</f>
        <v>0</v>
      </c>
      <c r="AC7">
        <f>MIN(Z7:AA7)</f>
        <v>0</v>
      </c>
      <c r="AD7">
        <f>(AB7+AC7)/2 *AA7</f>
        <v>0</v>
      </c>
      <c r="AE7">
        <f>1-AD7</f>
        <v>1</v>
      </c>
    </row>
    <row r="8" spans="1:31" ht="15" customHeight="1" x14ac:dyDescent="0.2">
      <c r="A8" s="109" t="s">
        <v>113</v>
      </c>
      <c r="B8" s="104">
        <v>1E-3</v>
      </c>
      <c r="Q8" s="45"/>
      <c r="Z8">
        <f>1-Z6</f>
        <v>1</v>
      </c>
      <c r="AA8">
        <f>AA7</f>
        <v>0</v>
      </c>
      <c r="AB8">
        <f>Z8*AA8</f>
        <v>0</v>
      </c>
      <c r="AC8">
        <f>MIN(Z8:AA8)</f>
        <v>0</v>
      </c>
      <c r="AD8">
        <f>(AB8+AC8)/2 *AA8</f>
        <v>0</v>
      </c>
      <c r="AE8">
        <f>1-AD8</f>
        <v>1</v>
      </c>
    </row>
    <row r="9" spans="1:31" ht="15" customHeight="1" x14ac:dyDescent="0.2">
      <c r="A9" s="110" t="s">
        <v>114</v>
      </c>
      <c r="B9">
        <v>1E-3</v>
      </c>
      <c r="Q9" s="45"/>
    </row>
    <row r="10" spans="1:31" ht="15" customHeight="1" x14ac:dyDescent="0.2">
      <c r="A10" s="110" t="s">
        <v>115</v>
      </c>
      <c r="B10">
        <v>1E-3</v>
      </c>
      <c r="Q10" s="45"/>
    </row>
    <row r="11" spans="1:31" ht="15" customHeight="1" x14ac:dyDescent="0.2">
      <c r="A11" s="110" t="s">
        <v>116</v>
      </c>
      <c r="B11">
        <v>9.3185000000000004E-2</v>
      </c>
      <c r="Q11" s="45"/>
    </row>
    <row r="12" spans="1:31" ht="15" customHeight="1" x14ac:dyDescent="0.2">
      <c r="A12" s="110" t="s">
        <v>117</v>
      </c>
      <c r="B12">
        <v>1E-3</v>
      </c>
      <c r="K12" s="104"/>
      <c r="Q12" s="45"/>
    </row>
    <row r="13" spans="1:31" ht="15" customHeight="1" x14ac:dyDescent="0.2">
      <c r="A13" s="110" t="s">
        <v>118</v>
      </c>
      <c r="B13">
        <v>1E-3</v>
      </c>
      <c r="Q13" s="45"/>
    </row>
    <row r="14" spans="1:31" ht="15" customHeight="1" x14ac:dyDescent="0.2">
      <c r="A14" s="110" t="s">
        <v>119</v>
      </c>
      <c r="B14">
        <v>2.7310938E-2</v>
      </c>
      <c r="Q14" s="45"/>
    </row>
    <row r="15" spans="1:31" ht="15" customHeight="1" x14ac:dyDescent="0.2">
      <c r="A15" s="110" t="s">
        <v>120</v>
      </c>
      <c r="B15">
        <v>3.3969125000000003E-2</v>
      </c>
      <c r="Q15" s="45"/>
    </row>
    <row r="16" spans="1:31" ht="15" customHeight="1" x14ac:dyDescent="0.2">
      <c r="A16" s="110" t="s">
        <v>121</v>
      </c>
      <c r="B16">
        <v>3.3969125000000003E-2</v>
      </c>
      <c r="Q16" s="45"/>
    </row>
    <row r="17" spans="1:17" ht="15" customHeight="1" x14ac:dyDescent="0.2">
      <c r="A17" s="110" t="s">
        <v>122</v>
      </c>
      <c r="B17">
        <v>1.375E-2</v>
      </c>
      <c r="Q17" s="45"/>
    </row>
    <row r="18" spans="1:17" ht="15" customHeight="1" x14ac:dyDescent="0.2">
      <c r="A18" s="110" t="s">
        <v>123</v>
      </c>
      <c r="B18">
        <v>1.375E-2</v>
      </c>
      <c r="Q18" s="45"/>
    </row>
    <row r="19" spans="1:17" ht="15" customHeight="1" x14ac:dyDescent="0.2">
      <c r="A19" s="110" t="s">
        <v>124</v>
      </c>
      <c r="B19">
        <v>1.375E-2</v>
      </c>
      <c r="Q19" s="45"/>
    </row>
    <row r="20" spans="1:17" ht="15" customHeight="1" x14ac:dyDescent="0.2">
      <c r="A20" s="110" t="s">
        <v>125</v>
      </c>
      <c r="B20">
        <v>1.375E-2</v>
      </c>
      <c r="Q20" s="45"/>
    </row>
    <row r="21" spans="1:17" ht="15" customHeight="1" x14ac:dyDescent="0.2">
      <c r="A21" s="110" t="s">
        <v>126</v>
      </c>
      <c r="B21">
        <v>1.375E-2</v>
      </c>
      <c r="Q21" s="45"/>
    </row>
    <row r="22" spans="1:17" ht="15" customHeight="1" x14ac:dyDescent="0.2">
      <c r="A22" s="110" t="s">
        <v>127</v>
      </c>
      <c r="B22">
        <v>1.375E-2</v>
      </c>
      <c r="Q22" s="45"/>
    </row>
    <row r="23" spans="1:17" ht="15" customHeight="1" x14ac:dyDescent="0.2">
      <c r="A23" s="110" t="s">
        <v>128</v>
      </c>
      <c r="B23">
        <v>1.375E-2</v>
      </c>
      <c r="I23" s="100"/>
      <c r="Q23" s="45"/>
    </row>
    <row r="24" spans="1:17" ht="15" customHeight="1" x14ac:dyDescent="0.2">
      <c r="A24" s="110" t="s">
        <v>129</v>
      </c>
      <c r="B24">
        <v>1.375E-2</v>
      </c>
      <c r="I24" s="100"/>
      <c r="Q24" s="45"/>
    </row>
    <row r="25" spans="1:17" ht="15" customHeight="1" x14ac:dyDescent="0.2">
      <c r="A25" s="110" t="s">
        <v>130</v>
      </c>
      <c r="B25">
        <v>1.375E-2</v>
      </c>
      <c r="I25" s="100"/>
      <c r="Q25" s="45"/>
    </row>
    <row r="26" spans="1:17" ht="15" customHeight="1" x14ac:dyDescent="0.2">
      <c r="A26" s="110" t="s">
        <v>131</v>
      </c>
      <c r="B26">
        <v>1.375E-2</v>
      </c>
      <c r="I26" s="100"/>
      <c r="Q26" s="45"/>
    </row>
    <row r="27" spans="1:17" ht="15" customHeight="1" x14ac:dyDescent="0.2">
      <c r="A27" s="110" t="s">
        <v>132</v>
      </c>
      <c r="B27">
        <v>0.02</v>
      </c>
      <c r="I27" s="100"/>
      <c r="Q27" s="45"/>
    </row>
    <row r="28" spans="1:17" ht="15" customHeight="1" x14ac:dyDescent="0.2">
      <c r="A28" s="111" t="s">
        <v>133</v>
      </c>
      <c r="B28">
        <v>0.23300000000000001</v>
      </c>
      <c r="I28" s="100"/>
      <c r="Q28" s="45"/>
    </row>
    <row r="29" spans="1:17" ht="15" customHeight="1" x14ac:dyDescent="0.2">
      <c r="A29" s="111" t="s">
        <v>134</v>
      </c>
      <c r="B29">
        <v>0.28799999999999998</v>
      </c>
      <c r="I29" s="100"/>
      <c r="Q29" s="45"/>
    </row>
    <row r="30" spans="1:17" ht="15" customHeight="1" x14ac:dyDescent="0.2">
      <c r="A30" s="111" t="s">
        <v>135</v>
      </c>
      <c r="B30">
        <v>0.54337400000000002</v>
      </c>
      <c r="I30" s="100"/>
      <c r="Q30" s="45"/>
    </row>
    <row r="31" spans="1:17" ht="15" customHeight="1" x14ac:dyDescent="0.2">
      <c r="A31" s="111" t="s">
        <v>136</v>
      </c>
      <c r="B31">
        <v>0.1285</v>
      </c>
      <c r="I31" s="100"/>
      <c r="Q31" s="45"/>
    </row>
    <row r="32" spans="1:17" ht="15" customHeight="1" x14ac:dyDescent="0.2">
      <c r="A32" s="111" t="s">
        <v>137</v>
      </c>
      <c r="B32">
        <v>0.01</v>
      </c>
      <c r="I32" s="100"/>
      <c r="Q32" s="46"/>
    </row>
    <row r="33" spans="1:17" ht="15" customHeight="1" x14ac:dyDescent="0.2">
      <c r="A33" s="111" t="s">
        <v>138</v>
      </c>
      <c r="B33">
        <v>0.01</v>
      </c>
      <c r="I33" s="100"/>
      <c r="Q33" s="46"/>
    </row>
    <row r="34" spans="1:17" ht="15" customHeight="1" x14ac:dyDescent="0.2">
      <c r="A34" s="111" t="s">
        <v>139</v>
      </c>
      <c r="B34">
        <v>0.01</v>
      </c>
      <c r="I34" s="100"/>
      <c r="Q34" s="46"/>
    </row>
    <row r="35" spans="1:17" ht="15" customHeight="1" x14ac:dyDescent="0.2">
      <c r="A35" s="111" t="s">
        <v>140</v>
      </c>
      <c r="B35">
        <v>1.4999999999999999E-2</v>
      </c>
      <c r="I35" s="100"/>
      <c r="Q35" s="46"/>
    </row>
    <row r="36" spans="1:17" ht="15" customHeight="1" x14ac:dyDescent="0.2">
      <c r="A36" s="111" t="s">
        <v>141</v>
      </c>
      <c r="B36">
        <v>1.4999999999999999E-2</v>
      </c>
      <c r="I36" s="100"/>
      <c r="Q36" s="46"/>
    </row>
    <row r="37" spans="1:17" ht="15" customHeight="1" x14ac:dyDescent="0.2">
      <c r="A37" s="111" t="s">
        <v>142</v>
      </c>
      <c r="B37">
        <v>1.4999999999999999E-2</v>
      </c>
      <c r="I37" s="100"/>
      <c r="Q37" s="46"/>
    </row>
    <row r="38" spans="1:17" ht="15" customHeight="1" x14ac:dyDescent="0.2">
      <c r="A38" s="111" t="s">
        <v>143</v>
      </c>
      <c r="B38">
        <v>1.4999999999999999E-2</v>
      </c>
      <c r="I38" s="100"/>
      <c r="Q38" s="46"/>
    </row>
    <row r="39" spans="1:17" ht="15" customHeight="1" x14ac:dyDescent="0.2">
      <c r="A39" s="111" t="s">
        <v>144</v>
      </c>
      <c r="B39">
        <v>1.4999999999999999E-2</v>
      </c>
      <c r="I39" s="100"/>
      <c r="Q39" s="46"/>
    </row>
    <row r="40" spans="1:17" ht="15" customHeight="1" x14ac:dyDescent="0.2">
      <c r="A40" s="111" t="s">
        <v>145</v>
      </c>
      <c r="B40">
        <v>1.4999999999999999E-2</v>
      </c>
      <c r="I40" s="100"/>
      <c r="Q40" s="46"/>
    </row>
    <row r="41" spans="1:17" ht="15" customHeight="1" x14ac:dyDescent="0.2">
      <c r="A41" s="112" t="s">
        <v>146</v>
      </c>
      <c r="B41" s="100">
        <v>1.95E-2</v>
      </c>
      <c r="I41" s="100"/>
      <c r="Q41" s="46"/>
    </row>
    <row r="42" spans="1:17" ht="15" customHeight="1" x14ac:dyDescent="0.2">
      <c r="A42" s="112" t="s">
        <v>147</v>
      </c>
      <c r="B42" s="100">
        <v>1.95E-2</v>
      </c>
      <c r="I42" s="100"/>
      <c r="Q42" s="46"/>
    </row>
    <row r="43" spans="1:17" ht="15" customHeight="1" x14ac:dyDescent="0.2">
      <c r="A43" s="112" t="s">
        <v>148</v>
      </c>
      <c r="B43">
        <v>1.3625E-2</v>
      </c>
      <c r="I43" s="100"/>
      <c r="Q43" s="46"/>
    </row>
    <row r="44" spans="1:17" ht="15" customHeight="1" x14ac:dyDescent="0.2">
      <c r="A44" s="112" t="s">
        <v>149</v>
      </c>
      <c r="B44">
        <v>5.4999999999999997E-3</v>
      </c>
      <c r="I44" s="100"/>
      <c r="Q44" s="46"/>
    </row>
    <row r="45" spans="1:17" ht="15" customHeight="1" x14ac:dyDescent="0.2">
      <c r="A45" s="112" t="s">
        <v>150</v>
      </c>
      <c r="B45">
        <v>1.7500000000000002E-2</v>
      </c>
      <c r="I45" s="100"/>
      <c r="Q45" s="46"/>
    </row>
    <row r="46" spans="1:17" ht="15" customHeight="1" x14ac:dyDescent="0.2">
      <c r="A46" s="112" t="s">
        <v>151</v>
      </c>
      <c r="B46">
        <v>0.20749999999999999</v>
      </c>
      <c r="I46" s="100"/>
      <c r="Q46" s="46"/>
    </row>
    <row r="47" spans="1:17" ht="15" customHeight="1" x14ac:dyDescent="0.2">
      <c r="A47" s="112" t="s">
        <v>152</v>
      </c>
      <c r="B47" s="104">
        <v>1E-3</v>
      </c>
      <c r="I47" s="100"/>
      <c r="Q47" s="46"/>
    </row>
    <row r="48" spans="1:17" ht="15" customHeight="1" x14ac:dyDescent="0.2">
      <c r="A48" s="112" t="s">
        <v>153</v>
      </c>
      <c r="B48">
        <v>1E-3</v>
      </c>
      <c r="I48" s="100"/>
      <c r="Q48" s="46"/>
    </row>
    <row r="49" spans="1:17" ht="15" customHeight="1" x14ac:dyDescent="0.2">
      <c r="A49" s="112" t="s">
        <v>154</v>
      </c>
      <c r="B49">
        <v>1E-3</v>
      </c>
      <c r="I49" s="100"/>
      <c r="Q49" s="46"/>
    </row>
    <row r="50" spans="1:17" ht="15" customHeight="1" x14ac:dyDescent="0.2">
      <c r="A50" s="112" t="s">
        <v>155</v>
      </c>
      <c r="B50">
        <v>9.3185000000000004E-2</v>
      </c>
      <c r="I50" s="100"/>
      <c r="Q50" s="46"/>
    </row>
    <row r="51" spans="1:17" ht="15" customHeight="1" x14ac:dyDescent="0.2">
      <c r="A51" s="112" t="s">
        <v>156</v>
      </c>
      <c r="B51">
        <v>1E-3</v>
      </c>
      <c r="I51" s="100"/>
      <c r="Q51" s="46"/>
    </row>
    <row r="52" spans="1:17" ht="15" customHeight="1" x14ac:dyDescent="0.2">
      <c r="A52" s="112" t="s">
        <v>157</v>
      </c>
      <c r="B52">
        <v>1E-3</v>
      </c>
      <c r="I52" s="100"/>
      <c r="Q52" s="46"/>
    </row>
    <row r="53" spans="1:17" ht="17" x14ac:dyDescent="0.2">
      <c r="A53" s="112" t="s">
        <v>158</v>
      </c>
      <c r="B53">
        <v>2.7310938E-2</v>
      </c>
      <c r="I53" s="100"/>
    </row>
    <row r="54" spans="1:17" ht="17" x14ac:dyDescent="0.2">
      <c r="A54" s="112" t="s">
        <v>159</v>
      </c>
      <c r="B54">
        <v>3.3969125000000003E-2</v>
      </c>
      <c r="I54" s="100"/>
    </row>
    <row r="55" spans="1:17" ht="17" x14ac:dyDescent="0.2">
      <c r="A55" s="112" t="s">
        <v>160</v>
      </c>
      <c r="B55">
        <v>3.3969125000000003E-2</v>
      </c>
      <c r="I55" s="100"/>
    </row>
    <row r="56" spans="1:17" ht="17" x14ac:dyDescent="0.2">
      <c r="A56" s="112" t="s">
        <v>161</v>
      </c>
      <c r="B56">
        <v>3.3969125000000003E-2</v>
      </c>
      <c r="I56" s="100"/>
    </row>
    <row r="57" spans="1:17" x14ac:dyDescent="0.2">
      <c r="A57" s="113" t="s">
        <v>162</v>
      </c>
      <c r="B57">
        <v>3.3969125000000003E-2</v>
      </c>
      <c r="I57" s="100"/>
    </row>
    <row r="58" spans="1:17" x14ac:dyDescent="0.2">
      <c r="A58" s="113" t="s">
        <v>163</v>
      </c>
      <c r="B58">
        <v>1.375E-2</v>
      </c>
      <c r="I58" s="100"/>
    </row>
    <row r="59" spans="1:17" x14ac:dyDescent="0.2">
      <c r="A59" s="113" t="s">
        <v>164</v>
      </c>
      <c r="B59">
        <v>1.375E-2</v>
      </c>
      <c r="I59" s="100"/>
    </row>
    <row r="60" spans="1:17" x14ac:dyDescent="0.2">
      <c r="A60" s="113" t="s">
        <v>165</v>
      </c>
      <c r="B60">
        <v>1.375E-2</v>
      </c>
      <c r="I60" s="100"/>
    </row>
    <row r="61" spans="1:17" x14ac:dyDescent="0.2">
      <c r="A61" s="113" t="s">
        <v>166</v>
      </c>
      <c r="B61">
        <v>1.375E-2</v>
      </c>
    </row>
    <row r="62" spans="1:17" x14ac:dyDescent="0.2">
      <c r="A62" s="113" t="s">
        <v>167</v>
      </c>
      <c r="B62">
        <v>1.375E-2</v>
      </c>
    </row>
    <row r="63" spans="1:17" ht="16" customHeight="1" x14ac:dyDescent="0.3">
      <c r="A63" s="113" t="s">
        <v>168</v>
      </c>
      <c r="B63">
        <v>1.375E-2</v>
      </c>
      <c r="I63" s="106"/>
      <c r="J63" s="106"/>
      <c r="K63" s="106"/>
    </row>
    <row r="64" spans="1:17" ht="16" customHeight="1" x14ac:dyDescent="0.3">
      <c r="A64" s="113" t="s">
        <v>169</v>
      </c>
      <c r="B64">
        <v>1.375E-2</v>
      </c>
      <c r="I64" s="106"/>
      <c r="J64" s="106"/>
      <c r="K64" s="106"/>
    </row>
    <row r="65" spans="1:2" x14ac:dyDescent="0.2">
      <c r="A65" s="113" t="s">
        <v>170</v>
      </c>
      <c r="B65">
        <v>1.375E-2</v>
      </c>
    </row>
    <row r="66" spans="1:2" x14ac:dyDescent="0.2">
      <c r="A66" s="113" t="s">
        <v>171</v>
      </c>
      <c r="B66">
        <v>1.375E-2</v>
      </c>
    </row>
    <row r="67" spans="1:2" x14ac:dyDescent="0.2">
      <c r="A67" s="113" t="s">
        <v>172</v>
      </c>
      <c r="B67">
        <v>1.375E-2</v>
      </c>
    </row>
    <row r="68" spans="1:2" x14ac:dyDescent="0.2">
      <c r="A68" s="113" t="s">
        <v>173</v>
      </c>
      <c r="B68">
        <v>0.02</v>
      </c>
    </row>
    <row r="69" spans="1:2" x14ac:dyDescent="0.2">
      <c r="A69" s="113" t="s">
        <v>174</v>
      </c>
      <c r="B69">
        <v>0.02</v>
      </c>
    </row>
    <row r="70" spans="1:2" x14ac:dyDescent="0.2">
      <c r="A70" s="114" t="s">
        <v>175</v>
      </c>
      <c r="B70">
        <v>0.23300000000000001</v>
      </c>
    </row>
    <row r="71" spans="1:2" x14ac:dyDescent="0.2">
      <c r="A71" s="114" t="s">
        <v>176</v>
      </c>
      <c r="B71">
        <v>0.28799999999999998</v>
      </c>
    </row>
    <row r="72" spans="1:2" x14ac:dyDescent="0.2">
      <c r="A72" s="114" t="s">
        <v>177</v>
      </c>
      <c r="B72">
        <v>0.54337400000000002</v>
      </c>
    </row>
    <row r="73" spans="1:2" x14ac:dyDescent="0.2">
      <c r="A73" s="114" t="s">
        <v>178</v>
      </c>
      <c r="B73">
        <v>0.1285</v>
      </c>
    </row>
    <row r="74" spans="1:2" x14ac:dyDescent="0.2">
      <c r="A74" s="114" t="s">
        <v>179</v>
      </c>
      <c r="B74">
        <v>0.01</v>
      </c>
    </row>
    <row r="75" spans="1:2" x14ac:dyDescent="0.2">
      <c r="A75" s="114" t="s">
        <v>180</v>
      </c>
      <c r="B75">
        <v>0.01</v>
      </c>
    </row>
    <row r="76" spans="1:2" x14ac:dyDescent="0.2">
      <c r="A76" s="114" t="s">
        <v>181</v>
      </c>
      <c r="B76">
        <v>0.01</v>
      </c>
    </row>
    <row r="77" spans="1:2" x14ac:dyDescent="0.2">
      <c r="A77" s="114" t="s">
        <v>182</v>
      </c>
      <c r="B77">
        <v>1.4999999999999999E-2</v>
      </c>
    </row>
    <row r="78" spans="1:2" x14ac:dyDescent="0.2">
      <c r="A78" s="114" t="s">
        <v>183</v>
      </c>
      <c r="B78">
        <v>1.4999999999999999E-2</v>
      </c>
    </row>
    <row r="79" spans="1:2" x14ac:dyDescent="0.2">
      <c r="A79" s="114" t="s">
        <v>184</v>
      </c>
      <c r="B79">
        <v>1.4999999999999999E-2</v>
      </c>
    </row>
    <row r="80" spans="1:2" x14ac:dyDescent="0.2">
      <c r="A80" s="114" t="s">
        <v>185</v>
      </c>
      <c r="B80">
        <v>1.4999999999999999E-2</v>
      </c>
    </row>
    <row r="81" spans="1:2" x14ac:dyDescent="0.2">
      <c r="A81" s="114" t="s">
        <v>186</v>
      </c>
      <c r="B81">
        <v>1.4999999999999999E-2</v>
      </c>
    </row>
    <row r="82" spans="1:2" x14ac:dyDescent="0.2">
      <c r="A82" s="114" t="s">
        <v>187</v>
      </c>
      <c r="B82">
        <v>1.4999999999999999E-2</v>
      </c>
    </row>
    <row r="83" spans="1:2" x14ac:dyDescent="0.2">
      <c r="A83" s="115" t="s">
        <v>188</v>
      </c>
      <c r="B83">
        <v>1.375E-2</v>
      </c>
    </row>
    <row r="84" spans="1:2" x14ac:dyDescent="0.2">
      <c r="A84" s="115" t="s">
        <v>189</v>
      </c>
      <c r="B84">
        <v>3.3969125000000003E-2</v>
      </c>
    </row>
    <row r="85" spans="1:2" x14ac:dyDescent="0.2">
      <c r="A85" s="115" t="s">
        <v>190</v>
      </c>
      <c r="B85">
        <v>2.0500000000000001E-2</v>
      </c>
    </row>
    <row r="86" spans="1:2" x14ac:dyDescent="0.2">
      <c r="A86" s="115" t="s">
        <v>191</v>
      </c>
      <c r="B86">
        <v>2.0500000000000001E-2</v>
      </c>
    </row>
    <row r="87" spans="1:2" x14ac:dyDescent="0.2">
      <c r="A87" s="115" t="s">
        <v>192</v>
      </c>
      <c r="B87">
        <v>2.0500000000000001E-2</v>
      </c>
    </row>
    <row r="88" spans="1:2" x14ac:dyDescent="0.2">
      <c r="A88" s="115" t="s">
        <v>193</v>
      </c>
      <c r="B88">
        <v>2.0500000000000001E-2</v>
      </c>
    </row>
    <row r="89" spans="1:2" x14ac:dyDescent="0.2">
      <c r="A89" s="115" t="s">
        <v>194</v>
      </c>
      <c r="B89" s="104">
        <v>0.01</v>
      </c>
    </row>
    <row r="90" spans="1:2" x14ac:dyDescent="0.2">
      <c r="A90" s="115" t="s">
        <v>195</v>
      </c>
      <c r="B90">
        <v>0.01</v>
      </c>
    </row>
    <row r="91" spans="1:2" x14ac:dyDescent="0.2">
      <c r="A91" s="116" t="s">
        <v>196</v>
      </c>
      <c r="B91">
        <v>1.4999999999999999E-2</v>
      </c>
    </row>
    <row r="92" spans="1:2" x14ac:dyDescent="0.2">
      <c r="A92" s="116" t="s">
        <v>197</v>
      </c>
      <c r="B92">
        <v>1.4999999999999999E-2</v>
      </c>
    </row>
    <row r="93" spans="1:2" x14ac:dyDescent="0.2">
      <c r="A93" s="116" t="s">
        <v>198</v>
      </c>
      <c r="B93">
        <v>2.5000000000000001E-2</v>
      </c>
    </row>
    <row r="94" spans="1:2" x14ac:dyDescent="0.2">
      <c r="A94" s="116" t="s">
        <v>199</v>
      </c>
      <c r="B94">
        <v>2.5000000000000001E-2</v>
      </c>
    </row>
    <row r="95" spans="1:2" x14ac:dyDescent="0.2">
      <c r="A95" s="116" t="s">
        <v>200</v>
      </c>
      <c r="B95">
        <v>2.5000000000000001E-2</v>
      </c>
    </row>
    <row r="96" spans="1:2" x14ac:dyDescent="0.2">
      <c r="A96" s="116" t="s">
        <v>201</v>
      </c>
      <c r="B96">
        <v>2.5000000000000001E-2</v>
      </c>
    </row>
    <row r="97" spans="1:2" x14ac:dyDescent="0.2">
      <c r="A97" s="116" t="s">
        <v>202</v>
      </c>
      <c r="B97">
        <v>2.5000000000000001E-2</v>
      </c>
    </row>
    <row r="98" spans="1:2" x14ac:dyDescent="0.2">
      <c r="A98" s="116" t="s">
        <v>203</v>
      </c>
      <c r="B98">
        <v>2.5000000000000001E-2</v>
      </c>
    </row>
    <row r="99" spans="1:2" x14ac:dyDescent="0.2">
      <c r="A99" s="116" t="s">
        <v>204</v>
      </c>
      <c r="B99">
        <v>0.105</v>
      </c>
    </row>
  </sheetData>
  <conditionalFormatting sqref="C6:C31">
    <cfRule type="cellIs" dxfId="3" priority="4" operator="greaterThan">
      <formula>0.01</formula>
    </cfRule>
  </conditionalFormatting>
  <conditionalFormatting sqref="C32:C52">
    <cfRule type="cellIs" dxfId="2" priority="2" operator="greaterThan">
      <formula>0.01</formula>
    </cfRule>
    <cfRule type="cellIs" dxfId="1" priority="3" operator="greaterThan">
      <formula>"0..01"</formula>
    </cfRule>
  </conditionalFormatting>
  <conditionalFormatting sqref="B1:B1048576">
    <cfRule type="cellIs" dxfId="0" priority="1" operator="equal">
      <formula>$C$2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Table from CoreWind</vt:lpstr>
      <vt:lpstr>Pairing Failure Modes &amp; Effects</vt:lpstr>
      <vt:lpstr>Conditional Probabilities</vt:lpstr>
      <vt:lpstr>Sheet3</vt:lpstr>
      <vt:lpstr>Conditional Probabilities (2)</vt:lpstr>
      <vt:lpstr>Sheet1</vt:lpstr>
      <vt:lpstr>Sheet2</vt:lpstr>
      <vt:lpstr>max_deg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Slack, Emma</dc:creator>
  <cp:lastModifiedBy>Slack, Emma</cp:lastModifiedBy>
  <dcterms:created xsi:type="dcterms:W3CDTF">2024-03-13T22:38:14Z</dcterms:created>
  <dcterms:modified xsi:type="dcterms:W3CDTF">2024-06-07T15:28:10Z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5965d95-ecc0-4720-b759-1f33c42ed7da_Enabled">
    <vt:lpwstr>true</vt:lpwstr>
  </property>
  <property fmtid="{D5CDD505-2E9C-101B-9397-08002B2CF9AE}" pid="3" name="MSIP_Label_95965d95-ecc0-4720-b759-1f33c42ed7da_SetDate">
    <vt:lpwstr>2024-03-13T23:02:58Z</vt:lpwstr>
  </property>
  <property fmtid="{D5CDD505-2E9C-101B-9397-08002B2CF9AE}" pid="4" name="MSIP_Label_95965d95-ecc0-4720-b759-1f33c42ed7da_Method">
    <vt:lpwstr>Standard</vt:lpwstr>
  </property>
  <property fmtid="{D5CDD505-2E9C-101B-9397-08002B2CF9AE}" pid="5" name="MSIP_Label_95965d95-ecc0-4720-b759-1f33c42ed7da_Name">
    <vt:lpwstr>General</vt:lpwstr>
  </property>
  <property fmtid="{D5CDD505-2E9C-101B-9397-08002B2CF9AE}" pid="6" name="MSIP_Label_95965d95-ecc0-4720-b759-1f33c42ed7da_SiteId">
    <vt:lpwstr>a0f29d7e-28cd-4f54-8442-7885aee7c080</vt:lpwstr>
  </property>
  <property fmtid="{D5CDD505-2E9C-101B-9397-08002B2CF9AE}" pid="7" name="MSIP_Label_95965d95-ecc0-4720-b759-1f33c42ed7da_ActionId">
    <vt:lpwstr>7e35cd91-ad3a-4c93-8043-e1d63f49718c</vt:lpwstr>
  </property>
  <property fmtid="{D5CDD505-2E9C-101B-9397-08002B2CF9AE}" pid="8" name="MSIP_Label_95965d95-ecc0-4720-b759-1f33c42ed7da_ContentBits">
    <vt:lpwstr>0</vt:lpwstr>
  </property>
</Properties>
</file>