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22B Ordenadora\"/>
    </mc:Choice>
  </mc:AlternateContent>
  <bookViews>
    <workbookView xWindow="0" yWindow="0" windowWidth="15345" windowHeight="4650"/>
  </bookViews>
  <sheets>
    <sheet name="Métricas" sheetId="2" r:id="rId1"/>
    <sheet name="Hoja1" sheetId="3" r:id="rId2"/>
    <sheet name="Métricas (2)" sheetId="4" r:id="rId3"/>
    <sheet name="Hoja3" sheetId="5" r:id="rId4"/>
  </sheets>
  <calcPr calcId="152511"/>
</workbook>
</file>

<file path=xl/calcChain.xml><?xml version="1.0" encoding="utf-8"?>
<calcChain xmlns="http://schemas.openxmlformats.org/spreadsheetml/2006/main">
  <c r="J16" i="2" l="1"/>
  <c r="N16" i="2" s="1"/>
  <c r="J15" i="2"/>
  <c r="N15" i="2" s="1"/>
  <c r="J18" i="2"/>
  <c r="N18" i="2" s="1"/>
  <c r="E24" i="4"/>
  <c r="E21" i="4"/>
  <c r="E30" i="4" s="1"/>
  <c r="F30" i="4" s="1"/>
  <c r="M17" i="4"/>
  <c r="E25" i="4" s="1"/>
  <c r="L17" i="4"/>
  <c r="E31" i="4" s="1"/>
  <c r="K17" i="4"/>
  <c r="E27" i="4" s="1"/>
  <c r="G17" i="4"/>
  <c r="F17" i="4"/>
  <c r="J16" i="4"/>
  <c r="N16" i="4" s="1"/>
  <c r="B16" i="4"/>
  <c r="J15" i="4"/>
  <c r="N15" i="4" s="1"/>
  <c r="B15" i="4"/>
  <c r="J14" i="4"/>
  <c r="N14" i="4" s="1"/>
  <c r="B14" i="4"/>
  <c r="J13" i="4"/>
  <c r="N13" i="4" s="1"/>
  <c r="B13" i="4"/>
  <c r="E8" i="4"/>
  <c r="E29" i="4" s="1"/>
  <c r="E4" i="4"/>
  <c r="E28" i="4" s="1"/>
  <c r="H7" i="3"/>
  <c r="H6" i="3"/>
  <c r="H5" i="3"/>
  <c r="G6" i="3"/>
  <c r="G5" i="3"/>
  <c r="G7" i="3"/>
  <c r="L19" i="2"/>
  <c r="E33" i="2" s="1"/>
  <c r="E23" i="2"/>
  <c r="E32" i="2" s="1"/>
  <c r="E8" i="2"/>
  <c r="E31" i="2" s="1"/>
  <c r="E4" i="2"/>
  <c r="E30" i="2" s="1"/>
  <c r="J17" i="2"/>
  <c r="N17" i="2" s="1"/>
  <c r="J14" i="2"/>
  <c r="N14" i="2" s="1"/>
  <c r="J13" i="2"/>
  <c r="N13" i="2" s="1"/>
  <c r="K19" i="2"/>
  <c r="B14" i="2"/>
  <c r="B17" i="2"/>
  <c r="B18" i="2"/>
  <c r="B13" i="2"/>
  <c r="M19" i="2"/>
  <c r="E26" i="2" s="1"/>
  <c r="F19" i="2"/>
  <c r="G19" i="2"/>
  <c r="N17" i="4" l="1"/>
  <c r="E26" i="4"/>
  <c r="J17" i="4"/>
  <c r="E32" i="4" s="1"/>
  <c r="E33" i="4" s="1"/>
  <c r="J19" i="2"/>
  <c r="E34" i="2" s="1"/>
  <c r="N19" i="2"/>
  <c r="E27" i="2" s="1"/>
  <c r="E28" i="2"/>
  <c r="E29" i="2"/>
  <c r="F29" i="4" l="1"/>
  <c r="F28" i="4"/>
  <c r="F31" i="4"/>
  <c r="F32" i="4"/>
  <c r="E35" i="2"/>
  <c r="F33" i="2" s="1"/>
  <c r="F30" i="2" l="1"/>
  <c r="F34" i="2"/>
  <c r="F31" i="2"/>
  <c r="F32" i="2"/>
</calcChain>
</file>

<file path=xl/sharedStrings.xml><?xml version="1.0" encoding="utf-8"?>
<sst xmlns="http://schemas.openxmlformats.org/spreadsheetml/2006/main" count="103" uniqueCount="46">
  <si>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</si>
  <si>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</si>
  <si>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</si>
  <si>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</si>
  <si>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</si>
  <si>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</si>
  <si>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</si>
  <si>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</si>
  <si>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</si>
  <si>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</si>
  <si>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</si>
  <si>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</si>
  <si>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</si>
  <si>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</si>
  <si>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</si>
  <si>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</si>
  <si>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</si>
  <si>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</si>
  <si>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</si>
  <si>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</si>
  <si>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</si>
  <si>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</si>
  <si>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</si>
  <si>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</si>
  <si>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</si>
  <si>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</si>
  <si>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</si>
  <si>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</si>
  <si>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</si>
  <si>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</si>
  <si>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</si>
  <si>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V1</t>
  </si>
  <si>
    <t>V2</t>
  </si>
  <si>
    <t>N</t>
  </si>
  <si>
    <t>V3</t>
  </si>
  <si>
    <t>Paso 1</t>
  </si>
  <si>
    <t>Paso 2</t>
  </si>
  <si>
    <t>In</t>
  </si>
  <si>
    <t>Out</t>
  </si>
  <si>
    <t>Burbujeo</t>
  </si>
  <si>
    <t>Preparación de la Prueba (generador)</t>
  </si>
  <si>
    <t>Selección</t>
  </si>
  <si>
    <t>Shell</t>
  </si>
  <si>
    <t>Quicksort</t>
  </si>
  <si>
    <t>Fusión</t>
  </si>
  <si>
    <t>Insercion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</si>
</sst>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0" fillId="5" borderId="3" xfId="0" applyNumberFormat="1" applyFill="1" applyBorder="1" applyAlignment="1" applyProtection="1">
      <alignment horizontal="left" vertical="center" wrapText="1"/>
      <protection locked="0"/>
    </xf>
    <xf numFmtId="49" fontId="0" fillId="5" borderId="30" xfId="0" applyNumberFormat="1" applyFill="1" applyBorder="1" applyAlignment="1" applyProtection="1">
      <alignment horizontal="left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4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16"/>
          <c:h val="0.851851694744500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Métricas!$B$30:$D$34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Métricas!$E$30:$E$34</c:f>
              <c:numCache>
                <c:formatCode>[h]:mm</c:formatCode>
                <c:ptCount val="5"/>
                <c:pt idx="0">
                  <c:v>9.2361111111111227E-2</c:v>
                </c:pt>
                <c:pt idx="1">
                  <c:v>1.6666666666666829E-2</c:v>
                </c:pt>
                <c:pt idx="2">
                  <c:v>6.9444444444444198E-4</c:v>
                </c:pt>
                <c:pt idx="3">
                  <c:v>0.125</c:v>
                </c:pt>
                <c:pt idx="4">
                  <c:v>0.24305555555555569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05"/>
          <c:h val="0.52354412740966338"/>
        </c:manualLayout>
      </c:layout>
      <c:overlay val="0"/>
      <c:txPr>
        <a:bodyPr/>
        <a:lstStyle/>
        <a:p>
          <a:pPr>
            <a:defRPr lang="es-AR"/>
          </a:pPr>
          <a:endParaRPr lang="es-AR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16"/>
          <c:h val="0.851851694744500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'Métricas (2)'!$B$28:$D$32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'Métricas (2)'!$E$28:$E$32</c:f>
              <c:numCache>
                <c:formatCode>[h]:mm</c:formatCode>
                <c:ptCount val="5"/>
                <c:pt idx="0">
                  <c:v>6.2499999999999223E-3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05"/>
          <c:h val="0.52354412740966338"/>
        </c:manualLayout>
      </c:layout>
      <c:overlay val="0"/>
      <c:txPr>
        <a:bodyPr/>
        <a:lstStyle/>
        <a:p>
          <a:pPr>
            <a:defRPr lang="es-AR"/>
          </a:pPr>
          <a:endParaRPr lang="es-AR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25</xdr:row>
      <xdr:rowOff>9527</xdr:rowOff>
    </xdr:from>
    <xdr:to>
      <xdr:col>11</xdr:col>
      <xdr:colOff>419100</xdr:colOff>
      <xdr:row>34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4</xdr:row>
      <xdr:rowOff>47625</xdr:rowOff>
    </xdr:from>
    <xdr:to>
      <xdr:col>13</xdr:col>
      <xdr:colOff>371475</xdr:colOff>
      <xdr:row>12</xdr:row>
      <xdr:rowOff>161925</xdr:rowOff>
    </xdr:to>
    <xdr:sp macro="" textlink="">
      <xdr:nvSpPr>
        <xdr:cNvPr id="2" name="1 CuadroTexto"/>
        <xdr:cNvSpPr txBox="1"/>
      </xdr:nvSpPr>
      <xdr:spPr>
        <a:xfrm>
          <a:off x="7467600" y="809625"/>
          <a:ext cx="2809875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Se evaluan los que no empataron ademas de los que empataron, dando chance</a:t>
          </a:r>
          <a:r>
            <a:rPr lang="es-AR" sz="1100" baseline="0"/>
            <a:t> a que gane uno que no deberia.</a:t>
          </a:r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23</xdr:row>
      <xdr:rowOff>9527</xdr:rowOff>
    </xdr:from>
    <xdr:to>
      <xdr:col>11</xdr:col>
      <xdr:colOff>419100</xdr:colOff>
      <xdr:row>32</xdr:row>
      <xdr:rowOff>180975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133350</xdr:rowOff>
    </xdr:from>
    <xdr:to>
      <xdr:col>3</xdr:col>
      <xdr:colOff>542925</xdr:colOff>
      <xdr:row>12</xdr:row>
      <xdr:rowOff>142875</xdr:rowOff>
    </xdr:to>
    <xdr:sp macro="" textlink="">
      <xdr:nvSpPr>
        <xdr:cNvPr id="2" name="1 CuadroTexto"/>
        <xdr:cNvSpPr txBox="1"/>
      </xdr:nvSpPr>
      <xdr:spPr>
        <a:xfrm>
          <a:off x="1219200" y="895350"/>
          <a:ext cx="16097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/>
        </a:p>
      </xdr:txBody>
    </xdr:sp>
    <xdr:clientData/>
  </xdr:twoCellAnchor>
  <xdr:twoCellAnchor>
    <xdr:from>
      <xdr:col>5</xdr:col>
      <xdr:colOff>76200</xdr:colOff>
      <xdr:row>4</xdr:row>
      <xdr:rowOff>180975</xdr:rowOff>
    </xdr:from>
    <xdr:to>
      <xdr:col>7</xdr:col>
      <xdr:colOff>161925</xdr:colOff>
      <xdr:row>13</xdr:row>
      <xdr:rowOff>0</xdr:rowOff>
    </xdr:to>
    <xdr:sp macro="" textlink="">
      <xdr:nvSpPr>
        <xdr:cNvPr id="3" name="2 CuadroTexto"/>
        <xdr:cNvSpPr txBox="1"/>
      </xdr:nvSpPr>
      <xdr:spPr>
        <a:xfrm>
          <a:off x="3886200" y="942975"/>
          <a:ext cx="16097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/>
        </a:p>
      </xdr:txBody>
    </xdr:sp>
    <xdr:clientData/>
  </xdr:twoCellAnchor>
  <xdr:twoCellAnchor>
    <xdr:from>
      <xdr:col>1</xdr:col>
      <xdr:colOff>466725</xdr:colOff>
      <xdr:row>15</xdr:row>
      <xdr:rowOff>123825</xdr:rowOff>
    </xdr:from>
    <xdr:to>
      <xdr:col>3</xdr:col>
      <xdr:colOff>552450</xdr:colOff>
      <xdr:row>23</xdr:row>
      <xdr:rowOff>133350</xdr:rowOff>
    </xdr:to>
    <xdr:sp macro="" textlink="">
      <xdr:nvSpPr>
        <xdr:cNvPr id="4" name="3 CuadroTexto"/>
        <xdr:cNvSpPr txBox="1"/>
      </xdr:nvSpPr>
      <xdr:spPr>
        <a:xfrm>
          <a:off x="1228725" y="2981325"/>
          <a:ext cx="16097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/>
        </a:p>
      </xdr:txBody>
    </xdr:sp>
    <xdr:clientData/>
  </xdr:twoCellAnchor>
  <xdr:twoCellAnchor>
    <xdr:from>
      <xdr:col>5</xdr:col>
      <xdr:colOff>95250</xdr:colOff>
      <xdr:row>15</xdr:row>
      <xdr:rowOff>161925</xdr:rowOff>
    </xdr:from>
    <xdr:to>
      <xdr:col>7</xdr:col>
      <xdr:colOff>180975</xdr:colOff>
      <xdr:row>23</xdr:row>
      <xdr:rowOff>171450</xdr:rowOff>
    </xdr:to>
    <xdr:sp macro="" textlink="">
      <xdr:nvSpPr>
        <xdr:cNvPr id="5" name="4 CuadroTexto"/>
        <xdr:cNvSpPr txBox="1"/>
      </xdr:nvSpPr>
      <xdr:spPr>
        <a:xfrm>
          <a:off x="3905250" y="3019425"/>
          <a:ext cx="16097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E23" sqref="E23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6" s="2" customFormat="1" x14ac:dyDescent="0.25">
      <c r="A2" s="13"/>
      <c r="B2" s="67" t="s">
        <v>3</v>
      </c>
      <c r="C2" s="68"/>
      <c r="D2" s="68"/>
      <c r="E2" s="69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77"/>
      <c r="G3" s="77"/>
      <c r="H3" s="77"/>
      <c r="I3" s="77"/>
      <c r="J3" s="77"/>
      <c r="K3" s="77"/>
      <c r="L3" s="77"/>
      <c r="M3" s="77"/>
      <c r="N3" s="77"/>
      <c r="O3" s="14"/>
      <c r="P3" s="9"/>
    </row>
    <row r="4" spans="1:16" s="3" customFormat="1" ht="15.75" thickBot="1" x14ac:dyDescent="0.3">
      <c r="A4" s="15"/>
      <c r="B4" s="45">
        <v>6.25E-2</v>
      </c>
      <c r="C4" s="46">
        <v>0.68055555555555547</v>
      </c>
      <c r="D4" s="46">
        <v>0.7729166666666667</v>
      </c>
      <c r="E4" s="33">
        <f>IFERROR(IF(OR(ISBLANK(C4),ISBLANK(D4)),"Completar",IF(D4&gt;=C4,D4-C4,"Error")),"Error")</f>
        <v>9.2361111111111227E-2</v>
      </c>
      <c r="F4" s="78"/>
      <c r="G4" s="78"/>
      <c r="H4" s="78"/>
      <c r="I4" s="78"/>
      <c r="J4" s="78"/>
      <c r="K4" s="78"/>
      <c r="L4" s="78"/>
      <c r="M4" s="78"/>
      <c r="N4" s="78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7" t="s">
        <v>40</v>
      </c>
      <c r="C6" s="68"/>
      <c r="D6" s="68"/>
      <c r="E6" s="69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77"/>
      <c r="G7" s="77"/>
      <c r="H7" s="77"/>
      <c r="I7" s="77"/>
      <c r="J7" s="77"/>
      <c r="K7" s="77"/>
      <c r="L7" s="77"/>
      <c r="M7" s="77"/>
      <c r="N7" s="77"/>
      <c r="O7" s="14"/>
      <c r="P7" s="9"/>
    </row>
    <row r="8" spans="1:16" s="3" customFormat="1" ht="15.75" thickBot="1" x14ac:dyDescent="0.3">
      <c r="A8" s="15"/>
      <c r="B8" s="45">
        <v>1.3888888888888888E-2</v>
      </c>
      <c r="C8" s="46">
        <v>0.77430555555555547</v>
      </c>
      <c r="D8" s="46">
        <v>0.7909722222222223</v>
      </c>
      <c r="E8" s="33">
        <f>IFERROR(IF(OR(ISBLANK(C8),ISBLANK(D8)),"Completar",IF(D8&gt;=C8,D8-C8,"Error")),"Error")</f>
        <v>1.6666666666666829E-2</v>
      </c>
      <c r="F8" s="78"/>
      <c r="G8" s="78"/>
      <c r="H8" s="78"/>
      <c r="I8" s="78"/>
      <c r="J8" s="78"/>
      <c r="K8" s="78"/>
      <c r="L8" s="78"/>
      <c r="M8" s="78"/>
      <c r="N8" s="78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67" t="s">
        <v>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3"/>
    </row>
    <row r="11" spans="1:16" s="5" customFormat="1" ht="16.5" customHeight="1" x14ac:dyDescent="0.25">
      <c r="A11" s="14"/>
      <c r="B11" s="92" t="s">
        <v>9</v>
      </c>
      <c r="C11" s="84" t="s">
        <v>10</v>
      </c>
      <c r="D11" s="84"/>
      <c r="E11" s="85"/>
      <c r="F11" s="73" t="s">
        <v>12</v>
      </c>
      <c r="G11" s="74"/>
      <c r="H11" s="75" t="s">
        <v>14</v>
      </c>
      <c r="I11" s="84"/>
      <c r="J11" s="85"/>
      <c r="K11" s="73" t="s">
        <v>16</v>
      </c>
      <c r="L11" s="74"/>
      <c r="M11" s="75" t="s">
        <v>18</v>
      </c>
      <c r="N11" s="76" t="s">
        <v>2</v>
      </c>
      <c r="O11" s="14"/>
      <c r="P11" s="9"/>
    </row>
    <row r="12" spans="1:16" s="5" customFormat="1" ht="30" x14ac:dyDescent="0.25">
      <c r="A12" s="14"/>
      <c r="B12" s="92"/>
      <c r="C12" s="84"/>
      <c r="D12" s="84"/>
      <c r="E12" s="85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5"/>
      <c r="N12" s="76"/>
      <c r="O12" s="14"/>
      <c r="P12" s="9"/>
    </row>
    <row r="13" spans="1:16" s="3" customFormat="1" ht="27.75" customHeight="1" x14ac:dyDescent="0.25">
      <c r="A13" s="15"/>
      <c r="B13" s="24">
        <f>ROW($B13)-12</f>
        <v>1</v>
      </c>
      <c r="C13" s="79" t="s">
        <v>39</v>
      </c>
      <c r="D13" s="79"/>
      <c r="E13" s="80"/>
      <c r="F13" s="47">
        <v>10</v>
      </c>
      <c r="G13" s="48">
        <v>1.0416666666666666E-2</v>
      </c>
      <c r="H13" s="49">
        <v>0.79513888888888884</v>
      </c>
      <c r="I13" s="50">
        <v>0.80208333333333337</v>
      </c>
      <c r="J13" s="20">
        <f>IFERROR(IF(OR(ISBLANK(H13),ISBLANK(I13)),"Completar",IF(I13&gt;=H13,I13-H13,"Error")),"Error")</f>
        <v>6.9444444444445308E-3</v>
      </c>
      <c r="K13" s="51">
        <v>0</v>
      </c>
      <c r="L13" s="52">
        <v>0</v>
      </c>
      <c r="M13" s="53">
        <v>15</v>
      </c>
      <c r="N13" s="25">
        <f>IFERROR(IF(OR(J13="Completar",ISBLANK(L13)),"Completar",J13+L13),"Error")</f>
        <v>6.9444444444445308E-3</v>
      </c>
      <c r="O13" s="15"/>
      <c r="P13" s="11"/>
    </row>
    <row r="14" spans="1:16" s="3" customFormat="1" ht="30" customHeight="1" x14ac:dyDescent="0.25">
      <c r="A14" s="15"/>
      <c r="B14" s="24">
        <f t="shared" ref="B14:B18" si="0">ROW($B14)-12</f>
        <v>2</v>
      </c>
      <c r="C14" s="79" t="s">
        <v>41</v>
      </c>
      <c r="D14" s="79"/>
      <c r="E14" s="80"/>
      <c r="F14" s="47">
        <v>15</v>
      </c>
      <c r="G14" s="48">
        <v>2.0833333333333332E-2</v>
      </c>
      <c r="H14" s="49">
        <v>0.8041666666666667</v>
      </c>
      <c r="I14" s="50">
        <v>0.82013888888888886</v>
      </c>
      <c r="J14" s="20">
        <f t="shared" ref="J14:J17" si="1">IFERROR(IF(OR(ISBLANK(H14),ISBLANK(I14)),"Completar",IF(I14&gt;=H14,I14-H14,"Error")),"Error")</f>
        <v>1.5972222222222165E-2</v>
      </c>
      <c r="K14" s="51">
        <v>1</v>
      </c>
      <c r="L14" s="52">
        <v>4.1666666666666666E-3</v>
      </c>
      <c r="M14" s="53">
        <v>18</v>
      </c>
      <c r="N14" s="25">
        <f t="shared" ref="N14:N17" si="2">IFERROR(IF(OR(J14="Completar",ISBLANK(L14)),"Completar",J14+L14),"Error")</f>
        <v>2.0138888888888831E-2</v>
      </c>
      <c r="O14" s="15"/>
      <c r="P14" s="11"/>
    </row>
    <row r="15" spans="1:16" s="3" customFormat="1" ht="30" customHeight="1" x14ac:dyDescent="0.25">
      <c r="A15" s="65"/>
      <c r="B15" s="24">
        <v>3</v>
      </c>
      <c r="C15" s="80" t="s">
        <v>42</v>
      </c>
      <c r="D15" s="86"/>
      <c r="E15" s="87"/>
      <c r="F15" s="47">
        <v>20</v>
      </c>
      <c r="G15" s="48">
        <v>2.7777777777777776E-2</v>
      </c>
      <c r="H15" s="49">
        <v>0.82291666666666663</v>
      </c>
      <c r="I15" s="50">
        <v>0.86875000000000002</v>
      </c>
      <c r="J15" s="20">
        <f t="shared" si="1"/>
        <v>4.5833333333333393E-2</v>
      </c>
      <c r="K15" s="51">
        <v>2</v>
      </c>
      <c r="L15" s="52">
        <v>1.0416666666666666E-2</v>
      </c>
      <c r="M15" s="53">
        <v>22</v>
      </c>
      <c r="N15" s="25">
        <f t="shared" si="2"/>
        <v>5.6250000000000057E-2</v>
      </c>
      <c r="O15" s="65"/>
      <c r="P15" s="11"/>
    </row>
    <row r="16" spans="1:16" s="3" customFormat="1" ht="30" customHeight="1" x14ac:dyDescent="0.25">
      <c r="A16" s="65"/>
      <c r="B16" s="24">
        <v>4</v>
      </c>
      <c r="C16" s="80" t="s">
        <v>43</v>
      </c>
      <c r="D16" s="86"/>
      <c r="E16" s="87"/>
      <c r="F16" s="47">
        <v>20</v>
      </c>
      <c r="G16" s="48">
        <v>2.7777777777777776E-2</v>
      </c>
      <c r="H16" s="49">
        <v>0.89097222222222217</v>
      </c>
      <c r="I16" s="50">
        <v>0.93888888888888899</v>
      </c>
      <c r="J16" s="20">
        <f t="shared" si="1"/>
        <v>4.7916666666666829E-2</v>
      </c>
      <c r="K16" s="51">
        <v>3</v>
      </c>
      <c r="L16" s="52">
        <v>1.3194444444444444E-2</v>
      </c>
      <c r="M16" s="53">
        <v>26</v>
      </c>
      <c r="N16" s="25">
        <f t="shared" si="2"/>
        <v>6.1111111111111276E-2</v>
      </c>
      <c r="O16" s="65"/>
      <c r="P16" s="11"/>
    </row>
    <row r="17" spans="1:16" s="3" customFormat="1" ht="32.25" customHeight="1" x14ac:dyDescent="0.25">
      <c r="A17" s="15"/>
      <c r="B17" s="24">
        <f t="shared" si="0"/>
        <v>5</v>
      </c>
      <c r="C17" s="79" t="s">
        <v>44</v>
      </c>
      <c r="D17" s="79"/>
      <c r="E17" s="80"/>
      <c r="F17" s="47">
        <v>40</v>
      </c>
      <c r="G17" s="48">
        <v>6.25E-2</v>
      </c>
      <c r="H17" s="49">
        <v>0.65833333333333333</v>
      </c>
      <c r="I17" s="50">
        <v>0.7402777777777777</v>
      </c>
      <c r="J17" s="20">
        <f t="shared" si="1"/>
        <v>8.1944444444444375E-2</v>
      </c>
      <c r="K17" s="51">
        <v>5</v>
      </c>
      <c r="L17" s="52">
        <v>6.25E-2</v>
      </c>
      <c r="M17" s="53">
        <v>32</v>
      </c>
      <c r="N17" s="25">
        <f t="shared" si="2"/>
        <v>0.14444444444444438</v>
      </c>
      <c r="O17" s="15"/>
      <c r="P17" s="11"/>
    </row>
    <row r="18" spans="1:16" s="3" customFormat="1" ht="30" customHeight="1" x14ac:dyDescent="0.25">
      <c r="A18" s="15"/>
      <c r="B18" s="24">
        <f t="shared" si="0"/>
        <v>6</v>
      </c>
      <c r="C18" s="79" t="s">
        <v>45</v>
      </c>
      <c r="D18" s="79"/>
      <c r="E18" s="80"/>
      <c r="F18" s="47">
        <v>25</v>
      </c>
      <c r="G18" s="48">
        <v>3.125E-2</v>
      </c>
      <c r="H18" s="49">
        <v>0.70833333333333337</v>
      </c>
      <c r="I18" s="50">
        <v>0.75277777777777777</v>
      </c>
      <c r="J18" s="20">
        <f>IFERROR(IF(OR(ISBLANK(H18),ISBLANK(I18)),"Completar",IF(I18&gt;=H18,I18-H18,"Error")),"Error")</f>
        <v>4.4444444444444398E-2</v>
      </c>
      <c r="K18" s="51">
        <v>2</v>
      </c>
      <c r="L18" s="52">
        <v>3.4722222222222224E-2</v>
      </c>
      <c r="M18" s="53">
        <v>41</v>
      </c>
      <c r="N18" s="25">
        <f>IFERROR(IF(OR(J18="Completar",ISBLANK(L18)),"Completar",J18+L18),"Error")</f>
        <v>7.9166666666666621E-2</v>
      </c>
      <c r="O18" s="15"/>
      <c r="P18" s="11"/>
    </row>
    <row r="19" spans="1:16" s="4" customFormat="1" ht="15.75" thickBot="1" x14ac:dyDescent="0.3">
      <c r="A19" s="14"/>
      <c r="B19" s="81" t="s">
        <v>7</v>
      </c>
      <c r="C19" s="82"/>
      <c r="D19" s="82"/>
      <c r="E19" s="83"/>
      <c r="F19" s="26">
        <f>SUM(F13:F18)</f>
        <v>130</v>
      </c>
      <c r="G19" s="27">
        <f>SUM(G13:G18)</f>
        <v>0.18055555555555555</v>
      </c>
      <c r="H19" s="28"/>
      <c r="I19" s="29"/>
      <c r="J19" s="30">
        <f>IF(OR(COUNTIF(J13:J18,"Error")&gt;0,COUNTIF(J13:J18,"Completar")&gt;0),"Error",SUM(J13:J18))</f>
        <v>0.24305555555555569</v>
      </c>
      <c r="K19" s="31">
        <f>SUM(K13:K18)</f>
        <v>13</v>
      </c>
      <c r="L19" s="27">
        <f>SUM(L13:L18)</f>
        <v>0.125</v>
      </c>
      <c r="M19" s="32">
        <f>SUM(M13:M18)</f>
        <v>154</v>
      </c>
      <c r="N19" s="33">
        <f>IF(OR(COUNTIF(N13:N18,"Error")&gt;0,COUNTIF(N13:N18,"Completar")&gt;0),"Error",SUM(N13:N18))</f>
        <v>0.36805555555555569</v>
      </c>
      <c r="O19" s="14"/>
      <c r="P19" s="17"/>
    </row>
    <row r="20" spans="1:16" s="7" customFormat="1" ht="6" customHeight="1" thickBot="1" x14ac:dyDescent="0.3">
      <c r="A20" s="1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6" s="2" customFormat="1" ht="15" customHeight="1" x14ac:dyDescent="0.25">
      <c r="A21" s="13"/>
      <c r="B21" s="67" t="s">
        <v>19</v>
      </c>
      <c r="C21" s="68"/>
      <c r="D21" s="68"/>
      <c r="E21" s="69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6" s="5" customFormat="1" ht="30" x14ac:dyDescent="0.25">
      <c r="A22" s="14"/>
      <c r="B22" s="21" t="s">
        <v>1</v>
      </c>
      <c r="C22" s="5" t="s">
        <v>4</v>
      </c>
      <c r="D22" s="5" t="s">
        <v>5</v>
      </c>
      <c r="E22" s="22" t="s">
        <v>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9"/>
    </row>
    <row r="23" spans="1:16" s="3" customFormat="1" ht="15.75" thickBot="1" x14ac:dyDescent="0.3">
      <c r="A23" s="15"/>
      <c r="B23" s="45">
        <v>6.9444444444444447E-4</v>
      </c>
      <c r="C23" s="46">
        <v>0.88055555555555554</v>
      </c>
      <c r="D23" s="46">
        <v>0.88124999999999998</v>
      </c>
      <c r="E23" s="33">
        <f>IFERROR(IF(OR(ISBLANK(C23),ISBLANK(D23)),"Completar",IF(D23&gt;=C23,D23-C23,"Error")),"Error")</f>
        <v>6.9444444444444198E-4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1"/>
    </row>
    <row r="24" spans="1:16" s="7" customFormat="1" ht="6" customHeight="1" thickBo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6" x14ac:dyDescent="0.25">
      <c r="B25" s="67" t="s">
        <v>21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9"/>
    </row>
    <row r="26" spans="1:16" ht="15" customHeight="1" x14ac:dyDescent="0.25">
      <c r="B26" s="70" t="s">
        <v>23</v>
      </c>
      <c r="C26" s="71"/>
      <c r="D26" s="72"/>
      <c r="E26" s="96">
        <f>M19</f>
        <v>154</v>
      </c>
      <c r="F26" s="97"/>
      <c r="G26" s="34"/>
      <c r="H26" s="35"/>
      <c r="I26" s="35"/>
      <c r="J26" s="35"/>
      <c r="K26" s="35"/>
      <c r="L26" s="35"/>
      <c r="M26" s="35"/>
      <c r="N26" s="38"/>
    </row>
    <row r="27" spans="1:16" x14ac:dyDescent="0.25">
      <c r="B27" s="70" t="s">
        <v>24</v>
      </c>
      <c r="C27" s="71"/>
      <c r="D27" s="72"/>
      <c r="E27" s="98">
        <f>IF(M19=0,0,IFERROR(M19/(N19*24),"Error"))</f>
        <v>17.433962264150939</v>
      </c>
      <c r="F27" s="99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70" t="s">
        <v>22</v>
      </c>
      <c r="C28" s="71"/>
      <c r="D28" s="72"/>
      <c r="E28" s="96">
        <f>IF(K19=0,0,IFERROR(ROUNDUP(K19/(M19/100),0),"Error"))</f>
        <v>9</v>
      </c>
      <c r="F28" s="97"/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70" t="s">
        <v>25</v>
      </c>
      <c r="C29" s="71"/>
      <c r="D29" s="72"/>
      <c r="E29" s="88">
        <f>IF(K19=0,0,IFERROR(K19/M19,"Error"))</f>
        <v>8.4415584415584416E-2</v>
      </c>
      <c r="F29" s="89"/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70" t="s">
        <v>28</v>
      </c>
      <c r="C30" s="71"/>
      <c r="D30" s="72"/>
      <c r="E30" s="43">
        <f>E4</f>
        <v>9.2361111111111227E-2</v>
      </c>
      <c r="F30" s="44">
        <f t="shared" ref="F30:F34" si="3">IF(E30="Completar",E30,IFERROR(E30/$E$35,"Error"))</f>
        <v>0.19331395348837216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70" t="s">
        <v>29</v>
      </c>
      <c r="C31" s="71"/>
      <c r="D31" s="72"/>
      <c r="E31" s="43">
        <f>E8</f>
        <v>1.6666666666666829E-2</v>
      </c>
      <c r="F31" s="44">
        <f t="shared" si="3"/>
        <v>3.488372093023287E-2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70" t="s">
        <v>30</v>
      </c>
      <c r="C32" s="71"/>
      <c r="D32" s="72"/>
      <c r="E32" s="43">
        <f>E23</f>
        <v>6.9444444444444198E-4</v>
      </c>
      <c r="F32" s="44">
        <f>IF(E32="Completar",E32,IFERROR(E32/$E$35,"Error"))</f>
        <v>1.4534883720930167E-3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x14ac:dyDescent="0.25">
      <c r="B33" s="70" t="s">
        <v>26</v>
      </c>
      <c r="C33" s="71"/>
      <c r="D33" s="72"/>
      <c r="E33" s="43">
        <f>L19</f>
        <v>0.125</v>
      </c>
      <c r="F33" s="44">
        <f t="shared" si="3"/>
        <v>0.26162790697674398</v>
      </c>
      <c r="G33" s="36"/>
      <c r="H33" s="37"/>
      <c r="I33" s="37"/>
      <c r="J33" s="37"/>
      <c r="K33" s="37"/>
      <c r="L33" s="37"/>
      <c r="M33" s="37"/>
      <c r="N33" s="39"/>
    </row>
    <row r="34" spans="1:15" ht="15" customHeight="1" x14ac:dyDescent="0.25">
      <c r="B34" s="70" t="s">
        <v>27</v>
      </c>
      <c r="C34" s="71"/>
      <c r="D34" s="72"/>
      <c r="E34" s="43">
        <f>J19</f>
        <v>0.24305555555555569</v>
      </c>
      <c r="F34" s="44">
        <f t="shared" si="3"/>
        <v>0.50872093023255793</v>
      </c>
      <c r="G34" s="36"/>
      <c r="H34" s="37"/>
      <c r="I34" s="37"/>
      <c r="J34" s="37"/>
      <c r="K34" s="37"/>
      <c r="L34" s="37"/>
      <c r="M34" s="37"/>
      <c r="N34" s="39"/>
    </row>
    <row r="35" spans="1:15" ht="15" customHeight="1" thickBot="1" x14ac:dyDescent="0.3">
      <c r="B35" s="93" t="s">
        <v>6</v>
      </c>
      <c r="C35" s="94"/>
      <c r="D35" s="95"/>
      <c r="E35" s="90">
        <f>IF(COUNTIF(E30:E34,"Error")=0,SUM(E30:E34),"Error")</f>
        <v>0.47777777777777819</v>
      </c>
      <c r="F35" s="91"/>
      <c r="G35" s="40"/>
      <c r="H35" s="41"/>
      <c r="I35" s="41"/>
      <c r="J35" s="41"/>
      <c r="K35" s="41"/>
      <c r="L35" s="41"/>
      <c r="M35" s="41"/>
      <c r="N35" s="42"/>
    </row>
    <row r="36" spans="1:15" s="10" customFormat="1" ht="6" customHeight="1" x14ac:dyDescent="0.25">
      <c r="A36" s="16"/>
      <c r="O36" s="16"/>
    </row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</sheetData>
  <sheetProtection formatCells="0" formatColumns="0" formatRows="0" insertColumns="0" insertRows="0" deleteColumns="0" deleteRows="0"/>
  <mergeCells count="39">
    <mergeCell ref="E29:F29"/>
    <mergeCell ref="B34:D34"/>
    <mergeCell ref="E35:F35"/>
    <mergeCell ref="B25:N25"/>
    <mergeCell ref="F4:N4"/>
    <mergeCell ref="B11:B12"/>
    <mergeCell ref="B35:D35"/>
    <mergeCell ref="B33:D33"/>
    <mergeCell ref="B29:D29"/>
    <mergeCell ref="B32:D32"/>
    <mergeCell ref="B30:D30"/>
    <mergeCell ref="B31:D31"/>
    <mergeCell ref="E26:F26"/>
    <mergeCell ref="E27:F27"/>
    <mergeCell ref="E28:F28"/>
    <mergeCell ref="H11:J11"/>
    <mergeCell ref="F11:G11"/>
    <mergeCell ref="C11:E12"/>
    <mergeCell ref="C13:E13"/>
    <mergeCell ref="B27:D27"/>
    <mergeCell ref="B28:D28"/>
    <mergeCell ref="C15:E15"/>
    <mergeCell ref="C16:E16"/>
    <mergeCell ref="C1:N1"/>
    <mergeCell ref="B6:E6"/>
    <mergeCell ref="B2:E2"/>
    <mergeCell ref="B21:E21"/>
    <mergeCell ref="B26:D26"/>
    <mergeCell ref="K11:L11"/>
    <mergeCell ref="M11:M12"/>
    <mergeCell ref="N11:N12"/>
    <mergeCell ref="F7:N7"/>
    <mergeCell ref="F8:N8"/>
    <mergeCell ref="B10:N10"/>
    <mergeCell ref="C14:E14"/>
    <mergeCell ref="C17:E17"/>
    <mergeCell ref="C18:E18"/>
    <mergeCell ref="B19:E19"/>
    <mergeCell ref="F3:N3"/>
  </mergeCells>
  <conditionalFormatting sqref="A1:XFD14 A17:XFD1048576 A15:C16 F15:XFD16">
    <cfRule type="cellIs" dxfId="3" priority="1" operator="equal">
      <formula>"Completar"</formula>
    </cfRule>
    <cfRule type="cellIs" dxfId="2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A32" sqref="A32"/>
    </sheetView>
  </sheetViews>
  <sheetFormatPr baseColWidth="10" defaultRowHeight="15" x14ac:dyDescent="0.25"/>
  <sheetData>
    <row r="3" spans="1:8" x14ac:dyDescent="0.25">
      <c r="A3" t="s">
        <v>33</v>
      </c>
      <c r="B3" t="s">
        <v>31</v>
      </c>
      <c r="C3" t="s">
        <v>32</v>
      </c>
      <c r="D3" t="s">
        <v>34</v>
      </c>
    </row>
    <row r="4" spans="1:8" x14ac:dyDescent="0.25">
      <c r="A4">
        <v>2</v>
      </c>
      <c r="B4">
        <v>45</v>
      </c>
      <c r="C4">
        <v>30</v>
      </c>
      <c r="D4">
        <v>35</v>
      </c>
      <c r="G4" t="s">
        <v>35</v>
      </c>
      <c r="H4" t="s">
        <v>36</v>
      </c>
    </row>
    <row r="5" spans="1:8" x14ac:dyDescent="0.25">
      <c r="B5">
        <v>4</v>
      </c>
      <c r="C5">
        <v>5</v>
      </c>
      <c r="D5">
        <v>4</v>
      </c>
      <c r="F5" t="s">
        <v>31</v>
      </c>
      <c r="G5">
        <f>SUM(B4:B5)</f>
        <v>49</v>
      </c>
      <c r="H5">
        <f>SUM(B4:B6)</f>
        <v>55</v>
      </c>
    </row>
    <row r="6" spans="1:8" x14ac:dyDescent="0.25">
      <c r="B6">
        <v>6</v>
      </c>
      <c r="C6">
        <v>30</v>
      </c>
      <c r="D6">
        <v>15</v>
      </c>
      <c r="F6" t="s">
        <v>32</v>
      </c>
      <c r="G6">
        <f>SUM(C4:C5)</f>
        <v>35</v>
      </c>
      <c r="H6">
        <f>SUM(C4:C6)</f>
        <v>65</v>
      </c>
    </row>
    <row r="7" spans="1:8" x14ac:dyDescent="0.25">
      <c r="B7">
        <v>10</v>
      </c>
      <c r="C7">
        <v>9</v>
      </c>
      <c r="D7">
        <v>8</v>
      </c>
      <c r="F7" t="s">
        <v>34</v>
      </c>
      <c r="G7">
        <f>SUM(D8:D9)</f>
        <v>49</v>
      </c>
      <c r="H7">
        <f>SUM(D4:D6)</f>
        <v>54</v>
      </c>
    </row>
    <row r="8" spans="1:8" x14ac:dyDescent="0.25">
      <c r="B8">
        <v>9</v>
      </c>
      <c r="C8">
        <v>19</v>
      </c>
      <c r="D8">
        <v>9</v>
      </c>
    </row>
    <row r="9" spans="1:8" x14ac:dyDescent="0.25">
      <c r="B9">
        <v>10</v>
      </c>
      <c r="C9">
        <v>0</v>
      </c>
      <c r="D9">
        <v>40</v>
      </c>
    </row>
    <row r="15" spans="1:8" x14ac:dyDescent="0.25">
      <c r="A15">
        <v>1</v>
      </c>
      <c r="B15">
        <v>50</v>
      </c>
      <c r="C15">
        <v>4</v>
      </c>
      <c r="D15">
        <v>35</v>
      </c>
    </row>
    <row r="16" spans="1:8" x14ac:dyDescent="0.25">
      <c r="B16">
        <v>4</v>
      </c>
      <c r="C16">
        <v>43</v>
      </c>
      <c r="D16">
        <v>2</v>
      </c>
    </row>
    <row r="17" spans="2:4" x14ac:dyDescent="0.25">
      <c r="B17">
        <v>58</v>
      </c>
      <c r="C17">
        <v>23</v>
      </c>
      <c r="D17">
        <v>11</v>
      </c>
    </row>
    <row r="18" spans="2:4" x14ac:dyDescent="0.25">
      <c r="B18">
        <v>10</v>
      </c>
      <c r="C18">
        <v>1</v>
      </c>
      <c r="D18">
        <v>12</v>
      </c>
    </row>
    <row r="19" spans="2:4" x14ac:dyDescent="0.25">
      <c r="B19">
        <v>1</v>
      </c>
      <c r="C19">
        <v>6</v>
      </c>
      <c r="D19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C9" sqref="C9"/>
    </sheetView>
  </sheetViews>
  <sheetFormatPr baseColWidth="10" defaultColWidth="0" defaultRowHeight="15" customHeight="1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6" s="2" customFormat="1" x14ac:dyDescent="0.25">
      <c r="A2" s="13"/>
      <c r="B2" s="67" t="s">
        <v>3</v>
      </c>
      <c r="C2" s="68"/>
      <c r="D2" s="68"/>
      <c r="E2" s="69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9" customFormat="1" ht="30" x14ac:dyDescent="0.25">
      <c r="A3" s="57"/>
      <c r="B3" s="61" t="s">
        <v>1</v>
      </c>
      <c r="C3" s="59" t="s">
        <v>4</v>
      </c>
      <c r="D3" s="59" t="s">
        <v>5</v>
      </c>
      <c r="E3" s="64" t="s">
        <v>2</v>
      </c>
      <c r="F3" s="77"/>
      <c r="G3" s="77"/>
      <c r="H3" s="77"/>
      <c r="I3" s="77"/>
      <c r="J3" s="77"/>
      <c r="K3" s="77"/>
      <c r="L3" s="77"/>
      <c r="M3" s="77"/>
      <c r="N3" s="77"/>
      <c r="O3" s="57"/>
      <c r="P3" s="58"/>
    </row>
    <row r="4" spans="1:16" s="3" customFormat="1" ht="15.75" thickBot="1" x14ac:dyDescent="0.3">
      <c r="A4" s="56"/>
      <c r="B4" s="45">
        <v>1.0416666666666666E-2</v>
      </c>
      <c r="C4" s="46">
        <v>0.47222222222222227</v>
      </c>
      <c r="D4" s="46">
        <v>0.47847222222222219</v>
      </c>
      <c r="E4" s="33">
        <f>IFERROR(IF(OR(ISBLANK(C4),ISBLANK(D4)),"Completar",IF(D4&gt;=C4,D4-C4,"Error")),"Error")</f>
        <v>6.2499999999999223E-3</v>
      </c>
      <c r="F4" s="78"/>
      <c r="G4" s="78"/>
      <c r="H4" s="78"/>
      <c r="I4" s="78"/>
      <c r="J4" s="78"/>
      <c r="K4" s="78"/>
      <c r="L4" s="78"/>
      <c r="M4" s="78"/>
      <c r="N4" s="78"/>
      <c r="O4" s="56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7" t="s">
        <v>0</v>
      </c>
      <c r="C6" s="68"/>
      <c r="D6" s="68"/>
      <c r="E6" s="69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9" customFormat="1" ht="30" x14ac:dyDescent="0.25">
      <c r="A7" s="57"/>
      <c r="B7" s="61" t="s">
        <v>1</v>
      </c>
      <c r="C7" s="59" t="s">
        <v>4</v>
      </c>
      <c r="D7" s="59" t="s">
        <v>5</v>
      </c>
      <c r="E7" s="64" t="s">
        <v>2</v>
      </c>
      <c r="F7" s="77"/>
      <c r="G7" s="77"/>
      <c r="H7" s="77"/>
      <c r="I7" s="77"/>
      <c r="J7" s="77"/>
      <c r="K7" s="77"/>
      <c r="L7" s="77"/>
      <c r="M7" s="77"/>
      <c r="N7" s="77"/>
      <c r="O7" s="57"/>
      <c r="P7" s="58"/>
    </row>
    <row r="8" spans="1:16" s="3" customFormat="1" ht="15.75" thickBot="1" x14ac:dyDescent="0.3">
      <c r="A8" s="56"/>
      <c r="B8" s="45">
        <v>2.0833333333333332E-2</v>
      </c>
      <c r="C8" s="46">
        <v>0.47986111111111113</v>
      </c>
      <c r="D8" s="46"/>
      <c r="E8" s="33" t="str">
        <f>IFERROR(IF(OR(ISBLANK(C8),ISBLANK(D8)),"Completar",IF(D8&gt;=C8,D8-C8,"Error")),"Error")</f>
        <v>Completar</v>
      </c>
      <c r="F8" s="78"/>
      <c r="G8" s="78"/>
      <c r="H8" s="78"/>
      <c r="I8" s="78"/>
      <c r="J8" s="78"/>
      <c r="K8" s="78"/>
      <c r="L8" s="78"/>
      <c r="M8" s="78"/>
      <c r="N8" s="78"/>
      <c r="O8" s="56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67" t="s">
        <v>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3"/>
    </row>
    <row r="11" spans="1:16" s="59" customFormat="1" ht="16.5" customHeight="1" x14ac:dyDescent="0.25">
      <c r="A11" s="57"/>
      <c r="B11" s="92" t="s">
        <v>9</v>
      </c>
      <c r="C11" s="84" t="s">
        <v>10</v>
      </c>
      <c r="D11" s="84"/>
      <c r="E11" s="85"/>
      <c r="F11" s="73" t="s">
        <v>12</v>
      </c>
      <c r="G11" s="74"/>
      <c r="H11" s="75" t="s">
        <v>14</v>
      </c>
      <c r="I11" s="84"/>
      <c r="J11" s="85"/>
      <c r="K11" s="73" t="s">
        <v>16</v>
      </c>
      <c r="L11" s="74"/>
      <c r="M11" s="75" t="s">
        <v>18</v>
      </c>
      <c r="N11" s="76" t="s">
        <v>2</v>
      </c>
      <c r="O11" s="57"/>
      <c r="P11" s="58"/>
    </row>
    <row r="12" spans="1:16" s="59" customFormat="1" ht="30" x14ac:dyDescent="0.25">
      <c r="A12" s="57"/>
      <c r="B12" s="92"/>
      <c r="C12" s="84"/>
      <c r="D12" s="84"/>
      <c r="E12" s="85"/>
      <c r="F12" s="62" t="s">
        <v>13</v>
      </c>
      <c r="G12" s="63" t="s">
        <v>11</v>
      </c>
      <c r="H12" s="58" t="s">
        <v>4</v>
      </c>
      <c r="I12" s="59" t="s">
        <v>5</v>
      </c>
      <c r="J12" s="60" t="s">
        <v>11</v>
      </c>
      <c r="K12" s="62" t="s">
        <v>15</v>
      </c>
      <c r="L12" s="63" t="s">
        <v>17</v>
      </c>
      <c r="M12" s="75"/>
      <c r="N12" s="76"/>
      <c r="O12" s="57"/>
      <c r="P12" s="58"/>
    </row>
    <row r="13" spans="1:16" s="3" customFormat="1" x14ac:dyDescent="0.25">
      <c r="A13" s="56"/>
      <c r="B13" s="24">
        <f>ROW($B13)-12</f>
        <v>1</v>
      </c>
      <c r="C13" s="79"/>
      <c r="D13" s="79"/>
      <c r="E13" s="80"/>
      <c r="F13" s="47"/>
      <c r="G13" s="48"/>
      <c r="H13" s="49"/>
      <c r="I13" s="50"/>
      <c r="J13" s="20" t="str">
        <f>IFERROR(IF(OR(ISBLANK(H13),ISBLANK(I13)),"Completar",IF(I13&gt;=H13,I13-H13,"Error")),"Error")</f>
        <v>Completar</v>
      </c>
      <c r="K13" s="51"/>
      <c r="L13" s="52"/>
      <c r="M13" s="53"/>
      <c r="N13" s="25" t="str">
        <f>IFERROR(IF(OR(J13="Completar",ISBLANK(L13)),"Completar",J13+L13),"Error")</f>
        <v>Completar</v>
      </c>
      <c r="O13" s="56"/>
      <c r="P13" s="11"/>
    </row>
    <row r="14" spans="1:16" s="3" customFormat="1" x14ac:dyDescent="0.25">
      <c r="A14" s="56"/>
      <c r="B14" s="24">
        <f t="shared" ref="B14:B16" si="0">ROW($B14)-12</f>
        <v>2</v>
      </c>
      <c r="C14" s="79"/>
      <c r="D14" s="79"/>
      <c r="E14" s="80"/>
      <c r="F14" s="47"/>
      <c r="G14" s="48"/>
      <c r="H14" s="49"/>
      <c r="I14" s="50"/>
      <c r="J14" s="20" t="str">
        <f t="shared" ref="J14:J16" si="1">IFERROR(IF(OR(ISBLANK(H14),ISBLANK(I14)),"Completar",IF(I14&gt;=H14,I14-H14,"Error")),"Error")</f>
        <v>Completar</v>
      </c>
      <c r="K14" s="51"/>
      <c r="L14" s="52"/>
      <c r="M14" s="53"/>
      <c r="N14" s="25" t="str">
        <f t="shared" ref="N14:N16" si="2">IFERROR(IF(OR(J14="Completar",ISBLANK(L14)),"Completar",J14+L14),"Error")</f>
        <v>Completar</v>
      </c>
      <c r="O14" s="56"/>
      <c r="P14" s="11"/>
    </row>
    <row r="15" spans="1:16" s="3" customFormat="1" ht="32.25" customHeight="1" x14ac:dyDescent="0.25">
      <c r="A15" s="56"/>
      <c r="B15" s="24">
        <f t="shared" si="0"/>
        <v>3</v>
      </c>
      <c r="C15" s="79"/>
      <c r="D15" s="79"/>
      <c r="E15" s="80"/>
      <c r="F15" s="47"/>
      <c r="G15" s="48"/>
      <c r="H15" s="49"/>
      <c r="I15" s="50"/>
      <c r="J15" s="20" t="str">
        <f t="shared" si="1"/>
        <v>Completar</v>
      </c>
      <c r="K15" s="51"/>
      <c r="L15" s="52"/>
      <c r="M15" s="53"/>
      <c r="N15" s="25" t="str">
        <f t="shared" si="2"/>
        <v>Completar</v>
      </c>
      <c r="O15" s="56"/>
      <c r="P15" s="11"/>
    </row>
    <row r="16" spans="1:16" s="3" customFormat="1" x14ac:dyDescent="0.25">
      <c r="A16" s="56"/>
      <c r="B16" s="24">
        <f t="shared" si="0"/>
        <v>4</v>
      </c>
      <c r="C16" s="79"/>
      <c r="D16" s="79"/>
      <c r="E16" s="80"/>
      <c r="F16" s="47"/>
      <c r="G16" s="48"/>
      <c r="H16" s="49"/>
      <c r="I16" s="50"/>
      <c r="J16" s="20" t="str">
        <f t="shared" si="1"/>
        <v>Completar</v>
      </c>
      <c r="K16" s="51"/>
      <c r="L16" s="52"/>
      <c r="M16" s="53"/>
      <c r="N16" s="25" t="str">
        <f t="shared" si="2"/>
        <v>Completar</v>
      </c>
      <c r="O16" s="56"/>
      <c r="P16" s="11"/>
    </row>
    <row r="17" spans="1:16" s="4" customFormat="1" ht="15.75" thickBot="1" x14ac:dyDescent="0.3">
      <c r="A17" s="57"/>
      <c r="B17" s="81" t="s">
        <v>7</v>
      </c>
      <c r="C17" s="82"/>
      <c r="D17" s="82"/>
      <c r="E17" s="83"/>
      <c r="F17" s="26">
        <f>SUM(F13:F16)</f>
        <v>0</v>
      </c>
      <c r="G17" s="27">
        <f>SUM(G13:G16)</f>
        <v>0</v>
      </c>
      <c r="H17" s="55"/>
      <c r="I17" s="29"/>
      <c r="J17" s="54" t="str">
        <f>IF(OR(COUNTIF(J13:J16,"Error")&gt;0,COUNTIF(J13:J16,"Completar")&gt;0),"Error",SUM(J13:J16))</f>
        <v>Error</v>
      </c>
      <c r="K17" s="31">
        <f>SUM(K13:K16)</f>
        <v>0</v>
      </c>
      <c r="L17" s="27">
        <f>SUM(L13:L16)</f>
        <v>0</v>
      </c>
      <c r="M17" s="32">
        <f>SUM(M13:M16)</f>
        <v>0</v>
      </c>
      <c r="N17" s="33" t="str">
        <f>IF(OR(COUNTIF(N13:N16,"Error")&gt;0,COUNTIF(N13:N16,"Completar")&gt;0),"Error",SUM(N13:N16))</f>
        <v>Error</v>
      </c>
      <c r="O17" s="57"/>
      <c r="P17" s="17"/>
    </row>
    <row r="18" spans="1:16" s="7" customFormat="1" ht="6" customHeight="1" thickBot="1" x14ac:dyDescent="0.3">
      <c r="A18" s="16"/>
      <c r="B18" s="5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6" s="2" customFormat="1" ht="15" customHeight="1" x14ac:dyDescent="0.25">
      <c r="A19" s="13"/>
      <c r="B19" s="67" t="s">
        <v>19</v>
      </c>
      <c r="C19" s="68"/>
      <c r="D19" s="68"/>
      <c r="E19" s="69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6" s="59" customFormat="1" ht="30" x14ac:dyDescent="0.25">
      <c r="A20" s="57"/>
      <c r="B20" s="61" t="s">
        <v>1</v>
      </c>
      <c r="C20" s="59" t="s">
        <v>4</v>
      </c>
      <c r="D20" s="59" t="s">
        <v>5</v>
      </c>
      <c r="E20" s="64" t="s">
        <v>2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8"/>
    </row>
    <row r="21" spans="1:16" s="3" customFormat="1" ht="15.75" thickBot="1" x14ac:dyDescent="0.3">
      <c r="A21" s="56"/>
      <c r="B21" s="45"/>
      <c r="C21" s="46"/>
      <c r="D21" s="46"/>
      <c r="E21" s="33" t="str">
        <f>IFERROR(IF(OR(ISBLANK(C21),ISBLANK(D21)),"Completar",IF(D21&gt;=C21,D21-C21,"Error")),"Error")</f>
        <v>Completar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11"/>
    </row>
    <row r="22" spans="1:16" s="7" customFormat="1" ht="6" customHeight="1" thickBo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25">
      <c r="B23" s="67" t="s">
        <v>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9"/>
    </row>
    <row r="24" spans="1:16" ht="15" customHeight="1" x14ac:dyDescent="0.25">
      <c r="B24" s="70" t="s">
        <v>23</v>
      </c>
      <c r="C24" s="71"/>
      <c r="D24" s="72"/>
      <c r="E24" s="96">
        <f>M17</f>
        <v>0</v>
      </c>
      <c r="F24" s="97"/>
      <c r="G24" s="34"/>
      <c r="H24" s="35"/>
      <c r="I24" s="35"/>
      <c r="J24" s="35"/>
      <c r="K24" s="35"/>
      <c r="L24" s="35"/>
      <c r="M24" s="35"/>
      <c r="N24" s="38"/>
    </row>
    <row r="25" spans="1:16" x14ac:dyDescent="0.25">
      <c r="B25" s="70" t="s">
        <v>24</v>
      </c>
      <c r="C25" s="71"/>
      <c r="D25" s="72"/>
      <c r="E25" s="98">
        <f>IF(M17=0,0,IFERROR(M17/(N17*24),"Error"))</f>
        <v>0</v>
      </c>
      <c r="F25" s="99"/>
      <c r="G25" s="36"/>
      <c r="H25" s="37"/>
      <c r="I25" s="37"/>
      <c r="J25" s="37"/>
      <c r="K25" s="37"/>
      <c r="L25" s="37"/>
      <c r="M25" s="37"/>
      <c r="N25" s="39"/>
    </row>
    <row r="26" spans="1:16" ht="15" customHeight="1" x14ac:dyDescent="0.25">
      <c r="B26" s="70" t="s">
        <v>22</v>
      </c>
      <c r="C26" s="71"/>
      <c r="D26" s="72"/>
      <c r="E26" s="96">
        <f>IF(K17=0,0,IFERROR(ROUNDUP(K17/(M17/100),0),"Error"))</f>
        <v>0</v>
      </c>
      <c r="F26" s="97"/>
      <c r="G26" s="36"/>
      <c r="H26" s="37"/>
      <c r="I26" s="37"/>
      <c r="J26" s="37"/>
      <c r="K26" s="37"/>
      <c r="L26" s="37"/>
      <c r="M26" s="37"/>
      <c r="N26" s="39"/>
    </row>
    <row r="27" spans="1:16" ht="15" customHeight="1" x14ac:dyDescent="0.25">
      <c r="B27" s="70" t="s">
        <v>25</v>
      </c>
      <c r="C27" s="71"/>
      <c r="D27" s="72"/>
      <c r="E27" s="88">
        <f>IF(K17=0,0,IFERROR(K17/M17,"Error"))</f>
        <v>0</v>
      </c>
      <c r="F27" s="89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70" t="s">
        <v>28</v>
      </c>
      <c r="C28" s="71"/>
      <c r="D28" s="72"/>
      <c r="E28" s="43">
        <f>E4</f>
        <v>6.2499999999999223E-3</v>
      </c>
      <c r="F28" s="44" t="str">
        <f t="shared" ref="F28:F32" si="3">IF(E28="Completar",E28,IFERROR(E28/$E$33,"Error"))</f>
        <v>Error</v>
      </c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70" t="s">
        <v>29</v>
      </c>
      <c r="C29" s="71"/>
      <c r="D29" s="72"/>
      <c r="E29" s="43" t="str">
        <f>E8</f>
        <v>Completar</v>
      </c>
      <c r="F29" s="44" t="str">
        <f t="shared" si="3"/>
        <v>Completar</v>
      </c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70" t="s">
        <v>30</v>
      </c>
      <c r="C30" s="71"/>
      <c r="D30" s="72"/>
      <c r="E30" s="43" t="str">
        <f>E21</f>
        <v>Completar</v>
      </c>
      <c r="F30" s="44" t="str">
        <f>IF(E30="Completar",E30,IFERROR(E30/$E$33,"Error"))</f>
        <v>Completar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70" t="s">
        <v>26</v>
      </c>
      <c r="C31" s="71"/>
      <c r="D31" s="72"/>
      <c r="E31" s="43">
        <f>L17</f>
        <v>0</v>
      </c>
      <c r="F31" s="44" t="str">
        <f t="shared" si="3"/>
        <v>Error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70" t="s">
        <v>27</v>
      </c>
      <c r="C32" s="71"/>
      <c r="D32" s="72"/>
      <c r="E32" s="43" t="str">
        <f>J17</f>
        <v>Error</v>
      </c>
      <c r="F32" s="44" t="str">
        <f t="shared" si="3"/>
        <v>Error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thickBot="1" x14ac:dyDescent="0.3">
      <c r="B33" s="93" t="s">
        <v>6</v>
      </c>
      <c r="C33" s="94"/>
      <c r="D33" s="95"/>
      <c r="E33" s="90" t="str">
        <f>IF(COUNTIF(E28:E32,"Error")=0,SUM(E28:E32),"Error")</f>
        <v>Error</v>
      </c>
      <c r="F33" s="91"/>
      <c r="G33" s="40"/>
      <c r="H33" s="41"/>
      <c r="I33" s="41"/>
      <c r="J33" s="41"/>
      <c r="K33" s="41"/>
      <c r="L33" s="41"/>
      <c r="M33" s="41"/>
      <c r="N33" s="42"/>
    </row>
    <row r="34" spans="1:15" s="10" customFormat="1" ht="6" customHeight="1" x14ac:dyDescent="0.25">
      <c r="A34" s="16"/>
      <c r="O34" s="16"/>
    </row>
    <row r="35" spans="1:15" hidden="1" x14ac:dyDescent="0.25"/>
    <row r="36" spans="1:15" hidden="1" x14ac:dyDescent="0.25"/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sheetProtection formatCells="0" formatColumns="0" formatRows="0" insertColumns="0" insertRows="0" deleteColumns="0" deleteRows="0"/>
  <mergeCells count="37">
    <mergeCell ref="B32:D32"/>
    <mergeCell ref="B33:D33"/>
    <mergeCell ref="E33:F33"/>
    <mergeCell ref="B27:D27"/>
    <mergeCell ref="E27:F27"/>
    <mergeCell ref="B28:D28"/>
    <mergeCell ref="B29:D29"/>
    <mergeCell ref="B30:D30"/>
    <mergeCell ref="B31:D31"/>
    <mergeCell ref="B26:D26"/>
    <mergeCell ref="E26:F26"/>
    <mergeCell ref="C13:E13"/>
    <mergeCell ref="C14:E14"/>
    <mergeCell ref="C15:E15"/>
    <mergeCell ref="C16:E16"/>
    <mergeCell ref="B17:E17"/>
    <mergeCell ref="B19:E19"/>
    <mergeCell ref="B23:N23"/>
    <mergeCell ref="B24:D24"/>
    <mergeCell ref="E24:F24"/>
    <mergeCell ref="B25:D25"/>
    <mergeCell ref="E25:F25"/>
    <mergeCell ref="F8:N8"/>
    <mergeCell ref="B10:N10"/>
    <mergeCell ref="B11:B12"/>
    <mergeCell ref="C11:E12"/>
    <mergeCell ref="F11:G11"/>
    <mergeCell ref="H11:J11"/>
    <mergeCell ref="K11:L11"/>
    <mergeCell ref="M11:M12"/>
    <mergeCell ref="N11:N12"/>
    <mergeCell ref="F7:N7"/>
    <mergeCell ref="C1:N1"/>
    <mergeCell ref="B2:E2"/>
    <mergeCell ref="F3:N3"/>
    <mergeCell ref="F4:N4"/>
    <mergeCell ref="B6:E6"/>
  </mergeCells>
  <conditionalFormatting sqref="A1:XFD1048576">
    <cfRule type="cellIs" dxfId="1" priority="1" operator="equal">
      <formula>"Completar"</formula>
    </cfRule>
    <cfRule type="cellIs" dxfId="0" priority="2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workbookViewId="0">
      <selection activeCell="F4" sqref="F4"/>
    </sheetView>
  </sheetViews>
  <sheetFormatPr baseColWidth="10" defaultRowHeight="15" x14ac:dyDescent="0.25"/>
  <sheetData>
    <row r="3" spans="2:6" x14ac:dyDescent="0.25">
      <c r="B3" t="s">
        <v>37</v>
      </c>
      <c r="F3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Métricas</vt:lpstr>
      <vt:lpstr>Hoja1</vt:lpstr>
      <vt:lpstr>Métricas (2)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Diego</cp:lastModifiedBy>
  <dcterms:created xsi:type="dcterms:W3CDTF">2014-04-14T14:00:11Z</dcterms:created>
  <dcterms:modified xsi:type="dcterms:W3CDTF">2015-10-21T00:09:15Z</dcterms:modified>
</cp:coreProperties>
</file>