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11206\Desktop\"/>
    </mc:Choice>
  </mc:AlternateContent>
  <xr:revisionPtr revIDLastSave="0" documentId="13_ncr:1_{4ADE9D42-FB19-4BB4-91B0-C4EEA835AF5E}" xr6:coauthVersionLast="47" xr6:coauthVersionMax="47" xr10:uidLastSave="{00000000-0000-0000-0000-000000000000}"/>
  <bookViews>
    <workbookView xWindow="-98" yWindow="353" windowWidth="20715" windowHeight="13424" xr2:uid="{00000000-000D-0000-FFFF-FFFF00000000}"/>
  </bookViews>
  <sheets>
    <sheet name="Dataset" sheetId="16" r:id="rId1"/>
    <sheet name="Overview" sheetId="14" r:id="rId2"/>
    <sheet name="Country" sheetId="2" r:id="rId3"/>
    <sheet name="Media organization" sheetId="5" r:id="rId4"/>
    <sheet name="Topic" sheetId="6" r:id="rId5"/>
    <sheet name="Data source" sheetId="8" r:id="rId6"/>
    <sheet name="Transparency" sheetId="10" r:id="rId7"/>
    <sheet name="Visualization" sheetId="11" r:id="rId8"/>
    <sheet name="Impact" sheetId="13" r:id="rId9"/>
  </sheets>
  <calcPr calcId="181029"/>
  <pivotCaches>
    <pivotCache cacheId="0"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7" i="6" l="1"/>
  <c r="C78" i="6"/>
  <c r="C79" i="6"/>
  <c r="C80" i="6"/>
  <c r="C81" i="6"/>
  <c r="C82" i="6"/>
  <c r="C83" i="6"/>
  <c r="C84" i="6"/>
  <c r="C85" i="6"/>
  <c r="C86" i="6"/>
  <c r="C87" i="6"/>
  <c r="C76" i="6"/>
  <c r="C10" i="14"/>
  <c r="F6" i="14"/>
  <c r="F10" i="14" s="1"/>
  <c r="D10" i="14"/>
  <c r="E10" i="14"/>
  <c r="B72" i="13"/>
  <c r="B71" i="13"/>
  <c r="B70" i="13"/>
  <c r="B69" i="13"/>
  <c r="C72" i="13"/>
  <c r="C71" i="13"/>
  <c r="C70" i="13"/>
  <c r="C69" i="13"/>
  <c r="B60" i="13"/>
  <c r="B57" i="13"/>
  <c r="B50" i="13"/>
  <c r="B52" i="13"/>
  <c r="B56" i="13"/>
  <c r="B49" i="13"/>
  <c r="B51" i="13"/>
  <c r="B44" i="13"/>
  <c r="B54" i="13"/>
  <c r="B45" i="13"/>
  <c r="B48" i="13"/>
  <c r="B53" i="13"/>
  <c r="B46" i="13"/>
  <c r="B55" i="13"/>
  <c r="B58" i="13"/>
  <c r="B47" i="13"/>
  <c r="B35" i="13"/>
  <c r="B34" i="13"/>
  <c r="B36" i="13"/>
  <c r="B37" i="13"/>
  <c r="B31" i="13"/>
  <c r="B28" i="13"/>
  <c r="B30" i="13"/>
  <c r="B33" i="13"/>
  <c r="B29" i="13"/>
  <c r="B32" i="13"/>
  <c r="B27" i="13"/>
  <c r="B5" i="13"/>
  <c r="B6" i="13"/>
  <c r="B7" i="13"/>
  <c r="B8" i="13"/>
  <c r="B9" i="13"/>
  <c r="B10" i="13"/>
  <c r="B11" i="13"/>
  <c r="B12" i="13"/>
  <c r="B13" i="13"/>
  <c r="B14" i="13"/>
  <c r="B15" i="13"/>
  <c r="B16" i="13"/>
  <c r="B17" i="13"/>
  <c r="B18" i="13"/>
  <c r="B19" i="13"/>
  <c r="B48" i="8"/>
  <c r="B47" i="8"/>
  <c r="B46" i="8"/>
  <c r="B45" i="8"/>
  <c r="B44" i="8"/>
  <c r="B43" i="8"/>
  <c r="B42" i="8"/>
  <c r="B29" i="11"/>
  <c r="B28" i="11"/>
  <c r="B23" i="11"/>
  <c r="B27" i="11"/>
  <c r="B26" i="11"/>
  <c r="B25" i="11"/>
  <c r="B24" i="11"/>
  <c r="B22" i="11"/>
  <c r="B12" i="11"/>
  <c r="B13" i="11"/>
  <c r="B14" i="11"/>
  <c r="B15" i="11"/>
  <c r="B9" i="11"/>
  <c r="B8" i="11"/>
  <c r="B10" i="11"/>
  <c r="B11" i="11"/>
  <c r="B6" i="11"/>
  <c r="B5" i="11"/>
  <c r="B7" i="11"/>
  <c r="C59" i="6"/>
  <c r="C57" i="6"/>
  <c r="C56" i="6"/>
  <c r="C55" i="6"/>
  <c r="C54" i="6"/>
  <c r="C53" i="6"/>
  <c r="C52" i="6"/>
  <c r="C51" i="6"/>
  <c r="C50" i="6"/>
  <c r="C49" i="6"/>
  <c r="I10" i="6"/>
  <c r="G5" i="6"/>
  <c r="G6" i="6"/>
  <c r="G7" i="6"/>
  <c r="G8" i="6"/>
  <c r="G9" i="6"/>
  <c r="G10" i="6"/>
  <c r="G11" i="6"/>
  <c r="G12" i="6"/>
  <c r="G13" i="6"/>
  <c r="G14" i="6"/>
  <c r="G15" i="6"/>
  <c r="G4" i="6"/>
  <c r="E5" i="6"/>
  <c r="E6" i="6"/>
  <c r="E7" i="6"/>
  <c r="E8" i="6"/>
  <c r="E9" i="6"/>
  <c r="E10" i="6"/>
  <c r="E11" i="6"/>
  <c r="E12" i="6"/>
  <c r="E13" i="6"/>
  <c r="E14" i="6"/>
  <c r="E15" i="6"/>
  <c r="E4" i="6"/>
  <c r="C5" i="6"/>
  <c r="C6" i="6"/>
  <c r="C7" i="6"/>
  <c r="C8" i="6"/>
  <c r="C9" i="6"/>
  <c r="C10" i="6"/>
  <c r="C11" i="6"/>
  <c r="C12" i="6"/>
  <c r="C13" i="6"/>
  <c r="C14" i="6"/>
  <c r="C15" i="6"/>
  <c r="C4" i="6"/>
  <c r="B6" i="8"/>
  <c r="B7" i="8"/>
  <c r="B8" i="8"/>
  <c r="B9" i="8"/>
  <c r="B10" i="8"/>
  <c r="B11" i="8"/>
  <c r="B12" i="8"/>
  <c r="B5" i="8"/>
  <c r="C10" i="10"/>
  <c r="D10" i="10"/>
  <c r="B10" i="10"/>
  <c r="C34" i="8"/>
  <c r="D34" i="8"/>
  <c r="B34" i="8"/>
  <c r="B24" i="8"/>
  <c r="B29" i="8" s="1"/>
  <c r="C18" i="8"/>
  <c r="C19" i="8"/>
  <c r="C20" i="8"/>
  <c r="C21" i="8"/>
  <c r="C22" i="8"/>
  <c r="C23" i="8"/>
  <c r="C24" i="8"/>
  <c r="C25" i="8"/>
  <c r="C26" i="8"/>
  <c r="C27" i="8"/>
  <c r="C28" i="8"/>
  <c r="C17" i="8"/>
  <c r="C13" i="8"/>
  <c r="C69" i="6"/>
  <c r="C68" i="6"/>
  <c r="C58" i="6"/>
  <c r="C60" i="6"/>
  <c r="B62" i="6"/>
  <c r="F16" i="6"/>
  <c r="D16" i="6"/>
  <c r="B16" i="6"/>
  <c r="H13" i="6"/>
  <c r="I13" i="6" s="1"/>
  <c r="H14" i="6"/>
  <c r="I14" i="6" s="1"/>
  <c r="H15" i="6"/>
  <c r="I15" i="6" s="1"/>
  <c r="H5" i="6"/>
  <c r="I5" i="6" s="1"/>
  <c r="H6" i="6"/>
  <c r="I6" i="6" s="1"/>
  <c r="H7" i="6"/>
  <c r="I7" i="6" s="1"/>
  <c r="H8" i="6"/>
  <c r="I8" i="6" s="1"/>
  <c r="H9" i="6"/>
  <c r="I9" i="6" s="1"/>
  <c r="H10" i="6"/>
  <c r="H11" i="6"/>
  <c r="I11" i="6" s="1"/>
  <c r="H12" i="6"/>
  <c r="I12" i="6" s="1"/>
  <c r="H4" i="6"/>
  <c r="I4" i="6" s="1"/>
  <c r="H16" i="6" l="1"/>
</calcChain>
</file>

<file path=xl/sharedStrings.xml><?xml version="1.0" encoding="utf-8"?>
<sst xmlns="http://schemas.openxmlformats.org/spreadsheetml/2006/main" count="10508" uniqueCount="4491">
  <si>
    <t>Project title</t>
  </si>
  <si>
    <t>Country</t>
  </si>
  <si>
    <t>Project link 1</t>
  </si>
  <si>
    <t>Results</t>
  </si>
  <si>
    <t>Publication date</t>
  </si>
  <si>
    <t>Publishing organisations</t>
  </si>
  <si>
    <t>Organisation size</t>
  </si>
  <si>
    <t>Tags</t>
  </si>
  <si>
    <t>Purpose</t>
  </si>
  <si>
    <t>Topics</t>
  </si>
  <si>
    <t>Data sources</t>
  </si>
  <si>
    <t>Number of data sources</t>
  </si>
  <si>
    <t>Geographic scales</t>
  </si>
  <si>
    <t>Disclosure of data sources</t>
  </si>
  <si>
    <t>Access to dataset</t>
  </si>
  <si>
    <t>Allow for update or correction</t>
  </si>
  <si>
    <t>Methodology</t>
  </si>
  <si>
    <t>Awareness of problem; notification of some problem in data, Footnote</t>
  </si>
  <si>
    <t>Technologies tools used</t>
  </si>
  <si>
    <t>Visualization types</t>
  </si>
  <si>
    <t>Interactivity functions</t>
  </si>
  <si>
    <t>Communication</t>
  </si>
  <si>
    <t>Audience</t>
  </si>
  <si>
    <t>A short description of the project</t>
  </si>
  <si>
    <t>What was the impact of the project</t>
  </si>
  <si>
    <t>What tools techniques technologies did you use and how did you use them</t>
  </si>
  <si>
    <t xml:space="preserve">What was the hardest part of this project What should the jury know to better understand what you did and why it should be selected </t>
  </si>
  <si>
    <t>What can other journalists learn from this project</t>
  </si>
  <si>
    <t>Project link 2</t>
  </si>
  <si>
    <t>Project link 3</t>
  </si>
  <si>
    <t>Project link 4</t>
  </si>
  <si>
    <t>Project link 5</t>
  </si>
  <si>
    <t>Project link 6</t>
  </si>
  <si>
    <t>Project link 7</t>
  </si>
  <si>
    <t>Project link 8</t>
  </si>
  <si>
    <t>Who made this project</t>
  </si>
  <si>
    <t>Short biography/ies</t>
  </si>
  <si>
    <t>Category</t>
  </si>
  <si>
    <t>Languages</t>
  </si>
  <si>
    <t>Jury's comments</t>
  </si>
  <si>
    <t>« When data meets politics »</t>
  </si>
  <si>
    <t>France</t>
  </si>
  <si>
    <t>https://docs.google.com/presentation/d/1611m86sdWF526u7-5wA2cfs9amQM6VSmEoqmY-E9Vlk/edit?usp=sharing</t>
  </si>
  <si>
    <t>Shortlist</t>
  </si>
  <si>
    <t>Les Jours</t>
  </si>
  <si>
    <t>Small</t>
  </si>
  <si>
    <t>Investigation,Explainer,Database,Open data,OSINT,Infographics,Chart,Politics</t>
  </si>
  <si>
    <t>National</t>
  </si>
  <si>
    <t>Compliance</t>
  </si>
  <si>
    <t>Non-compliance</t>
  </si>
  <si>
    <t>Scraping,JQuery,Json,Google Sheets,CSV,Python</t>
  </si>
  <si>
    <t>General public</t>
  </si>
  <si>
    <t>« When data meets politics » is a serie of eight data-driven stories based on different databases created by Wedodata from day 1 of Macron's presidency in France. Parliamentary debates, vote on laws, Twitter messages, official diaries… All information concerning French elected representatives and the government is recorded. In 2019, two episodes have been published on LesJours.fr, a French online-only news website (six in 2018). They are devoted to the exploration of French political life through the prism of Wikipedia: one on the reputation of French elected representatives and the other on the publishing war of Wikipedians on these political</t>
  </si>
  <si>
    <t xml:space="preserve"> Since 2016, LesJours.fr has published 130 journalistic series on various topics : migrants, environnement, corruption, health, economic and political scandals... But this independant media - awarded by the Albert Londres prize, the French equivalent of the Pulitzer prize, in 2017 – hadn’t published before a data investigation and therefore it is a new ground for them and their subscribers.  The audience of this “data serie” was one of the best among their 130 series,  surely because it mixed the following 4 ingredients: the subject of politics ; new editorial angles thanks to the data ; “stories articles”, an innovative format inspired by Snapchat or Instagram and created for the occasion, ideal to read on mobile ; and visual articles offering datavisualizations, photos and GIFs.     The format of story proposed by a media directly on its site  and not by forcing the reader to go on an external platform was very noticed by the French press which is looking for audience’s engagement.     On an international level,  this project has been selected as a finalist for the 2019 “Online Journalism Awards” on the category“Excellence and Innovation in Visual Digital Storytelling, Small Newsroom”.   https://awards.journalists.org/entries/politics-through-the-data/ </t>
  </si>
  <si>
    <t xml:space="preserve">  Most of the data sources  that we query regularly are compiled by Python scripts that we have improved over time. In concrete terms, we use the following techniques: http request, page consultation automation with machine-controlled browsers, API queries when they exist.   This data is stored in distinct CSV files organized by a meta-database.  Analysis, data mining, and angles seach for the stories were done through Tableau .    To build the story format, we created a semi-WYSIWG editor  that allows non-developers of the team to work on their own. We use common web technologies: Javascript and PHP mainly. This editor produce a public version of the story which is easy to navigate, optimized and responsive, ready to be upload on a server. </t>
  </si>
  <si>
    <t xml:space="preserve"> The hardest part of every journalistic investigation is to find the unexpected. What we learned by looking at French politics only through data is that it allowed us to  get out of the "elements of language" written by political communicators  and to provide concrete benchmarks to readers. This was the demonstration that one could interest readers in French politics other than through controversy and “snowclones”.   But for that, you have to look for data that is more distant from conventional open data. Of course Twitter, but also Wikipedia for these articles published in January 2019 which allowed us to show that the content of  each page of French elected representativesis the place of a war of influence  : we scrap all modifications and corrections made each day on MPs Wikipedia page to see if the pages were “vandalized” and by whomthanks to the totally open archives of the online encyclopedia : &lt;a href="http://screenstory.wedodata.fr/lesjours/index.php?story=wikipedia2-english#1/no"&gt;http://screenstory.wedodata.fr/lesjours/index.php?story=wikipedia2-english#1/no&lt;/a&gt;   Another challenge was to  find the right way of writing a “story article” . It's a whole other way of telling a story, because the texts must be short, dynamic, suitable for reading on a mobile with graphics. We tested a lot of ways before finding a solution that mixed writing on Google slides and oralizing texts as if we were preparing texts for the radio. </t>
  </si>
  <si>
    <t xml:space="preserve"> This project shows that data is a raw material that adapts to many web formats, that you have to be attentive to usage to see how journalism can seize practices from social networks to inform and that you don't always need millions to innovate. </t>
  </si>
  <si>
    <t>http://screenstory.wedodata.fr/lesjours/index.php?story=wikipedia2-english#1/no</t>
  </si>
  <si>
    <t>Karen Bastien, Nicolas Boeuf, François Prosper, Victor Schmitt, Brice Terdjman, Clément Thorez, Anthony Veyssière</t>
  </si>
  <si>
    <t xml:space="preserve"> Wedodata is a datajournalism and datavisualization studio, created 8 years ago at the very beginning of datadriven journalism in France. Its role: to find and tell stories starting from structured databases (encrypted or textual). This information graphics can be expressed as well on paper or on the Internet as in video or photo. Wedodata supports media, local communities, institutions ... in this new path of storytelling and pedagogy.   WeDoData consists of a hard core of seven people who master all the key skills of a datvisualization process, from understanding the data to its staging and interactivity. Specializing in media projects (Arte, France Télévisions, INA, Les Echos, Liberation, Les Jours…), the agency has made this experience available to the general public at the service of large public and research entities in their approach to open data (OECD, Ile-de-France Region, INPI, Ministry of Research, Paris School of Economics, Global Carbon project…)... Two distinctions at the "Datajournalism awards" crowned its eight years of projects, in 2012 and 2018. </t>
  </si>
  <si>
    <t>Innovation (small and large newsrooms)</t>
  </si>
  <si>
    <t>Self-driving cars: Who to save, who to sacrifice?</t>
  </si>
  <si>
    <t>Canada</t>
  </si>
  <si>
    <t>https://ici.radio-canada.ca/info/2019/voitures-autonomes-dilemme-tramway/index-en.html</t>
  </si>
  <si>
    <t>Radio-Canada</t>
  </si>
  <si>
    <t>Big</t>
  </si>
  <si>
    <t>Explainer,Long-form,Quiz/game,News application,Illustration,Infographics,Business</t>
  </si>
  <si>
    <t>International</t>
  </si>
  <si>
    <t>Not applicable</t>
  </si>
  <si>
    <t>Animation,D3.js,Canvas,Json,Adobe,Creative Suite,CSV,Node.js</t>
  </si>
  <si>
    <t xml:space="preserve"> CBC/Radio-Canada created this newsgame to explain some of the ethical ramifications of letting algorithmic drivers share the road with human drivers and the moral dilemmas facing autonomous vehicle manufacturers.    To keep the subject (which involves death) from being too morbid, we made the aesthetic choice to use a whimsical pixelated art style.    The project alternates between explanatory text and a visual ethics quiz designed to keep readers engaged and make them more receptive to the concerns of experts and other stakeholders.    The project was published in French and English. </t>
  </si>
  <si>
    <t xml:space="preserve"> The project received praise from visual journalists across the industry, including from the New York Times, Bloomberg and The Guardian, as well as multiple researchers studying autonomous vehicles.    The project was also successful in getting several Canadian governmental officials' positions on the proliferation of self-driving cars on the record.    The presentation and interactive elements used were successful in convincing readers to spend extra time with the article. Our read times on this project were far greater than with traditional articles, and this project was one of the top articles read that month.    The project was also featured on several Radio-Canada radio and television programs, extending its reach. We believe the project was successful in its goal of starting a conversation around self-driving car ethics in Canada. </t>
  </si>
  <si>
    <t xml:space="preserve"> The project used React/Redux to render the project and to coordinate events on multiple stacked layers: canvas, svg, and html. Static rendering of markup was used to decrease perceived load time.    The text of the project was retreived from a headless CMS in order to support multiple languages (French and English) seamlessly.    Rails and roads were drawn with mathematical equations (and needed to be redrawn and recalculated on text reflows) and CSS sprites were used to animate characters and vehicles.    Responses to the visual poll were sent to or retrieved from a backend microservice, which served as a relay to a mysql database.    We created a physically accurate braking simulation using the official mathematical formulas provided by Transport Canada. We used the data from the Moral Machine project to create a novel visualisation. We also used duelling video interviews to provide opposing views on vehicle testing, and illustrations to explain different autonomy levels.    A particular challenge was creating responsive pixel art that maintained an exaggerated pixel size (4x4, or 8x8 on retina screens) despite changing screen sizes. In all our visualisations we sought to maintain that pixel size. Even the world map maintains these pixel sizes even when the map is smaller, which means we needed to draw a pixellated map on-the-fly at the requested width.    Finally, we worked hard to ensure accessibility, label buttons and visualisations according to accessibility standards, and to ensure that the entire project could be operated by keyboard/without a pointing device. The project received a perfect Lighthouse accessibility score.          </t>
  </si>
  <si>
    <t xml:space="preserve"> The hardest part of this project was choosing scenarios that made sense with the accompanying article sections. This was especially challenging, because we did not know beforehand how the public would vote in the visual poll. If we incorrectly predicted the public's response, it was possible that the vote counts would contradict parts of the text.    Maintaining the same pixel-art pixel proportions for a responsive project presented several technical challenges which our team overcame.    Writing the article itself was a challenge, since a traditional article format is not made to be broken into segments. With large interruptions between sections, each block had to contribute to the larger narrative, and yet be capable of standing alone.    Finally, the reporting was a challenge since governments and companies were hesitant to discuss the potential downsides of the technologies they are actively pursuing -- especially when those downsides are abstract and not tied to a particular accident or event. </t>
  </si>
  <si>
    <t xml:space="preserve"> Others can learn the power of a good presentation to drive engagement. This project was based on data that had been available for months, but the quality of the presentation and the use of a visual poll to drive people down the page, the clever visualisations and delightful drawings, all served to produce a hit for our newsroom.    As Professor Iyad Rahwan, director of the Center for Humans &amp; Machine said on Twitter: "[It is] quite possibly the most interactive and detailed article covering the Moral Machine to date."    The lesson is that you don't need to be first if you can do it better. </t>
  </si>
  <si>
    <t>Marc Lajoie, Francis Lamontagne, Sophie Leclerc, Éric Larouche, Mélanie Meloche-Holubowski, Santiago Salcido, Kazi Stastna</t>
  </si>
  <si>
    <t xml:space="preserve"> Marc Lajoie is an international award-winning data and interactive journalist who has worked for the Wall Street Journal, the South China Morning Post, and CBC/Radio-Canada. He led a talented team of designers including Francis Lamontagne, Santiago Salcido and Sophie Leclerc, whose whimsical illustrations brought the project to life. The project was edited by Éric Larouche and Mélanie Meloche-Holubowski. The English translation of the text was edited by Kazi Stastna. </t>
  </si>
  <si>
    <t>Best visualization (small and large newsrooms)</t>
  </si>
  <si>
    <t>Editorial dashboard to monitor ads spending on social media</t>
  </si>
  <si>
    <t>United Kingdom</t>
  </si>
  <si>
    <t>https://skynews.shinyapps.io/Political_Ads_App/</t>
  </si>
  <si>
    <t>Sky News</t>
  </si>
  <si>
    <t>Investigation,News application,Fact-checking,Elections,Politics</t>
  </si>
  <si>
    <t>Scraping,Json,R,RStudio,Node.js</t>
  </si>
  <si>
    <t xml:space="preserve"> The dashboard was part of a wider Sky News project: Under the Radar, which monitored the impact political actors were having on social media during the 2019 general election campaign.    It was an interactive tool which combined and visualised aggregated data in a single place. It tracked periodical publication of ads on Facebook, Google and Snapchat by the main UK parties and political operators.    It measured daily spending on these social platforms, the performance of ads published and demographic information about the audience reached. This allowed us to understand how these political actors were using social media to target voters. </t>
  </si>
  <si>
    <t xml:space="preserve"> We wanted to reveal how parties were fighting the election on social media, but the relevant information was not easily accessible for non-data journalists.    The dashboard collected, analysed and presented that data in a single tool, making the information easily available for non-data reporters who could use it whenever and wherever they needed it.    Using this tool, Sky News published several stories about political ads spending on social media, parties’ strategies on these platforms, and characteristics of the audience reached.    It gave us the first hint about political ads on Facebook disappearing days before the election, in what we later confirmed with researchers to be a "catastrophic" loss of transparency and accountability.    While creating the tool, we explored the different methods each social media platform used to publish their data. This gave us a better understanding of their transparency policies and their problems, and we could verify obstacles in their mechanisms to access the information.    Academics valued this knowledge and we have been later interviewed by researchers about our experience working with social media libraries and their data.    The fact that we created the tool before the general election was called involved better management of the resources during the actual campaign. The dashboard automated the process of gathering data, analysing it and visualising it. That freed the data journalist up from repeating these tasks during the campaign, when other data work needed to be done.  </t>
  </si>
  <si>
    <t xml:space="preserve"> Data was gathered using the Facebook Ads Library Report, Facebook Ads Library API, Snap Political Ads Library and Google Political Ads Transparency Report.   Facebook Report offers manually downloadable files ranging in daily, weekly, monthly and three-month detail. Files update at random times and are not archived, so it had to be downloaded on the day. As Facebook prevents basic web scraping, nor does it provide downloadable URL endpoints, we developed on-premises cloud-based back end service with Node.js, which periodically monitored the library and mimicked user’s action of clicking on the download button.   Additional data was collected by Facebook Ad Library API, whose access is granted upon request and app review by Facebook.   Snapchat publishes yearly files updated daily at random times. As with Facebook, we automated the process and developed an on-premises cloud-based service to monitor and download files daily.   Google data was easily accessible through Google Cloud Public Datasets which are updated weekly.   Data collected from each social media platform was normalised and stored in separated Google Cloud BigQuery Datasets. On-premises cloud-based back end services were developed with Node.js utilizing Google Cloud Platform SDK to interact with Google BigQuery datasets.   Using the bigrquery package from the programming language R we accessed the datasets on Google Cloud. Further cleaning was needed in RStudio, especially to normalise names, and we used Tidyverse package to analyse the data and plotly and datatable libraries to create interactive visualisations and searchable tables. That would allow the journalists to easily identify trends, but also search for specific information.   Using the Shiny library from R we created an interactive application deployed in shinyapps.io. We granted access to the App to journalists and editors involved in the Under the Radar project, who could easily access to the updated dashboard from a browser. </t>
  </si>
  <si>
    <t xml:space="preserve"> The compilation and standardisation of the data was complex, as the mechanisms differ from platform to platform and there is no harmonic criteria in the structure of the information.   Facebook posed bigger challenges. Its daily reports are only available manually by downloading a csv file which disappears every 24 hours. To track information for months, we needed to automate the process.   These files only provide a subset of the information we were looking for, so we had to complement it with data collected through Facebook API to understand more details of the ads, like status, impressions, distribution and audience reached.   Access to the API is not public and is being granted upon request and app review by Facebook. Requests to the API are heavily rate-limited in comparison to the number of requests required to collect all relevant data, which at times proved problematic.   Although data from the Facebook Report and the Facebook API were about the same topic and actors, both sets of information were not comparable due to the way Facebook discloses the data.   The process in Snapchat and Google was easier, but both of them offer bulk global data and none of them had a specific tag for the UK elections 2019 which would allow us to easily create a filter on the fields we required.   Snapchat changed the format of its data without prior notice, forcing us to adjust the code, but also giving us a sign to close monitor the data even after building the dashboard, as platforms could make changes which would affect our results.   Names and variables also differ in each platform, which involved cleaning to standardise the data. Due to the criteria and timing in which each platform disclose the information, we had to create different tabs in the dashboard –one per platform. </t>
  </si>
  <si>
    <t xml:space="preserve"> It is required a high integration between the data journalists’ team and the developers’ one, for which it is advisable both teams to understand the other’s job, and the resources and skills they have.    Agreeing on formats and structure of the data in the gathering stage proved to simplify the process later during the analysis phase and the creation of the App.     Google Cloud and bigrquery made the data analysis faster and avoided the data journalist to upload big datasets to RStudio which could have slowed down the process.    Although we always kept in mind the potential stories we could find using this tool, investing in the input part of the project made it easier publishing several stories using information from the dashboard during the campaign process.    It is recommended to include a “Get the data” button in the dashboard if your company use specific tools to visualise, as well as training journalists about how to use the dashboard.  </t>
  </si>
  <si>
    <t>https://news.sky.com/story/researchers-fear-catastrophe-as-political-ads-disappear-from-facebook-library-11882988</t>
  </si>
  <si>
    <t>https://news.sky.com/story/general-election-tories-quadruple-spending-on-facebook-ads-11879524</t>
  </si>
  <si>
    <t>https://news.sky.com/story/general-election-how-much-are-parties-spending-on-adverts-11860617</t>
  </si>
  <si>
    <t>https://news.sky.com/story/general-election-jo-swinson-has-a-facebook-problem-11855013</t>
  </si>
  <si>
    <t>Carmen Aguilar García, Przemyslaw Pluta, Peter Diapre</t>
  </si>
  <si>
    <t xml:space="preserve"> Przemyslaw Pluta is an award-winning creative technology leader with more than 10 years' experience in innovation &amp; product development across broadcast and digital platforms. In his current role as the Head of Platform Solutions at Sky, he is responsible for defining, developing and implementing solutions that streamline and simplify complex problems. He led the development team and worked with Editorial and Data Journalism team to deliver integrated services, infrastructure and data strategy for Under the Radar project.    Carmen Aguilar is an award-winning journalist with more than 10 years of experience in several media from Spain, Chile and the UK. She is the data journalist at Sky News working for all platforms in the company. In Under the Radar, she analysed and visualised the data, and she created the App to offer non-data journalists an editorial dashboard to easily find the information. She was also involved in the analysis and visualisation of the stories published online and broadcast, and she worked with both the editorial and development team, making the connection between the two departments.    Peter Diapre is an Assistant Editor at Sky News. Peter is in charge of news video for Sky News’ digital platforms (web, app and social). He worked at the BBC before joining Sky as a TV producer in 2000 and has covered multiple UK and US elections for the channel. He spent five years in Westminster as a package producer and programme editor for Adam Boulton. He studied US politics and history at university. In Under the Radar, he was the manager of the project, providing resources for each team and overlooking the correct development of each part and the efficient communication in every stage of the process.  </t>
  </si>
  <si>
    <t>Shared Living: Mohammed gets fewer responses than Anna</t>
  </si>
  <si>
    <t>Austria</t>
  </si>
  <si>
    <t>https://www.addendum.org/news/wg-suche-mohammed/</t>
  </si>
  <si>
    <t>Addendum.org</t>
  </si>
  <si>
    <t>Investigation,Long-form,Illustration,Infographics,Video,Politics,Lifestyle</t>
  </si>
  <si>
    <t>Scraping,Google Sheets,R,RStudio</t>
  </si>
  <si>
    <t xml:space="preserve"> We showed that people with foreign-sounding names get fewer replies than people with Austrian-sounding names in Vienna and Graz, the largest cities in Austria. </t>
  </si>
  <si>
    <t xml:space="preserve"> Aside from some public discussion, none. </t>
  </si>
  <si>
    <t xml:space="preserve"> We scraped classified pages for flatshares, used Google Sheets to prevent double-contacting and manually messaged every offer using different names and personas. Hence, we created data that did not exist before.  We also published the reporting using an Instagram-like storytelling format which we developed in-house, since we considered students the target audience for the story. </t>
  </si>
  <si>
    <t xml:space="preserve"> Collecting the data and ensuring that the data collection method does not influence the results.  Coordinating the (and with the) journalism students who took over large pieces of the reporting and data collecting parts of the project.  Putting faces to the data: not only collecting data, but also finding people who would talk to us about their experiences on the record. </t>
  </si>
  <si>
    <t xml:space="preserve"> Collecting your own data allows you to create stories and answer questions that no one else can scoop.  Connecting faces with the data – in this case, also asking people to tell us about their experiences – put the project on a much higher level than it would have been otherwise. </t>
  </si>
  <si>
    <t>Danijel Beljan, Gerald Gartner, Amelie Sztatecsny, Annabell Lutz, Elena Zeh, Jara Majerus, Julia Wendy, Maximilian Miller, Vincent Leb, Yona Lévesque</t>
  </si>
  <si>
    <t xml:space="preserve"> The Addendum data team produces personalized, interactive journalism in Vienna, Austria. </t>
  </si>
  <si>
    <t>Best data-driven reporting (small and large newsrooms)</t>
  </si>
  <si>
    <t>Copy, Paste, Legislate</t>
  </si>
  <si>
    <t>United States</t>
  </si>
  <si>
    <t>https://www.usatoday.com/in-depth/news/investigations/2019/04/03/abortion-gun-laws-stand-your-ground-model-bills-conservatives-liberal-corporate-influence-lobbyists/3162173002/</t>
  </si>
  <si>
    <t>USA TODAY, The Center for Public Integrity, The Arizona Republic</t>
  </si>
  <si>
    <t>Investigation,Multiple-newsroom collaboration,Politics</t>
  </si>
  <si>
    <t>AI/Machine learning,Scraping,Microsoft Excel</t>
  </si>
  <si>
    <t xml:space="preserve"> Copy, Paste, Legislate marks the first time a news organization detailed how deeply legislation enacted into law at the state level is influenced by special interests in a practice known as "model legislation." The series explained how model legislation was used by auto dealers to sell recalled used cars; by anti-abortion advocates to push further restrictions; by far-right groups to advocate for what some called government-sanctioned Islamophobia to moves by the Catholic Church to limit their exposure to past child abuse claims. (Published February 6, April 3, May 23, June 19, July 17 and October 2, 2019) </t>
  </si>
  <si>
    <t xml:space="preserve"> People in various states called for legislation to require more transparency about the origin of bill language. Legislators found themselves compelled to defend their sponsorship of model bills.   A public-facing model legislation tracker tool launched in November 2019, allowed journalists and the public to:   --Identify recent model legislation introduced nationally   --Identify recent model legislation introduced in their state   --Perform a national search for model legislation mentioning specific keywords or topics   --Upload a document they have to instantly identify if any language in their document matches any state legislation introduced since 2010   --Look up a specific bill by number to see all other bills matching it   --Look up individual legislators and see all bills sponsored by them that contain model language   As part of the project, local newsrooms were able to identify and interview major sponsors of model legislation and identified key issues that resonated in their state. Those stories explored the reach of model legislation and its surprising impact on policies across the nation.   The combined national and local reporting revealed:   --More than 10,000 bills introduced in statehouses nationwide were almost entirely copied from bills written by special interests   --The largest block of special interest bills — more than 4,000 — were aimed at achieving conservative goals   --More than 2,100 of the bills were signed into law   --The model bills amount to the nation’s largest unreported special interest campaign, touching nearly every area of public policy   --Models were drafted with deceptive titles to disguise their true intent, including “transparency” bills that made it harder to sue corporations   --Because copycat bills have become so intertwined with the lawmaking process, the nation’s most prolific sponsor of model legislation claimed that he had no idea he had authored 72 bills originally written by outside interests </t>
  </si>
  <si>
    <t xml:space="preserve"> No news organization had attempted to put a number on how many of the bills debated in statehouses are substantially copied from those pushed by special interests.   We obtained metadata on more than 1 million pieces of legislation from all 50 states for the years 2010 through 2018 from a third-party vendor, Legiscan. We also scraped bill text associated with these bills from the websites of state legislatures. In addition, we pieced together a database of 2,000 pieces of model legislation by getting data from sources, downloading data from advocacy organizations and searching for models ourselves. This was done either by identifying known models and trying to find the source or finding organizations that have pushed model bills and searching for each of the models for which they have advocated. We then compared the two data sets, which proved to be complicated. The team developed an algorithm that relied on natural language processing techniques to recognize similar words and phrases and compared each model in our database to the bills that lawmakers had introduced. These comparisons were powered by the equivalent of more than 150 computers, called virtual machines, that ran nonstop for months. Even with that computing power, we couldn't compare every model in its entirety against every bill. To cut computing time, we used keywords - guns, abortion, etc. The system only compared a model with a bill if they had at least one keyword in common.   The team then developed a matching process that led to the development of an updatable, public-facing tool that reporters and members of the public can use to identify not only past bills but future model bills as they are introduced, while the bills are still newsworthy. </t>
  </si>
  <si>
    <t xml:space="preserve">  It’s hard to overstate how resource-intensive this analysis was. This was our first foray into natural language processing. We had to compare one million bills — each several pages long, with some up to 100 pages in length — to each other. Computationally, scale bought with a lot of complexities. We had to go deep into understanding how to deploy some of the software we used at scale and solve the problems we faced along the way. We spent tens of thousands of dollars on cloud services. We had to re-run this analysis every time we made changes to our methodology — which we did often. The resulting analysis and reporting took more than six months to put together. We obtained metadata on more than 1 million pieces of legislation from all 50 states for the years 2010 through 2018 from a third-party vendor, Legiscan. We also scraped bill text associated with these bills from the websites of state legislatures.In addition, we pieced together a database of 2,000 pieces of model legislation by getting data from sources, downloading data from advocacy organizations and searching for models ourselves. This was done either by identifying known models and trying to find the source or finding organizations that have pushed model bills and searching for each of the models for which they have advocated. </t>
  </si>
  <si>
    <t xml:space="preserve"> The power of collaboration.   CPI and USA TODAY/Arizona Republic built two analysis tools to identify model language, using two different approaches. USA TODAY's efforts found at least 10,000 bills almost entirely copied from model language that were introduced in legislatures nationwide over the last eight years. CPI’s tool worked to identify common language in approximately 60,000 bills nationwide to flag previously unknown model legislation.    Together the tools allowed for analysis of success from identified model bills and enabled identification of new model legislation.    The computer comparisons, along with on-the-ground reporting in more than a dozen states, revealed that copycat legislation amounts to the nation’s largest, unreported special-interest campaign. Model bills drive the agenda in states across the U.S. and influence almost every area of public policy.     </t>
  </si>
  <si>
    <t>https://publicintegrity.org/politics/state-politics/copy-paste-legislate/the-multistate-push-to-let-dealers-get-away-with-selling-you-a-defective-car</t>
  </si>
  <si>
    <t>https://www.usatoday.com/in-depth/news/local/arizona/2019/06/19/abortion-laws-2019-how-heartbeat-bills-passed-ohio-missouri-more/1270870001/</t>
  </si>
  <si>
    <t>https://web.model-legislation.apps.fivetwentyseven.com/</t>
  </si>
  <si>
    <t>https://www.usatoday.com/in-depth/news/investigations/2019/07/17/islam-sharia-law-how-far-right-group-gets-model-bills-passed/1636199001/</t>
  </si>
  <si>
    <t>https://www.usatoday.com/in-depth/news/investigations/2019/10/02/catholic-church-boy-scouts-fight-child-sex-abuse-statutes/2345778001/</t>
  </si>
  <si>
    <t>https://publicintegrity.org/politics/state-politics/copy-paste-legislate/big-tobaccos-surprising-new-campaign-to-raise-the-smoking-age</t>
  </si>
  <si>
    <t>This is a team entry.</t>
  </si>
  <si>
    <t xml:space="preserve"> This is a team entry. </t>
  </si>
  <si>
    <t>The Unwelcomed</t>
  </si>
  <si>
    <t>Egypt</t>
  </si>
  <si>
    <t>https://www.alhadaqa.com/the_unwelcomed/</t>
  </si>
  <si>
    <t>Alhadaqa</t>
  </si>
  <si>
    <t>Investigation,Explainer,Illustration,Chart,Map,Immigration,Human rights</t>
  </si>
  <si>
    <t>D3.js,Adobe,Creative Suite,Microsoft Excel,CSV,R,RStudio</t>
  </si>
  <si>
    <t xml:space="preserve"> Migrants &amp; Refugees are dying crossing borders. In a time period does not exceed 6 years, between 2014 and 2019, the International Organization for Migration (IOM) has recorded 5,506 death or missing incidents of migrants and refugees across borders. I tried to visualize those incidents twinning time and space at which they were happened in an interactive dashboard and throughout a short simple story. </t>
  </si>
  <si>
    <t xml:space="preserve"> Awarded the Pudding Cup of best data driven stories of year 2019. Featured by big names like Alberto Cairo who talked about it in his personal blog and promoted it among his network. From its publishing data (about 4 months ago) till now It has around 6000 views from around the globe. Too many positive feedbacks received talking about how effective is the story and how beautifully it was designed and created. Lastly, a special episode on Dataviztoday Podcast was produced talking about the project, the process of its creation, and how using 2 charts together can make a great impact. </t>
  </si>
  <si>
    <t xml:space="preserve"> I used mainly R for data preparation, analysis and finding the main insights. Then the project was totally programmed and coded using html, css, javascript, d3js. For the illustrations I used Adobe illustrator  </t>
  </si>
  <si>
    <t xml:space="preserve"> The hardest part is the creation of the narrative (the fictional symbolic short story), where i had to go through many true stories that were talking about different stories happened in different locations then concluded all those stories in one symbolic one that may touch every story happened before. Also, the formulation of the main final message that they are wishing to communicate to everybody around the world and specifically to the decision makers. </t>
  </si>
  <si>
    <t xml:space="preserve"> Decide on your main objective and your main message, then make every single decision in service of this main objective. </t>
  </si>
  <si>
    <t>http://alhadaqa.com/ar/2019/08/the_unwelcomed_ar/</t>
  </si>
  <si>
    <t>https://dataviztoday.com/shownotes/48</t>
  </si>
  <si>
    <t>http://www.thefunctionalart.com/2019/10/the-unwelcomed-mapping-ongoing-tragedy.html?m=1</t>
  </si>
  <si>
    <t>https://pudding.cool/process/pudding-cup-2019/</t>
  </si>
  <si>
    <t>https://www.centerforglobaldata.org/viz-challenge</t>
  </si>
  <si>
    <t>Mohamad Waked</t>
  </si>
  <si>
    <t xml:space="preserve"> I’m a Mechanical Design Engineer who turned into a Data Scientist, then into a Data Visualization Designer.   I have an extreme passion towards analyzing data, exploring its dark sides, examining it from different angles, breaking it down till roots, understanding the connections between its small dots, discovering and uncovering its deep secrets, then summarizing those findings in a graph that is pleasing to its viewer. I founded ALHADAQA which is my personal DataViz Lab, and there I am expressing part of my passion towards data exploration and data visualization.   @mohamad_waked </t>
  </si>
  <si>
    <t>100 days of protests rock Hong Kong</t>
  </si>
  <si>
    <t>Hong Kong S.A.R., China</t>
  </si>
  <si>
    <t>https://multimedia.scmp.com/infographics/news/hong-kong/article/3027462/hong-kong-100-days-of-protests/index.html?src=arcade</t>
  </si>
  <si>
    <t>South China Morning Post</t>
  </si>
  <si>
    <t>Explainer,Long-form,Breaking news,Database,Fact-checking,Mobile App,Illustration,Infographics,Chart,Video,Map,Politics</t>
  </si>
  <si>
    <t>Regional</t>
  </si>
  <si>
    <t>Animation,QGIS,Adobe,Creative Suite,Microsoft Excel,Google Sheets,CSV,OpenStreetMap</t>
  </si>
  <si>
    <t xml:space="preserve"> “100 days of protests rock Hong Kong” was created to help readers navigate a fast-moving and complex story. As many details began to get blurred in the noise and chaos surrounding the protests in Hong Kong, our graphics team set out to bring clarity and inform a curious international audience about the underlying causes.   The protests began on June 9, 2019, when a million people demonstrated against an amendment to an extradition bill and quickly snowballed into a mass leaderless anti-government movement. The events that followed captured the world’s attention. </t>
  </si>
  <si>
    <t xml:space="preserve"> Using data we were able to provide readers with an impartial bird’s-eye view of the first three months of the civil disturbances that captured the world’s imagination.    To date the piece has received more than 57,000 unique views and a 4:50 minute read-time. Journalists and academices have told us they regularly refer to it in order to verify the sequence of events. The story also resulted in invitations for the team to talk at various international conferences and events </t>
  </si>
  <si>
    <t xml:space="preserve"> We also analysed video footage and photographic records, exploring and filtering the data manually. We categorised the type of violence and weapons used by both sides on a case-by-case basis and built a meter to indicate to readers the level of violence showing how it ebbed and flowed.    We combined on-the-ground reporting with charts, maps, DataViz, illustrations, videos and photographs to create a visual narrative and timeline.   To incorporate every protest into a single story required the use of almost 100 photos for visual evidence. We also employed time lapse videos to record the mass protests that brought the city to a virtual standstill. Twenty locator maps compare legal and illegal demonstration routes and we also recorded the location of all demonstrations to show how quickly the protests spread from the Central business district to new towns bordering mainland China. More than 14 explanatory diagrams were created to analyse the use of tear gas, laser pointers, rubber bullets etc. </t>
  </si>
  <si>
    <t xml:space="preserve"> The hardest part of this project was keeping up with the fast-moving events. We needed to plan ahead so that we could realease the story on the annivesary of the 100th day of the protests. </t>
  </si>
  <si>
    <t xml:space="preserve"> We believe "100 days of protests rock Hong Kong" is a great example of how to use data to keep an emotive narrative impartial </t>
  </si>
  <si>
    <t>Pablo Robles, Darren Long and Dennis Wong</t>
  </si>
  <si>
    <t xml:space="preserve"> The South China Morning Post’s graphics team is based in Hong Kong and brings together a team from four continents with diverse backgrounds to tell stories visually. Our goal is make the complex simple. </t>
  </si>
  <si>
    <t>Why your smartphone is causing you ‘text neck' syndrome</t>
  </si>
  <si>
    <t>https://multimedia.scmp.com/lifestyle/article/2183329/text-neck/</t>
  </si>
  <si>
    <t>Investigation,Explainer,Solutions journalism,Long-form,Open data,Illustration,Infographics,Video,Lifestyle,Health</t>
  </si>
  <si>
    <t>Animation,QGIS,Creative Suite,Microsoft Excel,Google Sheets,CSV</t>
  </si>
  <si>
    <t xml:space="preserve"> Mobile phones are now generally seen as essential to our daily lives. Texting has become the way most of us communicate and has led to rapidly increasing numbers of people suffering from 'text neck'. For our visualisation, “Why your smartphone is causing you ‘text neck’ syndrome” we researched how the angle of your neck when you look at your phone can effectively increase the weight of your head by up to 27kg. This in turn can damage posture and, if you text while walking, expose you to all kinds of dangers  </t>
  </si>
  <si>
    <t xml:space="preserve"> This data visualisation caused much debate on social media and was translated into Spanish and republished by artesmedia.com </t>
  </si>
  <si>
    <t xml:space="preserve"> We collected data about mobile phone internet access by country. Using dataviz and diagrams, graphics and our own video footage we detailed how extensive mobile phone use leads to curvature of the spine. We also recorded more than 10 hours of video to analyse how people use their mobile phones in Hong Kong when walking and crossing streets. The data confirmed the study made by the University Of Queensland.    We also use data research to explore mobile phone addiction and to explain how users ‘zone out’ on their phones. We hope that our innovative storytelling will make readers aware of their own habits and understand how their actions impact those around them as well as themselves. </t>
  </si>
  <si>
    <t xml:space="preserve"> We also recorded more than 10 hours of video footage of mobile phone use on the streets of Hong Kong to corroborate an academic study from the University Of Queensland. We pepper the story with short videos to demonstrate how peripheral vision is restricted when using mobile phones, how your gait changes and to illustrate the dangers people pose while texting and walking in the street and using public transport. </t>
  </si>
  <si>
    <t xml:space="preserve"> We believe this data visualisation helps make readers aware of their own habits and understand how their actions impact those around them as well as themselves. </t>
  </si>
  <si>
    <t>Pablo Robles</t>
  </si>
  <si>
    <t xml:space="preserve"> Pablo Robles joined the South China Morning Post from Costa Rica in Setember 2017 to help strengthen the graphics team's digital output. Robles focuses on interactive solutions to create immersive experiences that push the boundaries of digital storytelling. </t>
  </si>
  <si>
    <t>Key events from past four months of Hong Kong's anti-government protets</t>
  </si>
  <si>
    <t>https://multimedia.scmp.com/infographics/news/hong-kong/article/3032146/hong-kong-protests/index.html?src=arcade</t>
  </si>
  <si>
    <t>Investigation,Explainer,Long-form,Breaking news,Database,Fact-checking,Illustration,Infographics,Video,Map,Politics</t>
  </si>
  <si>
    <t>Animation,Adobe,Creative Suite,Microsoft Excel</t>
  </si>
  <si>
    <t xml:space="preserve"> For our data visualization “Key events from Hong Kong’s anti-government protests” we analysed the daily coverage of the first six months to show how the protests roiled Hong Kong. We used the live coverage of our frontline reporters and studied photos and videos from trusted news sources as well as the daily police briefs. </t>
  </si>
  <si>
    <t xml:space="preserve"> By combining on-the-ground reporting with charts, maps, DataViz, illustrations, videos and photographs we were able to create a visual narrative to bring clarity to a fast evloving series of events and inform a curious international audience about what was happening in Hong Kong. The data also provided an impartial bird’s-eye view of the civil disturbances that captured the world’s imagination.   Journalists and academics in Hong Kong use this story as a go-to source of information on how the protests evloved. </t>
  </si>
  <si>
    <t xml:space="preserve"> To build this project we created a DataViz for each day and separated events into peaceful protests, violent protests and government announcements which included data such as the numbers of arrests, injuries, tear gas rounds and rubber bullets fired and public transport disruptions and train stations vandalised.    We used the scale of the video/photo to indicate the level of violence of that event – the larger the image the greater the level of violence used. </t>
  </si>
  <si>
    <t xml:space="preserve"> All the data was collected manually and interpreted visually to show readers the key events over the first six months of protests. Reporting the data this way makes it easy for readers to understand the complex series of events at a glance. </t>
  </si>
  <si>
    <t xml:space="preserve"> We fiest published this project to mark the fourth month of protests and pdated with fresh information at the end of each month until December. We believe this is a good example of keeping a news story evergreen and fresh </t>
  </si>
  <si>
    <t xml:space="preserve"> Pablo Robles joined the South China Morning Post from Costa Rica in Setember 2017 to help strengthen the graphics team's digital output. Robles focuses on interactive solutions to create immersive experiences that push the boundaries of digital storytelling </t>
  </si>
  <si>
    <t>The Troika Laundromat</t>
  </si>
  <si>
    <t>Romania</t>
  </si>
  <si>
    <t>https://www.occrp.org/en/troikalaundromat/vast-offshore-network-moved-billions-with-help-from-major-russian-bank</t>
  </si>
  <si>
    <t>Winner</t>
  </si>
  <si>
    <t>OCCRP, The Guardian - UK, Süddeutsche Zeitung - Germany, Newstapa – South Korea, El Periodico – Spain, Global Witness and 17 other partners who can be viewed here: https://www.occrp.org/en/troikalaundromat/about-the-project</t>
  </si>
  <si>
    <t>Investigation,Explainer,Breaking news,Cross-border,Multiple-newsroom collaboration,Database,Open data,Fact-checking,Infographics,Chart,Video,Politics,Corruption,Money-laundering,Crime,Economy,Employment,Human rights</t>
  </si>
  <si>
    <t>AI/Machine learning,Drone,D3.js,JQuery,Microsoft Excel,CSV,R</t>
  </si>
  <si>
    <t xml:space="preserve"> We exposed a complex financial system that allowed Russian oligarchs and politicians in the highest echelons of power to secretly invest their ill-gotten millions, launder money, evade taxes, acquire shares in state-owned companies, buy real estate in Russia and abroad, and much more. The Troika Laundromat was designed to hide the people behind these transactions and was discovered by OCCRP and its partners through careful data analysis and thorough investigative work in one of the largest releases of banking information, involving some 1.3 million leaked transactions from 238,000 companies. A video explainer: &lt;a href="https://youtu.be/uteIMGxor0o"&gt;https://youtu.be/uteIMGxor0o&lt;/a&gt; </t>
  </si>
  <si>
    <t xml:space="preserve"> We received the data in various formats, including PDFs, Excel files and CSVs. We built our own virtual banking database, code-named SPINCYCLE. After grouping the source data by the given columns and format, we were left with 68 different structures. For each structure, we built individual Python parsing scripts that would feed data into the SPINCYCLE database. In the database, we organized the transactions so the data would link up. We used a proprietary IBAN API to pull details on banks that were missing in the data. For monetary values, we performed currency conversion at the time of the transaction, so we linked SPINCYCLE to an on-line table of historic exchange rates. We also tagged the accounts for which we had received information so that we could look at the overall flow of funds from the money laundering system. The neural net was trained using data from company registries and the Panama Papers, and it helped us to pick the names of 22,000 individuals from the 250,000 parties involved in the money laundering system. To make the data available to our members, we provided a web-based SQL interface. Later, we added a full-text search index based on ElasticSearch, which could be searched using Kibana as an interface. We also used Aleph, our home-grown open source data analysis engine.    On the landing page we aimed to present an overview of the whole network with a chord diagram and a dashboard that sets the model for the whole exploration: a big graphic on top followed by a dashboard with main key points. For the data visualization section we used client side Quasar Framework over Vue.js and D3.js for the graphs, all designed in Adobe Creative Suite.   The collaboration took place via the OCCRP secured wiki and Signal. </t>
  </si>
  <si>
    <t xml:space="preserve"> The Troika Laundromat was born out of data work done on a large set of very dry banking transactions. We had to look for patterns in order to identify and isolate transactions that stemmed from what we later defined as the Troika Luandormat (TL). You can think of the TL as a TOR-like service meant to anonymize banking transactions. We had to look for the error, for the bad link, in order to identify who was the organizer and who were the users of the system. We finally found out through careful data analysis that the bankers putting this together made a small but fatal mistake: they used only three of their offshore companies to make payments to formation agents in order to set up dozens of other offshore companies that were themselves involved in transacting billions of dollars. These payments which were only in the hundreds of dollars each were of course lost in a sea of millions much larger transactions so we had to find them and realize that they were part of a pattern. The whole Troika Laundromat came in focus after this realization.   Another hard part with this particular project was the security of the team's members. The people we reported on were very powerful in their own countries and across borders and we had to insure the communication with reporters in Russia, Armenia and other places was always done via secure channels.    Last but not least the factchecking had to be done across borders and across documents and audio in many languages so this took quite a bit of time and effort to make sure we had things right. </t>
  </si>
  <si>
    <t xml:space="preserve"> We learned, once again, that it is the combination between deep data analysis and the traditional footwork that makes good investigative journalism. It is the ability to zoom in and out between the data and the reality in the field that can find you the hidden gems.    We had a data scientist working with the investigative teams and this cooperation proved to be a recipe for success.    We also insured that journalists had multiple entry points, trimmed down to their technical abilities, with the data. The secured wiki where we shared our findings had a section where we described in detail how the information can be accessed through different systems. This was also a place where advanced journalists shared their ready made formulas so that others could apply them on top of their data of interest.   We have also learnt in previous projects and applied it here that the data scientist and our data journalists need to be available via Signal to the new arrivals in the collaborative team and be ready to explain how the systems work, what we already found in the data etc.  This made their integration much easier and improved efficiency as the new journalists in the project did not have to start from scratch.    Another important lesson that we drew is that it is not just cooperation across countries and between very smart reporters that makes a good project but cooperation across leaks can give you a fuller picture. In addition to the new leaked files, reporters on the Troika Laundromat used documents from previous ICIJ investigations, including &lt;a href="https://www.icij.org/investigations/offshore/"&gt;Offshore Leaks&lt;/a&gt;, &lt;a href="https://www.icij.org/panamapapers"&gt;Panama Papers&lt;/a&gt; and &lt;a href="https://www.icij.org/paradisepapers"&gt;Paradise Papers&lt;/a&gt;. It’s crucial that at some point in time we unify all these datasets as there are many untold stories in the current gaps between them. </t>
  </si>
  <si>
    <t>https://cdn.occrp.org/projects/kremlins-laundromat/#/overview/companies</t>
  </si>
  <si>
    <t>https://www.occrp.org/en/troikalaundromat/laundromat-money-leads-to-spanish-paradise</t>
  </si>
  <si>
    <t>https://www.occrp.org/en/troikalaundromat/death-in-vienna</t>
  </si>
  <si>
    <t>https://www.occrp.org/en/troikalaundromat/prince-in-wonderland</t>
  </si>
  <si>
    <t>Silent Cries of China's Depressed Netizens</t>
  </si>
  <si>
    <t>China</t>
  </si>
  <si>
    <t>https://www.thepaper.cn/newsDetail_forward_4315606</t>
  </si>
  <si>
    <t>The Paper, Sixth Tone</t>
  </si>
  <si>
    <t>Explainer,Infographics,Human rights</t>
  </si>
  <si>
    <t>Hyperlocal</t>
  </si>
  <si>
    <t>Scraping,R,Python</t>
  </si>
  <si>
    <t>In March 2012, a Chinese student named Ma Jie, also k published a post on Weibo. "I have depression, so I'll just go die," she wrote. The next day, the young woman was found dead at her university in the eastern city of Nanjing. Over the years, Ma's final post has evolved into a "tree hollow," or online gathering place for those living with depression. It has received more than 1 million comments. We analyzed more than 50,000 of these comments posted between July 16 and Aug. 16, 2019, in a bid to shed new light on this unique internet</t>
  </si>
  <si>
    <t xml:space="preserve"> The project was viewed more than 2 million times on Weibo, and got more than 2000 reposts and likes.  </t>
  </si>
  <si>
    <t xml:space="preserve"> 1) data sonification   Ma Jie documented her last years on Weibo. Her posts provide a unique opportunity for us to feel the emotional ups-and-downs of someone struggling with depression and suicidal ideas. In order to give readers a more intuitive idea, Sixth Tone and The Paper did sentiment analysis on all of Ma’s social media posts and then creatively visualized and sonified the results.   2) text analysis   Through a series of striking graphics, we visualized the entire “tree hollow,” including the level of activity of its members, their changing moods, and the connections between them. These innovative techniques bring into sharp relief the continued challenges facing millions of Chinese living with depression: the social isolation, prejudice, and lack of support many experience, as well as the lack of awareness of suicide prevention services. </t>
  </si>
  <si>
    <t xml:space="preserve"> 1. To find this unique sample to shed light on the depression issue in China.   2. Text analysis is no easy task for the Chinese language. We had to test and adjust to make sure the analysis does make sense.   3. It is tough to illustrate all Ma Jie's posts and the comments under her last post. </t>
  </si>
  <si>
    <t xml:space="preserve"> “The Silent Cries of China’s Depressed Netizens” provides an unprecedented glimpse into an important and underreported topic, and is our proud submission for the award. </t>
  </si>
  <si>
    <t>http://www.sixthtone.com/news/1004543/the-silent-cries-of-chinas-depressed-netizens</t>
  </si>
  <si>
    <t>Liu Chang, Wang Yasai, Zhang Yijun, Lin Yi, Fu Xiaofan, Lu Yan</t>
  </si>
  <si>
    <t xml:space="preserve"> The Paper data news team focuses on data-driven stories and explanatory storytelling. The team consists of 20 people: half are data journalists, and half are graphics designers of all sorts, from information design to 3D modeling.   We cover stories on tight deadlines; We measure policy effects by data; We stretch ways to get data suitable for our stories; We try to push the envelope and use suitable storytelling for valuble stories. We also collaborate constantly with our English-language sister publication, Sixth Tone, and published some of our projects in bilingual. </t>
  </si>
  <si>
    <t>Sold From Under You</t>
  </si>
  <si>
    <t>https://www.thebureauinvestigates.com/stories/2019-03-04/sold-from-under-you</t>
  </si>
  <si>
    <t>The Bureau of Investigative Journalism and HuffPost UK</t>
  </si>
  <si>
    <t>Investigation,Solutions journalism,Long-form,Multiple-newsroom collaboration,Database,Open data,News application,Fact-checking,Map,Politics</t>
  </si>
  <si>
    <t>Google Sheets,CSV,PostgreSQL,PostGIS,Python,Node.js</t>
  </si>
  <si>
    <t xml:space="preserve"> Sold From Under You is a large-scale data-led collaborative investigation into the sell-off of public spaces by local authorities, which revealed, for the first time, the scale to which the local government funding crisis is affecting public services, public spaces, and public servants.   The Bureau of Investigative Journalism led this ambitious investigation in collaboration with HuffPost UK, the Local Government Chronicle and 50 regional publications in the UK.   The Bureau managed more than 700 Freedom of Information requests. The data showed 12,000 buildings and pieces of land has been sold, transferred or otherwise relinquished by local authorities.  </t>
  </si>
  <si>
    <t xml:space="preserve"> This was The Bureau’s biggest collaboration to-date, meaning we were able to engage a large number of people in the investigative process. In part we measure the success of the project by how many people took part in the collaboration. We held a hackday in Birmingham organised and run by our members and produced stories across many areas of the country.    Members of our network have done vital reporting with more than 50 stories published, energising a wave of local reporting at a time when scrutiny of local power most needs it. In Birmingham, Jane Hayes wrote for the Birmingham Mail about the heart of a local community being “ripped out” by council sell offs. In Lancashire, the council’s refusal to reveal key information under FOI led to an important article about transparency from Local Democracy Reporter Paul Faulkner. Writing for the Newham Recorder, reporter Hannah Somerville highlighted how the local council had sold off public assets to fund cost-cutting measures. Meanwhile, Adam Cantwell-Corn held Bristol Council to account, reporting how redundancies increased more than tenfold when asset sales were used to fund them. His story was published by The Bristol Cable.    The stories grabbed national attention throughout the week. A tweet by Labour leader Jeremy Corbyn including a link to HuffPost UK’s lead story was shared more than 2,000 times. The story itself was read by 100,000 people.The investigation was mentioned on TalkRadio and BBC’s Today, London News, Politics Live, Look East and Cambridgeshire programmes.    Additionally, our analysis of financial data published by Peterborough Council found the authority, which provides services to 200,000 people, may have broken the law by using £23million of money raised by selling assets to plug gaps in its budget. The story prompted a government investigation. </t>
  </si>
  <si>
    <t xml:space="preserve"> Local authorities in England are required by the Local Government Transparency Code to publish annual lists of the land and buildings they own. Our research, however, found these lists could not be used as the basis for the investigation because the registers lack key details (who assets were sold to and for how much) and more than half are published in a way that makes tracking change over time impossible (councils are updating the same spreadsheet each year rather than publishing new ones).    As a result we decided that the Freedom of Information Act (FOIA) would be required. The Bureau submitted two separate FOIs to each of England’s 353 local authorities. The first sought details of every land or building asset disposed of since 2014/15, such as sale price and purchaser. The second asked what councils had done with the money when such assets were sold. From our research we were aware some had been using the money to pay for redundancies, and were keen to know how widespread this previously unreported practice was.   Managing more than 700 FOI requests was a huge task but over a period of months we were able to build a database. Robust knowledge of the FOIA meant we persuaded many councils which originally rejected the request to provide the information. This enabled us to build a comprehensive dataset showing which community spaces had been sold off, to whom and for how much.    We also created an interactive map which enables anyone to type in their postcode or the name of their local authority and see which public spaces have been lost where they live, a valuable open data resource.    We used Excel and Google Sheets to record the data. We used Python and other programming languages to create and maintain the interactive map. </t>
  </si>
  <si>
    <t xml:space="preserve"> The scale of Sold From Under You is one aspect that sets the investigation apart. One hundred and fifty people signed up to take part in the project via The Bureau’s network of members across the UK, making Sold From Under You the Bureau’s biggest collaboration to-date. The multi-tiered nature of the project is also unique. The Bureau collaborated with HuffPost UK, the Local Government Chronicle and 50 local and regional publications across the UK. This meant we had journalists at every level - local, regional and national - exploring and reporting on the data we had obtained. A requirement of taking part in the investigation was to share findings before publication, strengthening and enriching the resulting stories.   But the project was not limited to journalists. The Bureau’s network also involves technologists, academics, local politicians, campaigners and members of the public passionate about the loss of public spaces in their areas. Members’ involvement ranged from sharing lived experiences of community spaces being lost and others offering data analysis and visualisation expertise, to local and regional journalists investigating and reporting on the data in their area.    In Birmingham, network members organised a hack day to see whether they could find information the council had refused to release under FOI. This wide-scale and multi-tiered approach meant stories produced during the Sold From Under You project were not limited to only the most often reported-on areas of England, but instead led to coverage of an important topic in as broad and representative terms as possible. </t>
  </si>
  <si>
    <t xml:space="preserve"> The Bureau managed more than 700 Freedom of Information requests in the process of this story. Using this data, we revealed to the public for the first time the buildings and pieces of land sold or relinquished by local authorities. This enabled the public to see which community spaces had been sold off, to whom and for how much. Previously this information had either been spread across 353 local authority websites (held in countless more spreadsheets or PDFs) or not routinely published at all.   The Bureau made this data available in two key ways. Firstly, it shared the dataset a month before publication with its network along with a reporting recipe explaining its findings, the context and its methodology (this resource is now available for anyone to use as part of our commitment to being open about our methodology and the data we base our journalism on).   We also created an interactive map which enables anyone to type in their postcode or the name of their local authority and see which public spaces have been lost where they live. This made the key details mentioned above – what has been sold off, for how much and to whom – easily accessible, in an engaging way, for the first time.   On March 4, 2019 The Bureau and HuffPost UK launched a week-long series of stories under the Sold From Under You banner. We reported that thousands of public spaces had been lost to the local government funding crisis and that councils across the country were using money from selling community assets such as libraries, community centres and playgrounds to fund further cutbacks, including hundreds of redundancies.   The stories and the interactive map remain a valuable resource to other journalists, researchers and academics about the large scale loss of public spaces. </t>
  </si>
  <si>
    <t>https://council-sell-off.thebureauinvestigates.com/</t>
  </si>
  <si>
    <t>https://www.huffingtonpost.co.uk/entry/sold-from-under-you-explainer_uk_5c796bdee4b033abd14b61c8</t>
  </si>
  <si>
    <t>https://www.thebureauinvestigates.com/stories/2019-03-05/has-peterborough-council-unlawfully-used-money-raised-from-selling-public-spaces</t>
  </si>
  <si>
    <t>https://www.thebureauinvestigates.com/stories/2019-03-06/communities-fighting-back-against-council-sell-offs</t>
  </si>
  <si>
    <t>https://www.huffingtonpost.co.uk/entry/council-worker-redundancies-sold-from-under-you_uk_5c7577abe4b0bf1662043271</t>
  </si>
  <si>
    <t>https://www.thebureauinvestigates.com/projects/local-power/open-resources</t>
  </si>
  <si>
    <t>Gareth Davies, Charles Boutaud, Hazel Sheffield, Emma Youle, Nicola Slawson</t>
  </si>
  <si>
    <t xml:space="preserve">  The Bureau of Investigative Journalism (TBIJ)  is an independent, not-for-profit organisation which collaborates with other media to hold power to account at a local, regional and international level.    HuffPost UK  is a news website owned by Verizon Media. It invests in investigative, public-interest led journalism and collaborates with other media organisations on investigative projects.    Gareth Davies  is an award-winning local reporter who specialises in public interest and investigative journalism. As the chief reporter of the Croydon Advertiser, a weekly newspaper in London, he won ten awards in five years, including Weekly Reporter of the Year at the Regional Press Awards a record four times. He established an award-winning data blog, led a campaign which prompted new legislation on driving under the influence of drugs in England and Wales, and undertook an investigation which led to the conviction of a serious fraudster.    Charles Boutaud  is a developer-journalist who has experience investigating data for stories using computational method. He won a Canadian Online Publishing Award for his work on public transport data in Montréal with the Huffington Post, Québec. Charles joins the Bureau Local from Trinity Mirror’s data unit in Cardiff having covered a wide range of social issues for the group’s many local papers.    Hazel Sheffield  is a freelance multimedia journalist and the founder of Far Nearer, a reporting project on local economies in the UK.    Emma Youle  is special correspondent at HuffPost UK. An award-winning investigative journalist, she has reported on social inequality, homelessness and the contaminated blood scandal. She won the Private Eye Paul Foot Award in 2017.    Nicola Slawson  is an experienced reporter and editor working for national newspapers, magazines and digital-only publications. </t>
  </si>
  <si>
    <t>Open data</t>
  </si>
  <si>
    <t>Brazil</t>
  </si>
  <si>
    <t>https://www.nexojornal.com.br/grafico/2019/04/22/Como-Bolsonaro-votou-nos-%C3%BAltimos-20-anos-na-C%C3%A2mara</t>
  </si>
  <si>
    <t>Nexo Jornal</t>
  </si>
  <si>
    <t>Investigation,Politics</t>
  </si>
  <si>
    <t>Adobe,R,RStudio</t>
  </si>
  <si>
    <t xml:space="preserve">  The current president of Brazil, Jair Bolsonaro, have served as a representative in the Chamber of Deputies (lower house) for 28 years. Based on data of his records between 1998 and 2018, we designed a visual representation of  his proximity with each party and each government. Known by his far-right positions, Bolsonaro had the lowest rate of concordance of the votes with leftist parties. One of our conclusions was that he tended to vote closely with right-wing representatives and members of gun’s lobby.  </t>
  </si>
  <si>
    <t xml:space="preserve"> The impact of the publication was to provide information of the records of the current president of Brazil, while he was a congressman. It is far known his alignment with far-right issues, but the alignment with specific parties and the each government was not explored.  </t>
  </si>
  <si>
    <t xml:space="preserve"> We used R to collect, treat and analyse data, and also to produce the visualizations. The data was collect through the API of the Chamber of Deputies.   The final layout was made in Adobe Illustrator. </t>
  </si>
  <si>
    <t xml:space="preserve"> To understand exactly what can be considered an allignment of the vote in the Chamber of Deputies. Besides yes or no votes, the representatives can abstain, be absent or reject to vote (obstruction). For example, sometimes a abstention has the same pratical effect to a no.  </t>
  </si>
  <si>
    <t xml:space="preserve"> It is one approach to explore the past records of important politicians. Sometimes, some ideological allignments are presumed to be true but they are not based on data. </t>
  </si>
  <si>
    <t>Gabriel Zanlorenssi, Caroline Souza, Rodolfo Almeida</t>
  </si>
  <si>
    <t xml:space="preserve">  Gabriel Zanlorenssi.  Data scientist and master in Poltical Science at Universidade de São Paulo.    Caroline Souza.  Intern in the data team and undergraduate student of Geography at Universidade de São Paulo.    Rodolfo Almeida.  Visual journalist and bachelor in Journalism at Pontifical Catholic University of São Paulo.     </t>
  </si>
  <si>
    <t>Which of these 2020 Democrats agrees with you most?</t>
  </si>
  <si>
    <t>https://www.washingtonpost.com/graphics/politics/policy-2020/quiz-which-candidate-agrees-with-me/</t>
  </si>
  <si>
    <t>The Washington Post</t>
  </si>
  <si>
    <t>Explainer,Quiz/game,Database,News application,Elections,Politics</t>
  </si>
  <si>
    <t>Json,Adobe,Google Sheets,R,Node.js</t>
  </si>
  <si>
    <t>Specific group</t>
  </si>
  <si>
    <t xml:space="preserve"> “Which of these 2020 Democrats agrees with you most?” is an interactive quiz to match readers to the Democratic primary candidates that they most closely align with on key issues.   This project sprung from a database of 86 questions and nearly 2,000 stances that we built over the course of 2019. We reached out to all of the Democratic campaigns, the biggest field in history, in order to compile this original reporting.   From this database, we pulled 10 questions – later expanded to 20 – that we thought revealed the most interesting differences between the candidates. </t>
  </si>
  <si>
    <t xml:space="preserve"> The reader response to this project was extraordinary. Millions completed the quiz, and thousands took to social media to express their delight and surprise at the results. The feedback made one thing very clear: The project was getting readers to engage with tough issues, and to take a step back and think hard about whether their preferred candidates actually aligned with their worldviews.   This is a major achievement. Understanding the policies that a presidential candidate would enact is a critical part of the election process.   Every election, readers tell us that they are interested in reading more substantial policy coverage and less “horse race” coverage. In practice, this request is often aspirational. Any political reporter knows that lots of policy coverage is ignored by readers, even if heavily promoted. This quiz proved that you can get people to engage with this coverage – even coverage that is fairly in the weeds – if you are thorough with your reporting but also creative with your framing and design.   The project made an impact on our readers, but it also made an impact on our publication. The quiz got several thousand people to make a strong commitment to journalism and subscribe to The Post. It was the paper’s most successful project of 2019 in this regard. </t>
  </si>
  <si>
    <t xml:space="preserve"> Technically speaking, this project was not that complex. The database of candidate stances was a sprawling Google Sheet. The layout of the quiz was done in React, but that is pretty common for our pages nowadays.   What really made the project shine was the design of the user experience. Policy deep dives can scare away readers that don’t consider themselves wonky. The design of the page – the question wording, the font sizing, the illustrations, the button shadows, the sticky bar, the explosion of confetti at the end if you answer everything – was in service of making the information and results as approachable as possible. There is lots of detailed information on the page, but it is only available once the reader has already made a decision to engage.   Most of these design decisions were subtle. We spent a good bit of time, for example, on deciding what the feedback for the buttons should be – how quickly the results and background information should fade in. But good design is greater than the sum of its parts, and without these interventions the page would not have worked nearly as well.   The most important tool we used, beyond design, was the old-fashioned reporting that got us the candidate stances in the first place. That was also the hardest part of this project, described in the next section. </t>
  </si>
  <si>
    <t xml:space="preserve"> The most difficult part of the project was compiling our database of policy stances. From March through December, we published policy pages covering nine broad areas: health care, immigration, voting, climate, education, foreign policy, the economy, guns and criminal justice.   This was a major undertaking. We asked the candidates 86 questions. Given how much the Democrat field swelled over the year, this ended up working out to a final total of around 1,800 candidate stances.   Getting these stances was not as simple as sending along a questionnaire. For one, the questions needed to be meticulously crafted to be as clear to readers as possible without being too broad so that the candidates all sounded about the same. It’s often not in a campaign’s best interest to give straight answers on controversial subjects, and getting these campaigns pinned down on a tough stance was a difficult act of reporting that we had to repeat over and over again.   When campaigns passed on giving us answers, we researched their previous statements and legislation to get a sense of where we thought they stood. We kept the database constantly updated even as the candidate’s own stances shifted over the course of the year. In addition, we researched and wrote background information on all 86 questions to help explain to readers the nuance and importance of the policies we chose to highlight.   All and all, the quiz was just a capstone of a year of diligent campaign reporting that put us in position to create the most comprehensive interactive possible. </t>
  </si>
  <si>
    <t xml:space="preserve"> As mentioned above, I think that readers could and did learn a lot from this project. For practitioners, I think there were four big lessons.   One: People who work on graphics teams are reporters like anyone else in the newsroom. Kevin Uhrmacher dreamed up our policy database, but was aware that the campaign reach outs it would require would be a big change for him. With some guidance from other parts of the newsroom, this project transformed him into a diligent and effective campaign reporter.   Two: You shouldn’t be afraid to be flexible with your plans and your teams. Kevin Schaul, Kevin Uhrmacher and I worked on the policy pages for a lot of 2019. The database by itself was, frankly, not connecting with readers that well.  We were a bit stuck, “too deep” in our own reporting. I brought in Brittany Mayes to help design the quiz, and it was her recommendations for framing and page design – coming from someone with an interest but not an obsession with policy – that really elevated it into something that would connect with millions of readers.   Three: Interactivity works, if well-designed and used appropriately. This has been an ongoing debate in newsroom graphics: Will readers actually click on your buttons? Or is it safer, especially in a mobile environment, to ditch that kind of interaction and lean into the scroll. We are pleased to report that over three quarters of readers who answered one question in the quiz answered every question, even after it was expanded to 20 questions.   Fourth: Policy coverage can work, and is worthwhile. But you need to be creative about your framing and presentation if you want to reach a broad audience. </t>
  </si>
  <si>
    <t>https://www.washingtonpost.com/graphics/politics/policy-2020/</t>
  </si>
  <si>
    <t>Kevin Uhrmacher, Kevin Schaul, Brittany Renee Mayes, Reuben Fischer-Baum</t>
  </si>
  <si>
    <t xml:space="preserve"> Kevin Schaul is a senior graphics editor at the Washington Post. He graduated from the University of Minnesota with a degree in computer science, though all his professional work has been in newsrooms. He grew up in the Windy City suburbs, where he developed a love for Chicago Cubs baseball and deep dish pizza. In his free time, Kevin dabbles in photography and jazz piano.   Kevin Uhrmacher is a graphics editor for politics covering elections and public policy at The Washington Post. He was a Post intern in 2014 after graduating from the University of North Carolina at Chapel Hill, where he majored in journalism and political science. Kevin married his college sweetheart in 2019 and enjoys lending his voice to his church choir. He grew up in Rochester, NY.   Brittany Renee Mayes is a graphics reporter at the Washington Post and an adjunct professor at the University of Maryland. She is an alum of the NPR Visuals team, the New York Times Student Journalism Institute and the University of North Carolina at Chapel Hill. She's deeply involved in the journalism community, from mentoring in the ONA Student Newsroom to volunteering with Press Pass high schoolers. In her free time, her passions include falling deeply in love with every romance novel she reads, dancing, baking, cooking and napping.   Reuben Fischer-Baum is an assignment editor on the graphics team of The Washington Post. He previously worked at FiveThirtyEight and Deadspin. He grew up in Maine, graduated from Yale University, and tried out urban planning before getting into journalism. He enjoys backpacking and is trying to learn a little ballet.    </t>
  </si>
  <si>
    <t>Best news application</t>
  </si>
  <si>
    <t>The Millions Who Left</t>
  </si>
  <si>
    <t>Germany</t>
  </si>
  <si>
    <t>https://www.zeit.de/politik/deutschland/2019-05/east-west-exodus-migration-east-germany-demography</t>
  </si>
  <si>
    <t>ZEIT ONLINE</t>
  </si>
  <si>
    <t>Investigation,Chart,Map,Politics</t>
  </si>
  <si>
    <t>Animation,Personalisation,D3.js,QGIS,Json,CSV,R,RStudio,PostgreSQL,Python,Node.js</t>
  </si>
  <si>
    <t xml:space="preserve"> The year 2019 marked the 30th anniversary of the fall of the Berlin Wall and the opening of the inner-German border. Millions of people have since left the east for western Germany in hopes of a better life, thus triggering a demographic crisis. We’ve evaluated data on every single move that has taken place ever since. For the first time, it is now possible to tell one of the least-documented stories of German post-war history.    The key visual is an animated map where each dot corresponds to a single move illustrating the historic movement in a very personal manner.     </t>
  </si>
  <si>
    <t xml:space="preserve"> The story shows the force with which migration has hit most of the regions in the former East Germany and what consequences it still has in these districts today. We were able to show that areas that have experienced the greatest population loss are more susceptible to right-wing populist parties.    However, the data evaluation also shows a surprising historical watershed moment for the year 2017: For the first time, more people moved from west to east than in the other direction. For the time being, decades of outward migration has been halted – and it shows that there’s cause for hope.    Our data story was covered by media around the world, such as Voice of America in the USA or the daily Dagens Nyheter in Sweden. The German public TV station MDR reported about the data and even hosted a talk show on the topic. German local media printed reports based on our data on migration in their respective regions.    In the meantime, we have also made the data set available to scientists from Harvard and Stanford for research purposes. For example, the data gives the researchers an opportunity to examine the extent to which the expansion of the German long-term care sector in the mid-90s - after the introduction of the social long-term care insurance in reunified Germany - was made possible due to the willingness of people arriving from the former GDR to take up these jobs. This historical episode allows them to shed light on the challenges and possible solutions relating to the shortages of labour and the quality of jobs in the long-term care sector today.    </t>
  </si>
  <si>
    <t xml:space="preserve"> We cleaned the data in Python and Pandas and double-checked it in R using absolute numbers of relocations per town from a second source. We then built a database in Postgres. We analysed the data in iPython Jupyter Notebooks, R, Excel and QGIS. We also used our good old-fashioned printer to have a look at a lot of small multiples of the migrations flows to inspect the data physically.   We used React to build the interactive visualisations in the article. The flow map used react-three-fibre and custom shaders to render one moving dot for every move in Germany along pre-computed paths. We calculated those paths using Force-directed edge bundling. The population change visualisation was done with d3’s force simulation to lay out the points. Line charts made use of d3’s scales and path drawing code. We also used Adobe Illustrator to finalise our static graphics.    </t>
  </si>
  <si>
    <t xml:space="preserve"> We obtained the data in their raw form as unstructured Excel files by year and state. In total, the raw data compromised 288 Excel tables in different formats and without uniform columns. There were separate entries for moves from and to one town. However, these two entries were not symmetrical. We consulted with the Statistical Offices, resulting in several data corrections and the discovery of missing entries. Some of the places, that stood out most in our analysis, were in fact transit centres for the resettlement of German-Polish repatriates.   The data were also not directly comparable because district borders in Germany have changed over time. As a workaround, we used the most recent demarcations from 2017 provided by the Federal Institute for Research on Building, Urban Affairs and Spatial Development. Using the institute’s conversion keys, past moves are counted as a proportion of the population of the new district. This may result in deviations due to rounding. To show relative migration flows, we used census-adjusted population figures from the Federal Institute.   Visualising the migration flows on the animated map proved to be challenging, too. Several visualisation ideas didn’t work. So, we summarised them by Force-directed edge bundling. But we weren’t able to calculate these maps on our computers. We had to use the VR machine from the video department with a powerful graphics chip.    </t>
  </si>
  <si>
    <t xml:space="preserve"> We introduced a two-eyes principle in the data cleaning and analysis process: Two team members used different sources, programming languages and approaches to compare and verify their results in the end. </t>
  </si>
  <si>
    <t>https://www.zeit.de/politik/deutschland/2019-05/ost-west-wanderung-abwanderung-ostdeutschland-umzug (Original publication May 2nd, Translation: May 30th)</t>
  </si>
  <si>
    <t>Christian Bangel, Paul Blickle, Elena Erdmann, Philip Faigle, Andreas Loos, Julian Stahnke, Julius Troeger, Sascha Venohr</t>
  </si>
  <si>
    <t xml:space="preserve"> Christian Bangel (Political Correspondent), Paul Blickle (Information Designer), Elena Erdmann (Data Scientist), Philip Faigle (Special Projects Editor), Andreas Loos (Data Scientist), Julian Stahnke (Interaction Designer), Julius Troeger (Head of Visual Journalism), Sascha Venohr (Head of Data Journalism) </t>
  </si>
  <si>
    <t>Zones of Silence</t>
  </si>
  <si>
    <t>Mexico</t>
  </si>
  <si>
    <t>https://zonas-de-silencio.eluniversal.com.mx/</t>
  </si>
  <si>
    <t>El universal</t>
  </si>
  <si>
    <t>Investigation,Long-form,Multiple-newsroom collaboration,Database,Infographics,Crime,Gun violence,Human rights</t>
  </si>
  <si>
    <t>3D modelling,AI/Machine learning,CSV</t>
  </si>
  <si>
    <t xml:space="preserve"> Violent organized crime is one of the biggest crises facing Mexico. Journalist avoid becoming a target, so they choose to stay quiet to save their lives. We set out to measure this silence and its impact on journalism. To do so, we used artificial intelligence to quantify and visualize news coverage and analyze the gaps in coverage across the country. To measure the degree of silence in each region of the country, we created a formula that allows us to see the evolution of this phenomenon over time. </t>
  </si>
  <si>
    <t xml:space="preserve"> Something akin to a code of silence has emerged across the country. We suspected that there were entire regions where journalists were not reporting on the violence, threats, intimidation and murder that were well known to be part of daily life. This was confirmed by journalists who sought for us after the story was released, to tell us they have been facing this problems. In collaboration with them, now we are preparing a second part of this story, to focus on the patterns that lead to agressions. Hopefuly this will lead us to some kind of alert when certain couditions (of news coverage and crimen) are present in regions of our country. </t>
  </si>
  <si>
    <t xml:space="preserve"> Our first step was to establish a process to determine the absence of news. We explored articles on violence to understand how they compare to the government's official registry of homicides.   In theory, each murder that occurs ought to correspond with at least one local report about the event. If we saw a divergence, or if the government's reports were suddenly very different from local news coverage, we could deduce that journalists were being silenced.   Early on, sorting through news articles seemed impossible. We knew we needed to find a news archive with the largest number of publications in Mexico possible so we could track daily coverage across the country. Google News’ vast collection of local and national news stories across Mexico was a good fit.   The effort required us to identify the difference between the number of homicides officially recorded and the news stories of those killings on Google News. This required machine learning algorithms that were able to identify the first reported story and then pinpoint where the event took place. With that information, we were able to connect reported events by media with the government's reports on homicides across more than 2400 municipalities in Mexico.   Finally, to measure the degree of silence in each region of the country, we created a formula that allows us to see the evolution of this phenomenon over time. The &lt;a href="http://zonas-de-silencio.eluniversal.com.mx/" target="_blank"&gt;resulting data&lt;/a&gt; shows a fascinating mix of falls or peaks in unreported deaths, which coincide with events such as the arrival of new governments or the deaths of drug dealers. Further investigation will allow us to explain these connections. </t>
  </si>
  <si>
    <t xml:space="preserve"> The hardest part was creating the "formula for silece" to measure the degree of non reported homicides along the country. There are many variables behind the reason why there aren't as much articules as homicides in each region. So, in order to be sure the discrepancy was linked to violence and killings we had to rule out or include segments of data along the way. This was extremely hard to do with machine learning, because words in spanish that are usually used to represent this kind of coverage, are also synomyms for other things. We had to validate (manually) a lot of the inicial reports until we had a well validated sample of results. This took us half a year. Then we felt lost due to the amout of variables we had in our hands (disparity between events reported and published stories; matching stories reporting one singe event by different websites; the uncertanty of internet penetration in all parts of the country and its evolution over time within the 14 years we analyzed...). Luckly, the interdisciplinary nature of our team (with economyst, programmers, data experts, designers and journalists) helped us to find an answer that we felt was truly accurate.  </t>
  </si>
  <si>
    <t xml:space="preserve"> No matter how hard it is to measure a problem, there is always a way to do it, even if its not what you thought you would find in the beggining, </t>
  </si>
  <si>
    <t>https://www.eluniversal.com.mx/nacion/sociedad/en-10-estados-guardan-silencio-sobre-homicidios</t>
  </si>
  <si>
    <t>https://www.eluniversal.com.mx/nacion/sociedad/la-prensa-que-ya-no-habla-de-muertos</t>
  </si>
  <si>
    <t>https://zonas-de-silencio.eluniversal.com.mx/metodologia.html</t>
  </si>
  <si>
    <t>Esteban Román, Gilberto Leon, Elsa Hernandez, Miguel Garnica, Edson Arroyo, César Saavedra, Jenny Lee, Dale Markowitz, Alberto Cairo</t>
  </si>
  <si>
    <t xml:space="preserve">&lt;pre&gt; Esteban Román is a journalist with twelve years of experience in television, print and digital media. He is a two times Emmy Award winner for his work as an investigative journalist. He has worked with The Wall Street Journal, ABC News and Univision. Román is currently Deputy editor for El Universal newspaper.&lt;/pre&gt; Alberto Cairo is a journalist and designer, and the Knight Chair in Visual Journalism at the School of Communication of the University of Miami (UM). He is also the director of the visualization program at UM’s Center for Computational Science. He has been head of information graphics at media publications in Spain and Brazil.  </t>
  </si>
  <si>
    <t>Can I really afford to live in this place?</t>
  </si>
  <si>
    <t>Portugal</t>
  </si>
  <si>
    <t>https://rr.sapo.pt/calculadora-custo-de-vida/</t>
  </si>
  <si>
    <t>Rádio Renascença</t>
  </si>
  <si>
    <t>Explainer,Long-form,News application,Illustration,Lifestyle,Economy,Employment</t>
  </si>
  <si>
    <t>Animation,Scraping,Json,R,RStudio</t>
  </si>
  <si>
    <t xml:space="preserve"> After a financial crisis at the beginning of the last decade, the Portuguese economy started to strive. The nice weather and low-cost flights made tourism bloom, but brought upon challenges with the gentrification of the old and biggest cities in the country. With rising prices on rents and meals, Portuguese people started to question: can I really live in this city?   With information from multiple data sources and the ability for the reader to provide personal context, we created an insightful news application that enabled people to find out if their budget crossed the minimum threshold for livelihood. </t>
  </si>
  <si>
    <t xml:space="preserve"> When I moved out of my parent’s house, in 2012, I rented an apartment for 450€. This year, I saw the same place being rented out by 850€. In seven years, the rent for this flat almost doubled, even though the average national income in Portugal only increased 135€. On average, rent prices in Lisbon have increased by almost 40% in eight years. I realized that that wasn’t a single experience, almost everyone was complaining about rising prices in major cities - especially referring to housing prices.    This tool allowed readers to put themselves in context. Using input data from the user, we allied algorithmically generated text with storytelling techniques allowing people to compare themselves with the average prices in a city, with data gathered from prices of housing, salaries, water, gas, electricity, grocery, and schools.    Because much of this data was never aggregated in such a way, the work sparked a national debate around cost of living in the country. </t>
  </si>
  <si>
    <t xml:space="preserve"> One of the main goals of this project was to create a 100% personalized reading experience. Every time I read an interactive feature that used input data it always felt like a "fill in the gaps" exercise. For this project, I wanted the reader to be tricked to believe that the article was written with his personal situation in mind and enabled him to gather actionable context about his life.   We ended up using Vue.js reactivity to be able to enable all the mathematical equations and to markup the text so that the proper blocks of text were displayed. This was all backed up by a very complex logic system so that no text in the article seemed like it was written by an algorithm.   On the data side of the story, I used R for all the web scraping from multiple websites that stored the necessary data. R was also very useful to create an API needed for the project (using the &lt;a href="https://www.rplumber.io/" style="text-decoration:none;"&gt; plumber package &lt;/a&gt;) and to generate the multiple JSON files that Vue.js used. </t>
  </si>
  <si>
    <t xml:space="preserve"> This was the most challenging and complex data-driven project that I was involved in my career.  For example, I never considered that the Portuguese language was of such complexity. Because this concept is so rooted in my speaking habits, I never fully grasped that Portuguese has grammatical gender​. So, as I wanted the text to sound 100% natural, I had to develop ​an API​ to guess the gender from the reader’s name when possible.       Another challenge was making my logical side work together with my creative/journalistic side. The nature of the project required me to think about all possible outcomes when comparing data and personalizing text while sounding as natural as possible. I had started to write a draft on Google Docs, using a system of numbered blocks of text and colored “if” and “else” tags, but that ended up very confusing and the outcome wasn’t very natural. So, I decided to write while marking it up with the logic behind the multiple options. This made it possible to check if I was missing something immediately, but ended up being very weird to me because I had to use my “writer brain” and my “coder brain” at the same time. </t>
  </si>
  <si>
    <t xml:space="preserve"> I believe that making the effort to bypass a “fill in the blanks” approach in automatically generated text and trying to generate text that doesn’t sound written by a machine is a challenge journocoders should focus more on - especially when English is not the language being used.   In my case, writing in a “if-else” logic system was always triggering the “lazy” side of my brain because I always wanted to write paragraphs like “The house prince increased by &lt;var&gt; in &lt;city&gt;” &lt;OR&gt; “The house prince decreased by &lt;var&gt; in &lt;city&gt;”. And even though there is nothing wrong with that kind of sentence, we know actual news doesn’t contain only that type of sentences. They provide additional context, explaining why the house prince increased in the specific region. Which means that, in your code, you have to probably write an almost custom paragraph for that specific case. This effort is what makes the automatically generated text sound like it wasn’t written by a robot, even if sometimes it is a phrase that only makes sense if four conditions are true. </t>
  </si>
  <si>
    <t>Rui Barros, João Antunes, Rodrigo Machado, Maria João Cunha</t>
  </si>
  <si>
    <t xml:space="preserve"> Rádio Renascença is a Portuguese national broadcaster, the leader in news and talk radio format.   For the past decade, Renascença has been recognized for its editorial online achievements, it has won more than two dozens of distinguished digital awards and is a pioneer in innovative digital media, being the first national radio creating its own web tv. Renascença established one of the first data desks in Portugal, now with award-nominated projects. </t>
  </si>
  <si>
    <t>Socios.red</t>
  </si>
  <si>
    <t>Argentina</t>
  </si>
  <si>
    <t>https://socios.red</t>
  </si>
  <si>
    <t>socios.red</t>
  </si>
  <si>
    <t>Investigation,Solutions journalism,Database,Open data,News application,Politics,Corruption</t>
  </si>
  <si>
    <t>Json,CSV,Python</t>
  </si>
  <si>
    <t xml:space="preserve"> &lt;a href="https://socios.red"&gt;Socios.red&lt;/a&gt; is a tool that exposes, in a simple and clear way, relationships that exist between different Argentine companies or NGOs, people who have or held positions as authorities in any of them; and various state agencies and political parties.   Socios.red combines information from a million registered companies in the City of Buenos Aires, 3 million people associated with them, and they are associated with thousands of contributions from citizens and companies to political parties, purchases from the national state and from the city ​​of Buenos Aires and generates an agile way to understand the relationships between all these data.     </t>
  </si>
  <si>
    <t xml:space="preserve"> Since it was launched, socios.red was used by dozens of journalists that could understand different relationships and identify which ones deserve to be investigated more thoroughly. Socios.red was developed to facilitate and democratize the access and visualization of these data and that anyone interested without technical knowledge can use them.   Well known national media used our data tool to very important works, for example this investigation that was on TV and then on the page of &lt;a href="https://www.pagina12.com.ar/132187-casa-matriz"&gt;Página 12&lt;/a&gt; and publiched by a lot of other media, as &lt;a href="https://www.minutouno.com/notas/3082612-gobierno-sa-festival-incompatibilidades-269-funcionarios"&gt;Minutouno&lt;/a&gt;. Also &lt;a href="https://chequeado.com/el-explicador/apagon-verdades-y-falsedades-sobre-una-ex-empresa-de-macri-mencionada-en-whatsapp/"&gt;Chequeado.com&lt;/a&gt;, fact checking leader, uses our tool to support their investigations.   The main impact is that everyone can acces information than otherwise would be imposible to understand.     </t>
  </si>
  <si>
    <t xml:space="preserve"> We can divide our work in 3 main steps:     We get the data from Open Data portals. The first step is to be aware of what data is available and how can we combine it.  Then we have to process it, clean it and make it "match", because every source not always identify people or companies in the same way. For this work, we use most of all Jupyter Notebooks.   Then, we have to build the graph, and we use ArangoDB to connect node.   After that, it comes the web interface. It is built on vue.js and Python.     We also talk a lot with journalists, to make our tool better. </t>
  </si>
  <si>
    <t xml:space="preserve"> If think every step of our work has it difficult part. If I have to chose one, I would say that it is a hughe work to organize and clean all the date to make it match. Every dependency publish data with different standards and formats, and every month may be changes.    Then, there is the whole programing stuff to make it available online for everyone. It is a lot of work also. And it is very important to focus on users needs.   Besides, one of the most difficult task is to carry on all this project. At the beggining, we won a prize of human rosources to accelerate our idea in an event organized by the &lt;a href="https://www.opengovpartnership.org/"&gt;Open Government Partnership&lt;/a&gt;, and a few months later, Google News Labs gave as credit to use on Cloud services. But besides that, more than 10 people participated in socios.red project. </t>
  </si>
  <si>
    <t xml:space="preserve"> I think that people could learn on how to use technological resources to make open data available for everyone. Build tools like socios.red is important because there are millons of stories to be descovered and published by journalists of different backgrounds an ideologies. Also, others can learn that governments may publish data, but to achieve accountability, sometimes we need to move one step forward as civil society and media. </t>
  </si>
  <si>
    <t>https://docs.google.com/presentation/d/1Q1sJ5rF4ukO__Ck7DpELr82YCX3xkmyo8We-XqVGQ0I/edit?usp=sharing</t>
  </si>
  <si>
    <t>http://noticias.unsam.edu.ar/wp-content/uploads/2016/12/Puerta-Giratoria-en-Argentina-Analisis-del-gabinete-nacional-actual-y-la-experiencia-internacional-comparada.pdf</t>
  </si>
  <si>
    <t>Nicolás Grossman, Matías Battocchia, Lisandro Espejo, Alfredo Ramirez, Bruno Salerno, Damián Silvani, Martín Sarsale, Franco Bellomo y Valeria Tiffenberg</t>
  </si>
  <si>
    <t xml:space="preserve"> Nicholas Grossman, Degree in Sociology (UBA), Master in Sociology International Politics (Untref) and journalist specialized in  Open Data. He has worked on issues related to Open Data, cities and different urban dynamics for more than six years in &lt;a href="https://www.storybench.org/argentine-real-estate-platform-building-visualizations-latin-american-newsrooms/"&gt;Properati&lt;/a&gt;. Based on his Open Data experience, last year, he published online Socios.red   Matías Battocchia, Physics student (UBA) and Machine Learning specialist.     </t>
  </si>
  <si>
    <t>Is Texas really going purple? Our Heat Index shows how competitive your district was — and is.</t>
  </si>
  <si>
    <t>https://apps.texastribune.org/features/2019/texas-turn-blue-voting-pattern-history/</t>
  </si>
  <si>
    <t>Texas Tribune</t>
  </si>
  <si>
    <t>Explainer,Illustration,Infographics,Chart,Map,Elections,Politics</t>
  </si>
  <si>
    <t>Personalisation,D3.js,Json,Adobe,Creative Suite,Google Sheets,Python,Node.js</t>
  </si>
  <si>
    <t xml:space="preserve"> We set out to explore whether the 2018 election results marked a new trend toward more competitive general elections or a one-time swerve away from the steady quarter-century pattern of Republican dominance in Texas. </t>
  </si>
  <si>
    <t xml:space="preserve"> The Tribune used voting data to explore whether the 2018 elections marked a new trend toward more competitive general elections or a one-time swerve away from the steady quarter-century pattern of Republican dominance. We created our own “Heat Index” to clearly visualize which districts were competitive — and which weren’t. Users can also look up an address and see that district’s competitiveness in different races over time. This project received tremendous feedback from readers, both political insiders and otherwise, who said they appreciated what the analysis told them about which way Texas could vote next. </t>
  </si>
  <si>
    <t xml:space="preserve"> This project was built with d3.js and the Tribune’s open-source &lt;a href="https://github.com/texastribune/data-visuals-create"&gt;development kit&lt;/a&gt;, which is built in node. We also used an in-house &lt;a href="https://github.com/rdmurphy/scroller"&gt;scrolling library&lt;/a&gt; for the narrative and district lookup tool for the customization. The development process involved lots of iteration and experiments with visualization techniques. The geography of the districts doesn’t matter nearly as much as how they have voted, so we decided to display that change over time as clusters of circles.     </t>
  </si>
  <si>
    <t xml:space="preserve"> This project was developed by an intern at a time of enormous change for our organization — the team that she was part of was temporarily reduced from four to two full-time staffers, and they were both busy covering a legislative session. But, we knew that this story, which involved visualizing a data index developed by Ross Ramsey, our in-house expert on Texas politics, was important. As a publication dedicated to statewide reporting, we were the only organization that was going to tell the story. A rigorous editing process led us to a simple and clear visualization that readers greatly appreciated. </t>
  </si>
  <si>
    <t xml:space="preserve"> Interns are full team members who can do great work, given the opportunity! And, while a map may be geographic and a traditional choice, it isn’t the best way to visualize change in political districts. </t>
  </si>
  <si>
    <t>Shiying Cheng and Ross Ramsey</t>
  </si>
  <si>
    <t xml:space="preserve"> Shiying Cheng studied Computational Data Journalism for her Post-Baccalaureate at Columbia Graduate School of Journalism and Political Science for her Bachelor’s at Colorado College. She previously interned at The Wall Street Journal.   Ross Ramsey is executive editor and co-founder of The Texas Tribune, the only member-supported, digital-first, nonpartisan media organization that informs Texans — and engages with them — about public policy, politics, government and statewide issues. He writes regular columns on politics, government and public policy. </t>
  </si>
  <si>
    <t>Fogo Cruzado</t>
  </si>
  <si>
    <t>https://api.fogocruzado.org.br/</t>
  </si>
  <si>
    <t>Investigation,Solutions journalism,Database,Open data,Mobile App,Map,Politics,Crime,Gun violence,Human rights</t>
  </si>
  <si>
    <t>Personalisation,Google Sheets,CSV,R,OpenStreetMap</t>
  </si>
  <si>
    <t xml:space="preserve"> Fogo Cruzado ("Crossfire") is a Brazilian open data platform about gun violence that aims to democratize information in debates about public security and human rights. In response to overwhelming interest from media and university researchers, in 2019 we developed a new API that allows any user to search the platform for the data they need and to make applications with our data.    The collaborative platform maps shootings and shootouts in the metropolitan regions of Rio de Janeiro and Recife. Its integration with a mobile application allows rapid alerts to be sent to users about potential high-risk situations. </t>
  </si>
  <si>
    <t>There is no democracy without active participation by civil society. In a country with alarming homicide rates - around sixty thousand killings per year - and a dangerous upsurge in public security practices that endorse abuses and excesses by state agents, initiatives such as Fogo Cruzado are increasingly relevant in order to guarantee the population access to high quality information This project breaks with a monopoly of the narrative on gun violence - currently enjoyed by the government - in order to guide evidence-based discussions for the construction of efficient public policies. In the long run, the project serves as a channel for engaging the population in debate and for producing of knowledge about security, demonstrating that it is possible to build reliable data and qualified interventions from civil society. Fogo Cruzado also aims to encourage a culture of journalism and citizen-driven public security reform, modernizing and democratizing security organs that still bear traces of Brazil's authoritarian past, when the actions of security forces could not be questioned. In 2019, more than 300 articles published in the Brazilian press used Fogo Cruzado's data. The foreign press also used it as a source in 41 stories. Our many requests for data include being contacted in 2019 by 22 researchers and we also gave 10 interviews for academic papers. To address this, in 2019 we created the API, where any user can search for the data they need and make their own applications. Today, the API has 213 registered users. Our data has also been used by politicians to push for better policies. In addition to being cited in speeches, last year, a study we did on shootings around schools was used as a basis for a city councilman's proposed law that would allow school principals to close schools in the event</t>
  </si>
  <si>
    <t xml:space="preserve"> The Fogo Cruzado app uses Google Maps technology. When a person registers  a gunfight / gunshot in the app, that information goes to our data management system. It arrives in the system georeferenced, which allows the crossing of our database with any other that is also georeferenced.   The prototype is a hybrid software for APP developed in the Phonegap / Cordova programming language for Android and IOS platforms, integrated with a web service developed in PHP with MySQL database. The geolocation uses the Google Maps API and the notification features a Google Firebase API.   In addition to receiving notifications from users directly via the app, journalists receive direct information from partners who work on the spot. In this case, only trusted sources are considered -- sources with whom there is a previous relationship, such as local community organizations and locally engaged residents. The team also adds information collected via the press and law enforcement authorities to the databases. When notification of a gunfight / gunshot arrives, it is not automatically published on the map and on social media. Immediately, the team checks the notification with scripts and filters developed to aggregate information on social networks about firearm shots in the metropolitan region of Rio de Janeiro and Recife. This allows the comparison of further information about the same firearm gunfight / gunshot. After this verification, the notification is posted on the networks and the incident is publicly registered on the website and app </t>
  </si>
  <si>
    <t xml:space="preserve"> This project was born on a Google spreadsheet in 2015, when Rio de Janeiro was getting ready to host the Olympics and the Brazilian media was painting an optimistic picture of the city. Those who live and work here knew that the situation was not as good as described. There were many shootouts in Rio, but when I searched for information to write about the situation, I could not find it.   I began tracking the gun violence myself, thinking about what to do with the information. There, an application was born, together with a map, that aggregates and makes information available.   Fogo Cruzado is a live project, done in real time, with great demand for its data. Turning the idea for the project into methodology, communication strategies, trainings, information networks and methods for sharing the results has not the most difficult part of the project. The greatest challenge is sustainability of the project -- even as it has received many compliments, awards and honorable mentions.   Today, our team consists of 12 people operating in 2 states. There are always requests for operations in other areas, but when it comes to financing, things change.   Having ideas is easy. Executing ideas is an exercise in perseverance and faith. </t>
  </si>
  <si>
    <t xml:space="preserve"> Fogo Cruzado was born out of a government information vacuum. It is a strategic vacuum, since whoever holds the information also holds the narrative about the situation and can sell the solution they want.   Developing a matology to create information is not easy, but it is ready and open to anyone who wants to replicate it. FC is open source, its data is open and its methodology is free to be adapted and adapted to other demands. There is a collective of activists in the Amazon studying our work to map conflicts, fires and other local peculiarities. In Manaus, a researcher is adapting the technology to map traffic accidents.   Citizens, journalists, researchers, and activists can and should use technology to improve their work and not depend on governments to guide their work. Technology is an ally and gives us the freedom to produce data, stories, narratives and press for change. </t>
  </si>
  <si>
    <t>https://fogocruzado.org.br/</t>
  </si>
  <si>
    <t>https://github.com/voltdatalab/crossfire</t>
  </si>
  <si>
    <t>Maria Cecilia de Oliveira Rosa</t>
  </si>
  <si>
    <t xml:space="preserve"> I'm a journalist with a postgraduate degree in Crime and Public Security and Public Administration with an emphasis on Social Management. I've studied drug policies, HIV and human rights at the Intercambios Asociación Civil and reporting on drug trafficking at the University of Texas at Austin and participated in the Open Society Latin American Advocacy Fellowship Program on Drug Policy Reform in London.   I was formerly a consultant for Amnesty International, where I worked as a researcher and led the development of the Fogo Cruzado armed violence data platform, now managed by the Update Institute. I was also a communications consultant for LEAP Brasil and a communication advisor for PRVL (Program for the Reduction of Lethal Violence against Adolescents and Youth), an initiative of the Favelas Observatory carried out in conjunction with UNICEF and the Brazilian President's Human Rights Secretariat. I coordinated the communications team at the Redes da Maré NGO, where we published the  Maré de Notícias newspaper. </t>
  </si>
  <si>
    <t>HOT DISINFO FROM RUSSIA (Topic radar)</t>
  </si>
  <si>
    <t>Ukraine</t>
  </si>
  <si>
    <t>https://topic-radar.texty.org.ua</t>
  </si>
  <si>
    <t>TEXTY.org.ua</t>
  </si>
  <si>
    <t>Explainer,News application,Politics</t>
  </si>
  <si>
    <t>AI/Machine learning,Scraping,D3.js,PostgreSQL,Python</t>
  </si>
  <si>
    <t xml:space="preserve"> TEXTY developed the data acquisition&amp;analysis platform  and dashboard tool &lt;a href="https://topic-radar.texty.org.ua/"&gt;https://topic-radar.texty.org.ua&lt;/a&gt; which shows an overall dynamics of topics of Russian disinformation in manipulative news. We are doing an NLP on thousands of news per week to detect manipulative ones, group them by topics and meta-topics to show on interactive dashboard.   We also publish weekly reviews   (21 so far), based on the results of analysis.   In addition we developed "Fakecrunch" add-on based on the same platform (for Chrome and Firefox).  It automatically signals to users about manipulative content and could be used to collect suggestions about possible low quality/fake/manipulative news items. </t>
  </si>
  <si>
    <t xml:space="preserve"> The project is aimed to track the content and intensity of Russian disinformation narratives and manipulative information in online media. It raises awareness of government bodies, civil society organizations, journalists and experts on major disinformation themes that are being pushed by Russia at any given week. Just one example: Dmytro Kuleba, Deputy prime minister of Ukraine, mentioned this project as an illustration of the huge level of Russian disinformation flowing to Ukraine.    This quantitative approach allows us to overview and to zoom-in, from top to bottom, of the vast propaganda landscape and to track topics in different periods of time.   Starting from May 2019, &lt;a href="http://texty.org.ua/mod/archive/tag.php?tag=disinfomonitor"&gt;21 weekly reviews&lt;/a&gt;, based on the project, were published. Each review illustrated key narratives of manipulations, which our application determined. Average audience engagement for each publication on texty.org.ua was about 8,000 users.    Other media used to share our reviews, as well as some bloggers and influencers. Also we got positive feedback and mentions of this news application from international experts, for example Andreas Umland (German), Lenka Vichova (Czech republic). In words of Maciej Piotrowski, from Instytut Wolności in Warsaw, Poland: " Useful information. Sometimes we share it in our materials in Instytut Wolności, sometimes used for analysis. Longtime tracking is useful to see the full picture. "   After many requests about additional features we decided to develop version 2 of the application. It will be published in April 2020 (approximate date) and we’ve freezed data updates until the new version arrives. </t>
  </si>
  <si>
    <t xml:space="preserve"> Data was downloaded from sites' RSS feeds or links on their Facebook pages. Preprocessed data about news items stored in PostgreSQL. Each text was prepared for analysis: tokenized (divided into language units — words and punctuation marks), lemmatized for topic modeling. Custom Python scripts were used to obtain (Scrapy), process and store data.    Each news item was then evaluated by an improved version of our manipulative news classifier ( ULMFiT based model for Russian and Ukrainian languages, created by TEXTY back in 2018, programmed in Pytorch/fast.ai). This model is available from our github. It estimates the likelihood that the news contains emotional manipulation and/or false argumentation.   Selected manipulative news, ~3,000 pieces per week on average, was broken down into topics by automatic topic modeling (&lt;a href="https://en.wikipedia.org/wiki/Non-negative_matrix_factorization"&gt;NMF&lt;/a&gt; algorithm). We edited the resulting news clusters manually: combined similar topics, discarded irrelevant or overly general clusters.    Each subtopic in our news application is also illustrated by a sample of titles from news which belong to it to let new readers know what it is about. </t>
  </si>
  <si>
    <t xml:space="preserve"> For our best knowledge, this is the first such tool &amp; whole pipeline for Russian and Ukrainian languages. The main challenge was to retrieve accurate topics and track them over time. Topic modelling was made using NMF, an unsupervised method of clusterization. Results are less accurate compared to supervised learning, when the model is trained using humal labels. But we cannot train topic classifier since we do not know all the topics in news and cannot easily update supervised model if the news agenda changes. So we have to keep using unsupervised NMF solution. Topics for the week are reviewed by analysts, as well as improved by rules to fix possible errors of unsupervised topic modelling. A lot of manual work is the hard part of this project.   Because we detect topics in weekly samples of news, we have to aggregate them for dashboard to track topics for longer periods. We addressed this challenge by hierarchical NMF, namely clusterized weekly clusters. Meta-topics in the dashboard were first clusterized and reviewed by analysts so that each weekly topic relates to one meta-topic on the dashboard. Aggregation of clusters from different models is not well-studied and a great part of it is done manually. </t>
  </si>
  <si>
    <t xml:space="preserve"> Long-term tracking of disinformation makes it possible to see what topics are most important for the Russian authorities, who is the biggest irritant to them, and what they plan to do in the future in Ukraine. One of the conclusions of our analysts is evidence that there are entire array of manipulative news from Russia which can be logically combined under the umbrella name of “Failed state” (related to Ukraine). The purpose of this campaign is obvious: it aims to create an image of Ukraine as a non-state, an artificial state entity that arose against historical logic.   We are considering the dashboard as a usable tool for further research by analysts, and Fakecrunch add-on as a usable tool for online-readers in their everyday "life". Other journalists got the source for their materials. General public got evidence-based tool for media literacy and for self-control in social media.   Lenka Vichova, Czech Republic: " Many of these messages enter not only the information field of Ukraine, but also to Czech and Slovak media sphere. So it is core to know and be prepared.  I use your reviews, when work on my own analytical articles and also in comments for Czech and Slovak media. " </t>
  </si>
  <si>
    <t>http://texty.org.ua/mod/archive/tag.php?tag=disinfomonitor</t>
  </si>
  <si>
    <t>https://fgz.texty.org/</t>
  </si>
  <si>
    <t>Nadiia Romanenko, Nadja Kelm, Anatoliy Bondarenko, Yuliia Dukach</t>
  </si>
  <si>
    <t xml:space="preserve">  Nadiia Romanenko  is an analyst and data journalist at Texty.org.ua, where she started as an intern in 2015. Her scope of interest is studying manipulative news and Russian disinformation in Ukrainian online media using natural language processing and deep learning. She believes in a quantitative approach to study manipulative news because it is a mass phenomenon, human-only monitoring of media cannot deal with huge amounts of news. In data journalism creates mostly interactive visualisations using D3 and Vue.js.   Graduated Faculty of Sociology of Taras Shevchenko National University of Kiev, having completed exchange studies at the Department of Sociology at Lund University.   Selected projects:&lt;a href="http://texty.org.ua/d/fb-trolls/index_eng.html"&gt;The Trolls Network&lt;/a&gt; — analysis of pseudo-patriotic trolls community in Ukrainian Facebook   &lt;a href="http://texty.org.ua/d/2018/mnews/eng"&gt;We’ve Got Bad News&lt;/a&gt; — ranking of manipulative news websites and longread about junk news ecosystem    &lt;a href="https://topic-radar.texty.org/"&gt;Hot Disinfo from Russia&lt;/a&gt; — daily monitoring of topics of Russian disinformation    Nadja Kelm:  designer in Texty.org.ua, Kyiv, Ukraine. Author of the course about design in data visualization for School of Infographic (Internews Ukraine), winner of the national competition The best book design 2019 (the Arsenal Book Festival).    Anatoliy Bondarenko:  Co-founder and head of data journalism in Texty.org.ua, Kyiv, Ukraine. Physicist by education. Author of the course about data visualization for Prometheus (Ukrainian MOOC platform) and visiting lecturer in UCU, Lviv (“Practical introduction to data journalism”).    Yuliia Dukach:  data journalist in Texty.org.ua, Kyiv, Ukraine. PhD in sociology, lecturer in the Igor Sikorsky Kyiv Polytechnic Institute (department of sociology and law). </t>
  </si>
  <si>
    <t>RAPTOR</t>
  </si>
  <si>
    <t>https://projects.fivethirtyeight.com/2020-nba-player-ratings/</t>
  </si>
  <si>
    <t>FiveThirtyEight</t>
  </si>
  <si>
    <t>Database,Open data,Chart,Sports</t>
  </si>
  <si>
    <t>Corporate, individual or specific event</t>
  </si>
  <si>
    <t>Scraping,D3.js,Json,Adobe,Creative Suite,Google Sheets,CSV,PostgreSQL,Python,Node.js</t>
  </si>
  <si>
    <t xml:space="preserve"> RAPTOR, which stands for Robust Algorithm (using) Player Tracking (and) On/Off Ratings, is FiveThirtyEight’s new NBA statistic. We’re pretty excited about it. In addition to being a statistic that we bake in house to fuel our data-driven coverage of the NBA, RAPTOR fulfills two long-standing goals of ours:  &lt;ul&gt;  First, we wanted to create a publicly available statistic that takes advantage of modern NBA data, specifically player tracking and play-by-play data that isn’t available in traditional box scores.   Second, and relatedly, we wanted a statistic that better reflects how modern NBA teams actually evaluate players.  &lt;/ul&gt;</t>
  </si>
  <si>
    <t xml:space="preserve"> RAPTOR allows us to cover the NBA in new and more nuanced ways than ever. It allows us to compare players in the context of the modern NBA while accounting for remarkable subtleties in how different players play, such as how much they control the ball and how they affect their team on the court. It powers our reporting, fuels our forecasts, and allows us to make more nuanced comparisons between current players and those of the past. This new metric is the analytical engine behind FiveThirtyEight's rigorous NBA coverage, empowering:  &lt;ul&gt;  Interactive &lt;a href="https://projects.fivethirtyeight.com/2020-nba-predictions/"&gt;2019-20 NBA Predictions&lt;/a&gt; that forecast which teams will win specific games, make the playoffs, and bring home the Larry O'Brien trophy. These forecasts update after every game and depth chart revision to give the most accurate picture of today's NBA landscape.   A fancy visual interactive &lt;a href="https://projects.fivethirtyeight.com/2020-nba-player-ratings/"&gt;player ratings leaderboard&lt;/a&gt; that answers the question: "Who are the best offensive, defensive, and overall players in the NBA this season?"   Interactive &lt;a href="https://projects.fivethirtyeight.com/2020-nba-player-projections/"&gt;player projections&lt;/a&gt; that identify similar players throughout NBA history and uses them to develop a probabilistic forecast of what a current NBA player's future might look like.   &lt;a href="https://fivethirtyeight.com/features/russell-westbrook-or-chris-paul/"&gt;NBA Stat Battles&lt;/a&gt; that pit sportswriter against sportswriter to answer some of the biggest NBA barroom debates about which player is better.   Reporting on players, teams, and trends throughout the NBA season, like &lt;a href="https://fivethirtyeight.com/features/luka-doncic-is-a-star-its-time-to-take-his-team-seriously-too/"&gt;this piece&lt;/a&gt; on the star-level performance of Luka Dončić.   Pretty much the rest of &lt;a href="https://fivethirtyeight.com/tag/nba/"&gt;NBA reporting&lt;/a&gt; FiveThirtyEight produces  &lt;/ul&gt;</t>
  </si>
  <si>
    <t xml:space="preserve"> RAPTOR's technical infrastructure is complicated and intensive, pulling data from multiple sources and building interactive front-end visuals. The project's back-end scaffolding uses a host of different tools and technologies, including:  &lt;ul&gt;  Amazon EC2 PostgreSQL database   API calls and cron jobs build in Ruby on Rails   Two STATA statistical models   Google sheets that bring in injuries and suspensions   Python/Monte Carlo simulation forecast model  &lt;/ul&gt;  These tools and techniques are set up in a daily process that scrapes data from ~1,500 URLs across multiple sources, organizes these data into structured data inputs, runs multiple statistical models, stores results of those models in a SQL database, generates data outputs, and deploys builds of fancy front-end interactives that pick up these data outputs. Our front-end interactives use node builds (based in gulp) that use ArchieML and d3 amongst a host of other libraries and techniques to build visual representations of player rankings, team ratings, and season forecasts that update every day – or whenever a game is played or a new team depth chart revision is released. </t>
  </si>
  <si>
    <t xml:space="preserve"> A project of this scale and complexity comes with a host of challenges, both in data analysis and front-end visualization. The data we use to power the player ratings in this project come from an incredibly detailed and nuanced statistical process. RAPTOR collects, parses, and analyzes thousands of pieces of publicly available data to evaluate NBA players in a statistically rigorous way – an inherently complex, complicated task when player value is often hard to concretely define and even harder to measure. This process parses an incredible volume of data pretty frequently, repeating every day, along with every time an NBA game goes final or when a team releases an updated depth chart. It also manages the complexities around modeling the real world of the NBA, incorporating injuries and suspensions to reflect a team's current rotation in real games. Nate and Jay were able to manage these complexities to build reliable, consistent, and surprisingly efficient scripts and processes to parse an impressive amount of data, crunch those numbers with sophisticated techniques, and spit out cleanly formatted data.    After parsing and processing the data, the design and development aspects of RAPTOR provided other challenges that our team navigated well. There were so many different analyses, forecasts, and ratings we needed to share with our users, along with explaining exactly how RAPTOR works. Our main player rating dashboard had to visually show our assessment of the top players, while still allowing users to explore the whole league and see stats for any player. The main RAPTOR dashboard manages these challenges well, providing an overall leaderboard that shows the top players four different ways (WAR, overall, offensive, and defensive ratings) while also giving a fully interactive scatterplot and heatmap-based table. </t>
  </si>
  <si>
    <t xml:space="preserve"> RAPTOR provides some great opportunities to learn about how we took complex statistical modeling and visualized the results in an intuitive, understandable way. RAPTOR is a really ambitious project that covers web scraping, data aggregation, back-end web builds, statistical modeling, and interactive visualization. Taking a closer look at this project would give plenty of valuable takeaways to both back-end data crunchers and front-end designers. The visual design of the project was ambitious in its approach to condense complex information into concise ratings, providing both high-level takeaways and more expansive exploration. Exploring some of the visual design and development decisions our team made in this project would show interesting nuanced conversations we had around "smaller" issues like scaling the upper and lower bounds of our beeswarm charts (along with when we kept them consistent with each other, and when we didn't) along with high level decisions about what we wanted the takeaways of this dashboard to be – and how we approached showing those takeaways from a visual context.   A deep dive into the end-to-end data pipeline and analysis process would also provide great learning opportunities, both in our approach and technical execution. RAPTOR's data process touches a number of different coding languages, infrastructures and softwares that come together in an automated process that feeds data into our front-end visualizations. It includes inputs from web scraping, manual tweaks to incorporate injuries and connection with Slack that allows our team to be proactively involved while still being hands-off. The impressive volume of data flowing into and out of RAPTOR on a daily basis would make for an interesting and informative case study for data journalists. </t>
  </si>
  <si>
    <t>https://fivethirtyeight.com/features/introducing-raptor-our-new-metric-for-the-modern-nba/</t>
  </si>
  <si>
    <t>https://fivethirtyeight.com/features/how-our-raptor-metric-works/</t>
  </si>
  <si>
    <t>https://projects.fivethirtyeight.com/2020-nba-predictions</t>
  </si>
  <si>
    <t>https://fivethirtyeight.com/features/lebron-or-mj-raptor-picks-the-best-nba-players-of-the-past-40-years/</t>
  </si>
  <si>
    <t>https://fivethirtyeight.com/features/the-best-nba-players-of-the-last-6-seasons/</t>
  </si>
  <si>
    <t>https://github.com/fivethirtyeight/data/tree/master/nba-raptor</t>
  </si>
  <si>
    <t>Nate Silver, Jay Boice, Ryan Best, Ella Koeze</t>
  </si>
  <si>
    <t xml:space="preserve"> Nate Silver is the founder and editor in chief of FiveThirtyEight and the author of “The Signal and the Noise: Why So Many Predictions Fail — But Some Don’t.”  Jay Boice is a computational journalist for FiveThirtyEight. He was previously deputy data editor at The Huffington Post.  Ryan Best is a visual journalist for FiveThirtyEight.  Ella Koeze is a visual journalist for FiveThirtyEight. </t>
  </si>
  <si>
    <t>Aggression Detectors: The Unproven, Invasive Surveillance Technology Schools Are Using to Monitor Students</t>
  </si>
  <si>
    <t>https://features.propublica.org/aggression-detector/the-unproven-invasive-surveillance-technology-schools-are-using-to-monitor-students/</t>
  </si>
  <si>
    <t>ProPublica, Wired</t>
  </si>
  <si>
    <t>Investigation,Explainer,Database,Crowdsourcing,Chart,Video,Audio,Crime,Economy</t>
  </si>
  <si>
    <t>AI/Machine learning,Sensor,CSV,Python</t>
  </si>
  <si>
    <t xml:space="preserve"> In response to mass shootings, some schools installed devices with algorithms that purport to identify aggressive voices before violence erupts. Our data analysis found this technology unreliable.   Our reverse engineering found that while the device tended to infer aggression from strained voices, it had troubling blind spots. The device raised false alarms for benign sounds like laughing, coughing and cheering, yet high-pitched screaming often failed to trigger an alarm.   This confirmed our reporting, which found instances where the algorithm often reported false alarms, yet failed to trigger during a dangerous situation at a New Jersey hospital. </t>
  </si>
  <si>
    <t xml:space="preserve"> The story raised questions about the effectiveness of electronic surveillance devices installed in the name of safety. It also examined the rise of uninterpretable and unappealable black-box algorithms that pass judgment on people without their consent or knowledge.   After our story, the ACLU, &lt;a href="https://www.aclu.org/blog/privacy-technology/surveillance-technologies/bogus-aggression-detectors-are-audio-recording"&gt;citing our investigation&lt;/a&gt;, urged school districts and state legislatures to ban surveillance technologies such as facial and voice surveillance, as well as social media monitoring in schools. </t>
  </si>
  <si>
    <t xml:space="preserve"> We purchased the device to reverse-engineer and test it.  We rewired its programming so we could feed it any sound clip of our choosing, and then played gigabytes of sound files for the algorithm and measured and collected its prediction for each.    The result was a database of public voices and sounds. The database consisted of a snippet of sound, its spectrum or "fingerprint" (generated using our data pipeline) and the algorithm’s prediction. We then used the millions of rows in this database to reverse-engineer the algorithm and analyze where it could be flawed.   After this preliminary testing, we ran several real-world experiments to confirm our suspicions.  We recorded the voices of high school students in real-world situations, collected the algorithm’s predictions and analyzed them.   All of the programming done for the data analysis and machine learning was done in Jupyter Notebooks in Python. We used scientific computing packages such as scipy, numpy and pandas for the data transformation and analysis, scikit-learn, statsmodels and xgboost for machine learning and reverse engineering, librosa for sound analysis, and matplotlib and seaborn for data visualization. </t>
  </si>
  <si>
    <t>We overcame numerous technical challenges in order to peer inside a black-box algorithm and understand how it passes incorrect judgments about ordinary people. Previous ProPublica investigations analyzed machine-learning algorithms that make predictions from structured, tabular data, but we had not yet seen any investigative reporting that analyzed machine learning on unstructured data, such as video or audio. We had to be innovative in how to collect and record the algorithmic output of the device. We modified the programming of the device so that we could test it with our own, custom-written software. The result was a multi-million row database of sound clips and their purported "aggression" s that allowed us to reverse-engineer the algorithm Raw sound data is also difficult to analyze. But we used techniques from signal analysis and processing rarely used in data journalism, such as Fourier transforms, to derive a spectrum — essentially a fingerprint — for individual snippets of sound. We studied academic papers in audio analysis and interviewed researchers in the field to arrive at a set of data features that we could derive and analyze from a sound spectrum. Finally, we also overcame a number of technical challenges in our field testing. We reproduced an in-school setup as closely as possible in our experiments. We recorded our sound using microphones bought from the company and relied on company manuals to set up their location, distance and height. When we brought our findings to the company, they disagreed with our conclusions, citing a audio engineering phenomenon known as "clipping" — when a microphone becomes overwhelmed by too much noise, distorting the sound and potentially throwing off the algorithm's readings. We only found clipping in a small subset of our data, but to be sure we re-recorded the sound, controlling for clipping. Our results remained the</t>
  </si>
  <si>
    <t xml:space="preserve"> Our project showed that with the right tools and expertise, extensive reporting and advice from experts, it is possible to peer inside the black box of a machine learning algorithm. Journalists are often the first to report on misuses of flawed technology, and with machine algorithms becoming more widely used, it's essential to help the public understand the impacts of machine-assisted decision making at scale.   We also wrote an extensive methodology to help other reporters and researchers do similar investigations in the future. We also put a lot of thought into how to best present to our readers a complex, technical topic such as machine learning. The integration of audio and video into our story helped give readers a sense of the device’s flaws that could not be conveyed only by words. </t>
  </si>
  <si>
    <t>https://projects.propublica.org/graphics/aggression-detector-data-analysis</t>
  </si>
  <si>
    <t>https://youtu.be/WUL_Kk5EiNw</t>
  </si>
  <si>
    <t>https://youtu.be/lsW6ROCTWIg</t>
  </si>
  <si>
    <t>Jack Gillum, Jeff Kao</t>
  </si>
  <si>
    <t xml:space="preserve"> Jack Gillum is a senior reporter at ProPublica covering technology, specializing in how algorithms, big data and social media platforms affect people’s daily lives and civil rights. He joined ProPublica in July 2018.   Gillum came to ProPublica from The Washington Post, where he was part of the investigative team that dug into mismanaged taxpayer funds and troubled relief efforts in Puerto Rico. Prior to the Post, Gillum was an investigative reporter at The Associated Press, where he broke stories on the existence and location of Hillary Clinton’s private email server, as well as a U.S.-backed “Cuban Twitter” program that secretly mined data for political purposes. At the AP, he also covered two presidential races and the world of campaign finance.   Gillum began his career as a business reporter and database specialist at the Arizona Daily Star in Tucson, his hometown. He is a graduate of Columbia University's graduate school of journalism and Santa Clara University in California. He lives in Washington, D.C.   Jeff Kao is a computational journalist at ProPublica who uses data science to cover technology and artificial intelligence. He used natural language processing techniques to uncover 1.3 million fake comments submitted to the FCC in its proceeding repealing net neutrality. This work was cited in the Washington Post, Fortune Magazine and engadget, among other publications, and by members of the U.S. Senate. He has appeared as a data scientist in the New York Times and on the WNYC program Science Friday.   Kao previously worked as a machine learning engineer at Atrium LTS, where he developed natural language processing systems for legal services. He holds a law degree from Columbia Law School, where he was the editor-in-chief of the Columbia Science and Technology Law Review, and a bachelor’s degree in systems design engineering from the University of Waterloo. </t>
  </si>
  <si>
    <t>Opportunity Zones</t>
  </si>
  <si>
    <t>https://www.propublica.org/article/trump-inc-podcast-one-trump-tax-cut-meant-to-help-the-poor-a-billionaire-ended-up-winning-big</t>
  </si>
  <si>
    <t>ProPublica</t>
  </si>
  <si>
    <t>Investigation,Database,Map,Politics,Corruption,Business,Economy</t>
  </si>
  <si>
    <t>D3.js,QGIS,CSV,PostgreSQL,PostGIS,Python</t>
  </si>
  <si>
    <t xml:space="preserve"> President Donald Trump’s tax code overhaul contained a provision to help the poor called “opportunity zones.” Our reporting shows that while the benefits to the poor have yet to materialize, some have already reaped the rewards: the wealthy and politically connected.   We used records requests, data analysis and mapping to find areas that never should have been qualified for the program, but were allowed in by a flawed implementation of the law by the U.S. Treasury Department. Wealthy developers in those areas then lobbied governors to include their projects in the program. </t>
  </si>
  <si>
    <t xml:space="preserve"> Our articles, along with those of other outlets, led to Congressional calls for investigations into the designation process, as well as proposed reforms to make the program more transparent and to eliminate potential abuses by investors.   Citing ProPublica’s reporting:  &lt;ul&gt;  Senator Ron Wyden introduced a bill that would disqualify hundreds of areas from the original legislation because they were not poor, including the area in Baltimore that ProPublica identified.   Senator Cory Booker, a vocal backer of the program and co-sponsor of the original legislation, and Representatives Emanuel Cleaver and Ron Kind called on the Treasury’s inspector general to review the program.   House Ways and Means Committee Chairman Richard Neal, Senators Wyden and Booker and Representative John Lewis requested the Government Accountability Office review the program and “identify any Opportunity Zones that do not meet the statutory criteria and explain how and why they were designated.”   Senator Bernie Sanders called for the program to be abolished altogether.   Representative Rashida Tlaib sent a letter to several House committee leaders to investigate political influence in the opportunity zone designation process. Tlaib also introduced legislation to repeal the program.  &lt;/ul&gt;</t>
  </si>
  <si>
    <t xml:space="preserve"> We first noticed several Census tracts that were included in the Opportunity Zone program even though they seemed to be too rich to qualify. To confirm our suspicions, we recreated the Treasury Department’s analysis entirely.   We used Python to obtain Census data on all 74,000 tracts in every state in the U.S. from the Census API. We obtained their shapes from the Census FTP site and we got the map files for the program from a request to the agency. We loaded the data into a Postgres server and then did the spatial analysis with queries in PostGIS. We used QGIS to visualize the results.   Our analysis resulted in a handful of unqualified tracts, including ones in Detroit and Baltimore. We then focused our reporting on those tracts and the real estate interests who stood to benefit. For the first story, we acquired shapefiles of parcels in Baltimore in order to determine how much of the census tract the developer owned. We got data on tract recommendations via a request to the City of Baltimore.   We then filed a series of FOI requests to state agencies around the country to get insight into the lobbying during the high-stakes selection process for the tax break. Once we started publishing stories, we received tips that led to our reporting on the superyacht marina in Florida. </t>
  </si>
  <si>
    <t xml:space="preserve"> This project centered on an abstruse — but highly consequential — intersection of the tax code, state-level lobbying, and technical mapping decisions.   We had to consult with corporate tax lawyers, GIS mapping experts, and local city officials around the country.   The stories also required penetrating the business dealings of billionaires in three states, with no access or cooperation offered by the subjects. Public records requests to state and city agencies allowed us to show what the real estate interests were up to, and explain how it didn’t align with the lofty goals of the opportunity zone tax break. </t>
  </si>
  <si>
    <t xml:space="preserve"> This was not a traditional “data” story. We didn’t make sweeping statements about the world based on a database’s summary statistics. Instead, we based our reporting on the half-dozen or so outliers our analysis found.   Our data analysis was not tacked on at the end of our reporting – it was the impetus for it. After completing our analysis, we filed over a dozen public records requests at every level of government involved in the opportunity zones processes in Maryland, Michigan, Florida and other states. This included requests for emails and data to city agencies in Baltimore, Detroit, West Palm Beach and Tampa, as well as state agencies and the governor’s office in Maryland, Michigan and Florida, and FOIAs with the U.S. Treasury Department.   At the end of the day, did it involve the toolkit of the data journalist? Yes. We had to code, run queries, make maps and crunch numbers. But data didn’t tell the story; it found the story. It showed us where to file requests and start digging. It guided us along the way, helping us uncover explicit lobbying, influence and intervention by people in power. And it told us where to start asking questions. Traditional reporting eventually confirmed our suspicions: a federal agency so badly mismanaged the implementation of a program meant to benefit the poor, it benefited the very, very rich instead. </t>
  </si>
  <si>
    <t>https://www.propublica.org/article/how-a-tax-break-to-help-the-poor-went-to-nba-owner-dan-gilbert</t>
  </si>
  <si>
    <t>https://www.propublica.org/article/superyacht-marina-west-palm-beach-opportunity-zone-trump-tax-break-to-help-the-poor-went-to-a-rich-gop-donor</t>
  </si>
  <si>
    <t>https://www.propublica.org/article/billionaires-keep-benefiting-from-a-tax-break-to-help-the-poor-now-congress-wants-to-investigate</t>
  </si>
  <si>
    <t>Jeff Ernsthausen, Justin Elliott, Kyle Edwards</t>
  </si>
  <si>
    <t xml:space="preserve"> Jeff Ernsthausen is a data reporter at ProPublica. He previously worked on the investigative team at the Atlanta-Journal Constitution, where he investigated sexual abuse by physicians nation-wide, police misconduct in Georgia and evictions in metro Atlanta. Prior to his career in journalism, he studied history and economics and worked as a financial and economic analyst at the Federal Reserve.   Justin Elliott has been a reporter with ProPublica since 2012, where he has covered money and influence in the Obama and Trump administrations, the American Red Cross, and TurboTax maker Intuit. He has produced stories for outlets including the New York Times and National Public Radio, and his work has spurred congressional investigations and changes to federal legislation.   Kyle Edwards is a Lorana Sullivan senior business reporting fellow. </t>
  </si>
  <si>
    <t>Tuition Tracker</t>
  </si>
  <si>
    <t>https://www.tuitiontracker.org/</t>
  </si>
  <si>
    <t>The Hechinger Report</t>
  </si>
  <si>
    <t>News application,Chart</t>
  </si>
  <si>
    <t>D3.js,JQuery,Json,R,Python</t>
  </si>
  <si>
    <t xml:space="preserve"> TuitionTracker is a tool that projects the net costs for prospective students enrolling in college and allows them to compare the value and outcomes of 3,891 colleges against one another. Unlike other web apps offering historical data to students, TuitionTracker uses a financial projection technique to estimate the tuition to be charged by each institution in the coming year and the expected net cost (which is often much lower). This means that students enrolling in 2020-21 would know the cost of tuition in 2020-21, not be forced to imagine the price based on what it cost in 2017-18. </t>
  </si>
  <si>
    <t xml:space="preserve"> The web application itself is built off of an earlier version, created in partnership with the Education Writers Association and The Dallas Morning News. Various components were overhauled or developed from scratch for the new version.    The process of generating the data that powers the tool was the most difficult and sensitive part of the development process. Over a period of months, Pete D’Amato worked with federal education data using the R statistical package to determine the best predictors of year-on-year changes for college costs. Performing regression analysis, he compared the historical net prices for colleges to a range of variables, from advertised tuition to incomes of students enrolled to U.S. gross domestic product. In the end, he determined the most closely correlated statistic would be advertised tuition, and so he pegged the actual cost to the estimated tuition for the upcoming school year. This data was generated using the compound annual growth rate over the past ten years for each institution.    The tool uses Python to extract all the data from a master CSV file and place it into separate json files for each individual institution. The data is then read from the json files using D3.js and displayed using D3 or HTML with CSS animations. A small component — the comparison tool, which allows users to compare multiple schools by graduation rate or by actual cost — is built in React.js and deployed using Webpack.   Tuition Tracker includes data from 3,891 American colleges and universities.  </t>
  </si>
  <si>
    <t xml:space="preserve"> The most difficult part of this project was figuring out how to best project costs for college-bound students accurately using available historical data. It was important to spend the time working with R to decide which variables were most correlated with each other, then testing the formula used to project prices against fresh data. </t>
  </si>
  <si>
    <t xml:space="preserve"> As people demand more transparency about institutions such as colleges, and more data becomes available to the wider public, journalists should strive to present this data in the most digestible way to audiences. This requires thinking about the situational context of users and the way that they consume and interpret data. It is thus not sufficient to show historical data on to audiences and hope they will be able to apply the historical data to the future. In the college affordability example, a parent who is presented historical data on college costs without instructions on how to project them forward may take the topline data point — the last year price data was released — and assume this is the price to be advertised for them and their child, when this figure is likely to be thousands or tens of thousands of dollars off the mark. Adding to its usefulness for consumers, the tool also allows users to compare graduation rates, acceptance rates and the percentage of students who pay the full sticker price at any of the 3,891 colleges.    Journalists creating data visualization tools that are consumer-focused need to develop skills to better interpret such data, whether through machine learning, statistical analysis or other methods, in order to present a final product that requires less guesswork on the part of users and allows for more accurate estimation.    </t>
  </si>
  <si>
    <t>https://hechingerreport.org/how-louisianas-richest-students-go-to-college-on-the-backs-of-the-poor/</t>
  </si>
  <si>
    <t>https://hechingerreport.org/university-of-chicago-projected-to-be-the-first-u-s-university-to-charge-100000-a-year/</t>
  </si>
  <si>
    <t>Pete D'Amato</t>
  </si>
  <si>
    <t xml:space="preserve"> Pete D’Amato is the data visualization developer at The Hechinger Report, the independent, nonprofit newsroom devoted to covering education. He started his journalism career as a writer and photographer in Latin America, and his work has appeared in Bloomberg, Forbes, Americas Quarterly, Vice and Sports Illustrated. He began learning to code during journalism school as a way to enhance his written stories but has turned to focus on how interactivity and data visualization can allow audiences to get a more informative and personalized news experience. Before joining The Hechinger Report, he was the web editor at Crain’s New York Business.  </t>
  </si>
  <si>
    <t>The post-conflict numbers</t>
  </si>
  <si>
    <t>Colombia</t>
  </si>
  <si>
    <t>https://colombiacheck.com/especiales/numeros-del-posconflicto/node/754</t>
  </si>
  <si>
    <t>Rutas del Conflicto, Consejo de Redacción</t>
  </si>
  <si>
    <t>Investigation,Long-form,Multiple-newsroom collaboration,Database,Open data,Infographics,Video,Map,Politics,Corruption</t>
  </si>
  <si>
    <t>Adobe,Creative Suite,Microsoft Excel,Google Sheets,CSV</t>
  </si>
  <si>
    <t xml:space="preserve"> The post-conflict numbers is a collaborative journalistic project that aims to find out what has happened with the money destined to the implementation of the Colombian Peace Agreement. This project promotes a permanent, and well informed, citizen oversight of the public spending in post-conflict. Journalists and developers worked jointly to gather information of contracts signed by governmental agencies regarding post-conflict, build a database that contained all the information collected and present it through interactive maps to show where those investments have been undertaken. </t>
  </si>
  <si>
    <t xml:space="preserve"> Using the information contained in the database built by journalists of Rutas del Conflicto, reporters from several Colombian regions have published 74 articles included in this project. These pieces are multimedia reports with infographics, videos, images, maps, etc., all uploaded in the same web site. We are also working on a printed publication containing the main 6 special reports to ensure that communities from regions where the Peace Agreement is being implemented have access to the findings concerning them according to their region.   Since this is a collaborative project we do not only count with Rutas del Conflicto, Consejo de Redacción and Colombiacheck (the media outlet of Consejo de Redacción), but also &lt;a href="http://VerdadAbierta.com"&gt;VerdadAbierta.com&lt;/a&gt; as well as 6 more regional media outlets. All the articles, data visualizations, videos, maps and images have been replicated in all of the participants websites and social media.   Colombian government announced in 2017 he creation of a platform to centralize the information about the implementation of the Peace Agreement, called SIIPO. Such platform hasn’t been released as of January 2020. Under such circumstances, The post-conflict numbers stands as the only database that contains the information of hundreds of public contracts derived from the implementation of the Peace Agreement, allowing for citizen overseeing of public spending regarding post-conflict.  </t>
  </si>
  <si>
    <t xml:space="preserve"> For gathering the information, we used both formal and informal requests of information, using "derechos de petición", an official request of information protected by Colombian constitution. In some cases, journalists had to recur to judges in order for governmental institutions to answer those requests. Since institutions responded with very brief information, we contrasted it with public databases that contain public procuring contracts, that are public under the law but are also very opaque and hard to use for non specialized citizens.    After getting the information of hundreds of contracts, we created a database containing data that had to be standardized since its sources were often scanned images and pdf documents. We used Excel and Open Refine to work with the data collected. We used HTML to build the tool and Hypertext Preprocessor. The platform was made on DRUPAL. </t>
  </si>
  <si>
    <t xml:space="preserve"> Corruption is what colombians see as their biggest problem nowadays. Information about public spending is not always accessible and transparent. The dispositions contained in the Peace Agreement need to be viable if Colombia is to have a successful transition to peace. However, the implementation of those dispositions faces a great challenge as corruption at all levels threatens its viability. Getting the information needed for this project was difficult since we were denied repeatedly the access to it and had to resort to judicial instances. Once we had the information, we needed to extract the data to be presented in this project. That data was found often in PDFs or in paper so we had to review a lot of paperwork in order to extract the relevant information. Once we did, we also needed to find a way to present the data in comprehensible ways for it to be of use to other journalists and community leaders. Even though the Colombian government announced the creation of a platform that would contain the information about the contracts signed to implement the Peace Agreement and its dispositions, it hasn't been put to use yet. Therefore, citizens could follow the implementation using only the information the government chose to promote officially. This tool provides more relevant data about those contracts, making it easy for users to know what was the object of the contract, what institution signed it, who is the contractor, how much money is invested in each contract and in which areas of the country is the contract being executed. </t>
  </si>
  <si>
    <t xml:space="preserve"> Others can learn what we did while creating this project. We learned that there are several legal tools in colombian legislation that allowed us to have some access, though scarce and opaque, to information about public spending, or any other public information. We also learned how public procuring should be done to abide by the law and how it is actually done at some levels. We learned that money destined to improving the rural roads sometimes got lost in the process. We learned about the loopholes in Colombian public procuring laws that allowed for an incresed opacity that raise questions about the implementation of the Peace Agreement not being transparent enough. We learned that two years after the Peace Agreement being signed, little was being invested in crucial matters for the success of the peace stabilization process, such as rural healthcare, crop substitution and roads improvement.   Finally, we learned that journalism is a joint effort and working collaborativelly with several media was crucial to bring together knowledge, expertise and forward thinking.  </t>
  </si>
  <si>
    <t>David Riaño, Daniela Aguirre, Silvia Corredor, Pilar Puentes, Alejandro Ballesteros, Oscar Parra, Ginna Morelo, Claudia Mejía, Diana Salinas, Juan Diego Restrepo, Dora Montero, Camilo Amaya, Laura Gracia, Andrés García</t>
  </si>
  <si>
    <t xml:space="preserve"> David Riaño: Journalist and specialist in International Human Rights Law and International Humanitarian Law. Has been recognized with academic excellence scholarships throughout his entire career by Universidad del Rosario and with the Ernst-Reuter-Gesellschaft at the Freie Universität Berlin.   Daniela Aguirre: Journalist graduated from Universidad del Rosario. She has worked for 4 years as an investigative journalist for Rutas del Conflicto.    Silvia Corredor: Journalist and anthropologist working for Rutas del Conflicto since 2017. She has investigated land ownership conflicts and the situation of endangered social leaders in Colombia.   Pilar Puentes: Journalist in Rutas del Conflicto since 2018. She has followed closely the social leaders situation in Colombia   Alejandro Ballesteros: Journalist and developer of Rutas del Conflicto. In charge of the layout and construction of the web portals of the media. Developer with knowledge in HTML, CSS, JS, PHP languages ​​and management of libraries like Boostrap, Leafleat and D3. In addition to design skills and  development of multimedia pieces.   Ginna Morelo: Journalist and former president of Consejo de Redacción, an organization that unites investigation journalists in Colombia and promotes investigative journalism. She was recognized as Journalist of the Year by the Simón Bolívar Journalism Awards in 2018.   Oscar Parra: Director of Rutas del Conflicto and journalism professor at Universidad del Rosario. </t>
  </si>
  <si>
    <t>Espacios públicos de Lima entregados a empresas equivalen a 79 campos de fútbol. Headline in English: Privatized public spaces in Lima equals to 79 football fields</t>
  </si>
  <si>
    <t>Peru</t>
  </si>
  <si>
    <t>http://ciudadenconcesion.convoca.pe/el-espacio-publico-entregado-a-empresas.html</t>
  </si>
  <si>
    <t>Convoca.pe</t>
  </si>
  <si>
    <t>Investigation,Explainer,Solutions journalism,Long-form,Database,Mobile App,Infographics,Chart,Map,Satellite images,Audio,Politics,Environment,Corruption,Human rights</t>
  </si>
  <si>
    <t>JQuery,Json,Microsoft Excel,Google Sheets,CSV,Node.js</t>
  </si>
  <si>
    <t xml:space="preserve"> In Lima, capital city of Peru, parks, beaches and other public spaces have been privatized by private companies, by the equivalent of 79 football fields. Through public information requests, I accessed official documents from 8 municipalities that proved that using concession contracts many private companies were in fact obtaining possession of intangible and non-transferable public spaces, between 1994 and 2018. This derived in various social conflicts, which affect thousands of citizens in the designated districts, as well as irregularities in contracts that reveal cases of alleged corruption. </t>
  </si>
  <si>
    <t xml:space="preserve"> The research had a great impact on Lima’s political life. Many local governments decided to review the contracts and, in many cases, those reviews ended in complaints to the General Comptroller of the Republic, whom intervened and recommend the cancelation of the contracts due to the irregularities found.   Meanwhile, the academic community, specially of the architecture field, urban planning and social sciences, pronounced on these facts and began investigations on the legal gaps and irregularities found,  taking this research as a source. Currently, the Peruvian Congress is holding a debate about a public spaces bill, in order to correct the legal gap that has allowed this kind of contracts to occur for decades.   Many local media took interest on the matter, especially on the findings, considering that the case was shown to the public during local elections. Also, it has great impact on the architecture and urban planning faculties, where professors are using the report as an example for their students.   It is important to mention that the topic has gain importance during the last years but this is the first report that contains a detail chronicle of the unappropriated use of public spaces by private parties involving local authorities.   This report was finalist for the National Journalism Prize of Peru in 2019, in the category 'Journalistic Innovation'. </t>
  </si>
  <si>
    <t xml:space="preserve"> The web application 'City in Concession' (http://ciudadenconcesion.convoca.pe/aplicativo.html) that complements the report (http://ciudadenconcesion.convoca.pe/el-espacípublico-entregado-a-empresas. html) is the result of a great technological and research work that shows the user how local governments deliver public areas to private companies against the opinion of citizens, by using legal loops.   For research, we built a database on Google Spreadsheets with the obtained documentation from contracts between municipalities and private companies that agreed to the privatization of public space. This database includes the coordinates of each public space obtained with the Google Street Maps tool. In addition, to determine the magnitude of each affected area, the polygons of the free Google Earth tool has been used to obtain the approximate measurements of the privatized areas in square meters. This data is included in the data set.   A digital tool was developed with the information obtained, in order to show the situation of each privatized public space. Google Maps API was used to geolocate the affected parks beaches and stadiums through coordinate.   In addition, aerial photographs of the Peruvian Air Force and satellite photos of Google Earth were used to create an image gallery. Also, the Swiper slider tool was used in order to show the evolution of the impact of public space privatization trough the time.   Highcharts for Javascript was used to show the statistical findings, creating interactive charts to make the visualization of the report more accessible in the web application. Images, graphics and maps are included with specific information on each one of the 25 privatized areas showed on the study. </t>
  </si>
  <si>
    <t xml:space="preserve"> One of the most important difficulties in the process of investigation is the lack of transparency of the local authorities, specially about the concession contracts celebrated with private companies. The information is not shown on transparency portals or institutional webs. Because of that, in order to obtain each one of the documents that proves the irregular use of the public spaces, we need to send special written request.   In Peru, contracts between local governments and private companies in relation to public spaces, such as parks, beaches and stadiums, have been executed under different legal regulations, so they are not standardized. Therefore, we built a database to organize the most important information I found about the contracts, council agreements and addenda, which I obtained after the requests.   Another difficulty we had was identifying the size of the privatized public spaces that, in most cases, are not found in the contracts. To overcome these problems, we carry out the measurements using the free Google Earth tool to obtain the approximate measurements of the privatized areas in square meters. With the obtained information, a digital tool was designed in order to show the situation of each privatized public space. </t>
  </si>
  <si>
    <t xml:space="preserve"> This research allowed different approaches. By reading the paper and discovering the findings in the interactive visualization, citizens can learn how municipalities use various legal mechanisms to privatize public spaces and how to identify possible irregularities in these types of contracts. This investigation also turns relevant for lawyers and judges, and local authorities in order to avoid the social conflicts described.   Journalists can find in this research an interesting technique to build a database, based on physical documents that can be obtain through transparency mechanisms. Also, the research provide important  methodology to analyze databases and obtain periodic impact results.   Also, developers can learn to use Google Maps APIs to geolocate areas through coordinates found in Google Earth. They will also learn how to use Highcharts for Javascript optimally for its ease in configuring graphics in a web application. The research can also inspire the develop of new visualization forms using the digital tools provided, and also other investigations regarding public spaces. It is important to consider that the search engine registered 25 infrastructure projects in public spaces and include maps, aerial and satellite images and records of each project.     </t>
  </si>
  <si>
    <t>https://www.youtube.com/watch?v=PSjBvSOVFoY</t>
  </si>
  <si>
    <t>https://www.actualidadambiental.pe/en-8-distritos-empresas-controlan-espacios-publicos-equivalentes-a-79-campos-de-futbol/</t>
  </si>
  <si>
    <t>https://la.network/cuando-los-espacios-publicos-si-tienen-quien-los-defienda/</t>
  </si>
  <si>
    <t>http://ocupatucalle.com/wp-content/uploads/2019/08/LibroIntervenciones_Final_baja3.pdf</t>
  </si>
  <si>
    <t>https://puntoedu.pucp.edu.pe/noticias/premios-nacionales-de-periodismo-2019/</t>
  </si>
  <si>
    <t>Research, reporting and data analysis: Luis Enrique Pérez Pinto, Web development and application: Anthony Atauqui and Elvis Rivera, Report editor: Milagros Salazar Herrera, Design: Jackeline Cárdenas</t>
  </si>
  <si>
    <t xml:space="preserve"> Luis Enrique Pérez Pinto was born in Lima, Peru on July 20, 1988. At the early age of 14 years old, he becomes school journalist by El Comercio, the most important local newspaper. He began his career while studying journalism at Jaime Bausate y Meza University and continues his studies as Master in Research, Data and Visualization Journalism at the International University of La Rioja (Spain). He currently works as a reporter in Convoca.pe; were he has been investigating corruption cases, privatization of public spaces, urban conflict and irregularities in local administrations. </t>
  </si>
  <si>
    <t>Cocktail of 27 different pesticides found in drinking water of 1 in every 4 municipalities</t>
  </si>
  <si>
    <t>https://reporterbrasil.org.br/2019/04/coquetel-com-27-agrotoxicos-foi-achado-na-agua-de-1-em-cada-4-municipios/</t>
  </si>
  <si>
    <t>Repórter Brazil, Public Eye, Agência Pública</t>
  </si>
  <si>
    <t>Investigation,Multiple-newsroom collaboration,Open data,Map,Environment,Health,Human rights</t>
  </si>
  <si>
    <t>Microsoft Excel,R</t>
  </si>
  <si>
    <t>Our story unveiled, for the first time, nationwide detection of pesticides in the drinking water. Using the Brazilian freedom of information act, we had access to a public database and discovered that the Brazilian water is broadly tested positive for 27 pesticides (11 of which banned in Brazil and 21 in the European Union). It was the first time this information was made public. Our feature-story reports on nationwide contamination and our interactive map allows city level searches pointing out concentrations above the Brazilian safety limit (where standards are considered flexible) and concentrations that breached the European Union standard (world's</t>
  </si>
  <si>
    <t xml:space="preserve"> We used R with tidyverse packages (dplyr, tidyr) to clean, explore and statistically process the data. The first prototypes have been designed as  Observable notebooks.   Special care has been required to prepare lightweight spatial data for the online map, while maintaining precision when zooming on even the smallest municipalities of Brazil. The spatial data has been formatted as topojson, and projected with the Brazil Polyconic geographic projection (EPSG:5530), using packages such as topojson, shapefile and d3-geo by Mike Bostocks and Philippe Rivière.   The web application has a simple architecture and does not rely on any specific JavaScript framework. The state and the views, as well as the map, the graphics and the legend are managed with D3.js (d3-dispatch, d3-selection, d3-geo, plus some additional plugins such as d3-annotation by Susie Lu). The map is rendered in a canvas due to the large number of polygons, but all the remaining interactions use SVG elements. The CSS is based on the Bulma framework. All the code is versioned with git and published on GitHub.   The webapp has been integrated into the WordPress website (http://portrasdoalimento.info/agrotoxico-na-agua) as an iframe.  </t>
  </si>
  <si>
    <t xml:space="preserve"> We struggled to find a way to present the data to the overall audience in a way that all Brazilians could understand. This was our biggest challenge: to simplify a convoluted database. The information was hidden under layers of  technical codes and jargon that were hard to crack - and that not even all technicians understand. The large repercussions proved that our efforts met this goal, unveiling information of high public interest and prompting a call for transparency across the country.   The large repercussion also led us to another hardship and, later on, another relevant impact:    After being held accountable by local media, some of the companies responsible for testing the water started to question our interactive map. Under severe scrutiny and legal threats, our team had to re-check a few specific cases. We proved there was no mistake in our methodology and, by doing so, we realised that the ones making the mistakes were a few of the water companies (the ones responsible for inputting the data in the database). The questions raised about the map unveiled a technical misunderstanding, which needed to be clarified by the Health Ministry. At least two water companies were making mistakes when inputting their data and these mistakes might have gone undetected for years in case the map had not been published.    In conclusion, our efforts to read the data in a way the overall public could understand helped to correct a communication problem between the Health Ministry (database manager) and some of the water companies (responsible for data input). </t>
  </si>
  <si>
    <t xml:space="preserve"> Some very relevant stories are still untouched by journalism. Our team had been covering the issues of pesticides for years, but never thought that our drinking water could offer such risk. Neither that such a rich database existed in Brazil.   International collaboration is hard to operate, but sometimes it is fundamental to find a story. Had we been alone in this front, we might have never looked for this data, as this has never been an issue discussed in our country. Also, the parameters to read the data were largely improved by the comparison to the European Union regulation. Had we not used this parameter, our conclusion might have been that there was no story, since the water contamination was mostly within the Brazilian standards (regulation which is questioned in our report). It was the comparison with the European Union standards that made us “see” the problem.  </t>
  </si>
  <si>
    <t>https://reporterbrasil.org.br/2020/02/cocktail-of-27-pesticides-found-in-water-of-1-out-of-4-brazilian-cities/</t>
  </si>
  <si>
    <t>https://portrasdoalimento.info/agrotoxico-na-agua/#</t>
  </si>
  <si>
    <t>https://www.theguardian.com/world/2019/apr/26/brazil-finds-worrying-levels-of-pesticides-in-water-of-1400-towns</t>
  </si>
  <si>
    <t>https://www.publiceye.ch/fileadmin/doc/Pestizide/2019_PublicEye_Highly-hazardous-profits_Report.pdf</t>
  </si>
  <si>
    <t>Ana Aranha, Laurent Gaberell, Sylvain Lesage, Carla Hoinkes, Luana Rocha, Babak Fakhamzadeh</t>
  </si>
  <si>
    <t xml:space="preserve"> Ana Aranha (reporter, editor and coordinator of this project in Brazil / Repórter Brasil) is an investigative journalist covering the pesticides, the Amazon and other public interest stories in Brazil, where her work has been honored with 13 awards;   Laurent Gaberell (researcher, editor and coordinator of this project in Switzerland / Public Eye)  Agriculture, Biodiversity &amp; Intellectual Property researcher at Public Eye;   Sylvain Lesage (data analyst and developer in this project / Public Eye) is a French-Bolivian web and dataviz developer.   Luana Rocha (reporter in this project / Repórter Brasil) is a reporter and documentary producer;   Carla Hoinkes (researcher in this project / Public Eye) is a Agriculture, Biodiversity &amp; Intellectual Property researcher at Public Eye;   Babak Fakhamzadeh (developer / Agência Pública) -  was working in ICT4D before it had a name and never really left it. He brought photomarathons to Africa and has won prizes for his work on three continents. He has an interest in creating mobile solutions for urban discovery that empower the individual. </t>
  </si>
  <si>
    <t>Funes: Funes: an algorithm to fight corruption</t>
  </si>
  <si>
    <t>https://ojo-publico.com/especiales/funes/</t>
  </si>
  <si>
    <t>OjoPúblico</t>
  </si>
  <si>
    <t>Investigation,Database,Corruption,Economy</t>
  </si>
  <si>
    <t>AI/Machine learning,Scraping,Json,Microsoft Excel,CSV,R,RStudio,PostgreSQL,Python</t>
  </si>
  <si>
    <t xml:space="preserve"> Funes is an algorithm that identifies corruption risk situations in publics contractings in Peru. The research project began to take shape in February 2018 and its development began in September of the same year. For 15 months a multidisciplinary team - integrated by programmers, statisticians and journalists - discussed, analyzed, built databases, verified the information and developed modeled an algorithm we call Funes, as the memorable protoganist of the Argentine writer Jorge Luis Borges. The algorithm rates a risk score for each contract process, entity and company. With that information journalists can prioritize their investigations. </t>
  </si>
  <si>
    <t xml:space="preserve"> The project was developed in the context of the fiscal investigations of the Lavajato case, which involves the payment of bribes by the Brazilian company Odebrecht in order to take charge of public contracts for the construction of public works. FUNES analyzes the contracts, and during its launch, identified a huge number of contracts with corruption risks. Of these, several were investigated and transformed into published reports.   FUNES is the first tool developed in Peru, and one of the first of its kind in Latin America, which analyzes millions of data, to grant a corruption risk score in public procurement. FUNES identified that between 2015 and 2018 the Peruvian State granted almost 20 billion dollars in risky contracts. These were delivered to a single bidder who had no competition and to companies created a few days before the contest. The amount represents 90 times the civil reparation that Odebrecht must pay for its acts of corruption.   Other published reports identified acts of corruption in companies that sell milk for social programs.  The tool has a friendly interface for readers with several visualizations in which the reader can analyze the situation of public contracts in Peru.   The open source tool has attracted the interest of the control and control entities of Peru, who have requested to share the methodology and possibilities so that they can implement it in their equipment. FUNES warns of risk in thousands of contracts. Therefore, and given the dimension of the findings, OjoPúblico established alliances with regional media to analyze and investigate some of the main cases. Everyone noticed the same thing: irregular public contracts that have now begun to be investigated by the authorities. The investigations continue. </t>
  </si>
  <si>
    <t>Funes proviene de una familia de algoritmos denominados modelos lineales para combinar la información de 20 indicadores de riesgo, que fueron calculados a partir de 4 bases de datos. Un modelo lineal tiene la forma de un promedio ponderado: peso_1indicador_1 + peso_2indicador_2 + ... + peso_nindicador_n = riesgo de corrupción Para aprender estos pesos usualmente se utiliza un esquema de regresión, que consiste en intentar predecir la respuesta -que en este caso, sería la corrupción- a partir de variables relacionadas -como llamaremos a los indicadores de riesgo-. De esta manera, los pesos aprendidos para cada indicador son los que mejor ayudan a predecir la respuesta para todos los contratos analizados. Sin embargo, Funes usa una variante de este esquema porque la corrupción en contrataciones públicas -denominada nuestra variable respuesta- es un fenómeno no observable: tenemos seguridad de que los contratos que han sido descubiertos por los fiscalizadores fueron corruptos; pero los que no, no sabemos si están absolutamente limpios o aún no son descubiertos, porque pueden responder a sofisticados y esquemas de corrupción más complejos como sucede, por ejemplo, con el caso Odebrecht y Lava Jato. El método de Funes parte de un esquema de proxies de corrupción, propuesto por Mihaly Fazekas, investigador de la Universidad de Cambridge, y adecuado y p al contexto peruano de l. Un proxy es una variable estrechamente relacionada a la variable no observable. Funes usa dos proxies: 1) que un contrato haya tenido un único postor; 2) la proporción de concentración del presupuesto de una entidad que tiene cada contratista. Entonces, Funes es una combinación de dos modelos lineales, una regresión logística para el único postor y una regresión beta para la proporción de concentración. El resultado de este proceso es un índice de riesgo de corrupción para cada contrato: a más alto, mayor</t>
  </si>
  <si>
    <t xml:space="preserve"> The main challenges were related to the construction, access and quality of the data, the need for the team to learn new data analysis tools and the formation of a multidisciplinary team hitherto oblivious to journalistic research. In Peru there is no open data portal for hiring. For 7 months a script was developed and extracted data from a platform, which had blocked mass access through a captcha. The responsible entity blocked our IP to avoid downloading, forcing the team to reformulate the code to make extraction more efficient. To complete this information, 20 requests for access to information were also submitted.   Another challenge was also the learning process on corruption theory, statistics and public procurement laws in Peru. We were not specialists in public bidding and there are 15 regulatory regimes. Meetings with experts were organized to know the process in detail, the processes were documented and each of the legal norms was analyzed.  Another of the challenges was also the definition of the concept of corruption that we were going to monitor and the model that we were going to use to develop the algorithm. Many papers were reviewed and interviews were conducted. In the end, the statistical model promoted by researcher Mihali Fazekas was chosen. The project left a journalistic team with robust knowledge in algorithms, R programming language, public contractings and predictability. </t>
  </si>
  <si>
    <t xml:space="preserve"> We learned that the fight against corruption from journalism requires incorporating into its traditional case-by-case methods and massive data analysis, tools with algorithmic models that allow it to anticipate corruption. For them, journalistic teams are required to go beyond spreadsheets and open refining, and learn relational analysis technologies and R., and at the same time learn to convene and work with mathematicians, statisticians, programmers and political scientists. </t>
  </si>
  <si>
    <t>https://ojo-publico.com/especiales/funes/rankings-de-riesgo.html</t>
  </si>
  <si>
    <t>https://ojo-publico.com/especiales/funes/metodologia.html</t>
  </si>
  <si>
    <t>https://ojo-publico.com/1499/proyecto-funes-riesgos-de-corrupcion-en-contratos-publicos</t>
  </si>
  <si>
    <t>https://ojo-publico.com/1331/familia-lechera-los-millonarios-contratos-del-grupo-niisa-con-el-vaso-de-leche</t>
  </si>
  <si>
    <t>https://knightcenter.utexas.edu/blog/00-21439-peruvian-investigative-site-ojo-publico-develops-algorithm-track-possible-acts-corrupt</t>
  </si>
  <si>
    <t>https://altec.lat/iniciativa-funes-corrupcion-en-peru-que-esta-haciendo-el-periodismo/</t>
  </si>
  <si>
    <t>Gianfranco Rossi, Nelly Luna Amancio, Gianfranco Huamán, Ernesto Cabral, Óscar Castilla</t>
  </si>
  <si>
    <t xml:space="preserve"> Editor founder at OjoPúblico, investigative media outlet that is currently widely read in Peru and a reference organization in Latin America media. Investigative journalist specializing in environment, human rigths and corporate power. Her investigations has received international and national awards such as the National Human Rights Award (2015); the Data Journalism Award for Best Investigation of the Year (small newsroom), granted by the Global Editors Network (GEN); the prize for journalistic excellence in the reporting category, granted by the Inter-American Press Association (SIP); and the Scientific Journalism Prize awarded by the Institute of the Americas. In 2019 she and her team obtained the honor mention granted by the Latin American Studies Association (LASA) for her role in covering topics with depth to understand Latin America.  She is member of the Investigative Reporters and Editors (IRE). Collaborator of the International Consortium of Investigative Journalism (ICIJ). She participated in the Panama Papers, the global research that won the Pulitzer Prize 2017. With her leadership, the OjoPúblico team has developed several journalistic applications and cross-border investigations about environmental crimes and corporate power. She was part of the team of journalists who carried out the transmedia project "Dirty Gold", a global investigation that identified the main funders of the gold rush that has devastated the forests of Peru, Bolivia, Brazil, Ecuador and Colombia in the last years.  She is a member of the Advisory Committee of the Rainforest Journalism Fund, with the support of the Pulitzer Center on Crisis Reporting. </t>
  </si>
  <si>
    <t>In Brazil, at least 43 PMs are dismissed each day due to psychiatric disorders</t>
  </si>
  <si>
    <t>https://globoplay.globo.com/v/7925344/</t>
  </si>
  <si>
    <t>TV Globo</t>
  </si>
  <si>
    <t>Investigation,Solutions journalism,Long-form,Database,Open data,Video,Politics,Health,Gun violence,Human rights</t>
  </si>
  <si>
    <t>Microsoft Excel,Google Sheets,CSV,PostgreSQL</t>
  </si>
  <si>
    <t xml:space="preserve"> In Brazil,at least 43 military police officers are removed from work every day for psychiatric disorders. A worrying fact, especially in a profession whose mission is to protect the citizen.   Permanent alert, stress, risky situations, confrontation, fear.And if all this accumulated over the years turns into a disease? What if this is all your profession? How a police officer is seen and treated by the Corporation when he has some kind of psychological distress?   Fantástico collected data from all the Brazilian military police, who works directly with conflict, to find out about their mental health. And the result is worrying. </t>
  </si>
  <si>
    <t xml:space="preserve"> This was Fantástico´s first news report using data journalism, all made by us. It took around five months to get all data information needed for analyzing the current scenario of the matter described previously. Unfortunately, Brazil has differences in terms of compliance with the law and responses to access to public security information requests.   Once this first step was mostly completed, we took a couple months more to finish producing it all before airing, on September 15&lt;sup&gt;th&lt;/sup&gt;.   The Institute for Applied Economic Research (Ipea), CICV and FBSP, three of the most important foundations/institutions that uses public security data for their surveys, asked me for sharing the results of my research, so it helps doing future researches about the matter. Indeed, Ipea is starting a study about police victimization.   Finally, police officers (especially the ones from the lowest ranks) and health professionals from the military corporations were encouraged to continue their work and denounce the prejudices and damage that the lack of psychological support brings to police officers and, consequently, to society.   It was also important to reveal the taboo subject within the militaries, as well as to denounce the prejudice suffered by many police officers who seek psychological assistance in the workplace.   We also show the initiatives of some states in Brazil, which maintain activities designed for the military police mental health assistance. </t>
  </si>
  <si>
    <t xml:space="preserve"> Initially, I sent several requests through the Law of Access to Information (LAI) to all twenty-seven federative units in Brazil. It took a few months until I could have enough data to analyze the mental health reality inside the military police in the country; Then, I created a database in Excel and tried to insist for most of data I could get from the states, once they didn´t answer all I've asked in the  first replies; I did some data crossing on Excel for analyzing the scenario and finding some headlines (like the one in the first phrase from the first question).   Once this is a scarcely explored subject I had to keep insisting, also by phone, for data and informations that I had already requested through LAI. For the support images, and super-produced takes, I negotiated with Rio de Janeiro, São Paulo, Bahia e Santa Catarina policies.    The tunnel metaphor was also explored to talk about the disorders suffered by these professionals </t>
  </si>
  <si>
    <t xml:space="preserve">     I highlight the difficulty of obtaining data on the subject in the public security of the states, which keeps a highly relevant issue as a taboo in the military, especially due to the conditions in which these police work, and taking into account the violence of the country added to the type of work of these public security professionals. As well as the prejudice on the subject in the military, which make it difficult for these police officers to seek psychological and psychiatric support services. So, too, the numbers of suicides, psychiatric leave, and police killings only increase. </t>
  </si>
  <si>
    <t>&lt;pre&gt; About the process,we can learn that the journalist needs to have mastery over the data he´s collecting,and the support of statisticians or data scientists,who can help in the mathematical part, without the journalist losing sight of the analytical character. Doing the process, alone, from start to final moments(when my editor Thiago helped me a lot, including the many times we've checked all data before airing the story) made me realize how fragile are the data provided by the state public security, the lack of a standard of transparency and information on the issues related to the mental health of these professionals who are exposed daily to situations of stress, conflict, without the necessary conditions to exercise the security of citizens. Which can culminate in police suicides, depression and other mental disorders, which lead these professionals to ask for medical leave, or to remain active with aggressive and unlimited behaviors.&lt;/pre&gt; &lt;pre&gt; I guess the message we bring with the project is good because Brazilians don´t trust their military police. Nowadays, they´re totally apart from society. Although, they´re humans like everybody, and their work in Brazil make them more susceptible to disease.It brings a critical reflection on the society we want to live.&lt;/pre&gt;</t>
  </si>
  <si>
    <t>https://www.brasildefato.com.br/2019/10/01/para-combater-suicidio-policial-deputados-aprovam-projeto-de-lei-no-rio-de-janeiro/</t>
  </si>
  <si>
    <t>https://falauniversidades.com.br/policiais-brasileiros-atuam-psicologicamente-desamparados/</t>
  </si>
  <si>
    <t>https://www.anamt.org.br/portal/2019/09/16/no-brasil-pelo-menos-43-pms-sao-afastados-por-dia-por-transtornos-psiquiatricos/</t>
  </si>
  <si>
    <t>http://sindipoldf.org.br/noticias-sindipoldf/no-brasil-pelo-menos-43-pms-sao-afastados-por-dia-por-transtornos-psiquiatricos/</t>
  </si>
  <si>
    <t>http://www.ensp.fiocruz.br/portal-ensp/informe/site/materia/detalhe/47237</t>
  </si>
  <si>
    <t>https://twitter.com/showdavida/status/1172314806696591361</t>
  </si>
  <si>
    <t>Gabriela Rocha, Thiago Guimarães, Ana Carolina Raimundi, Daniel Torres, Jae Ho Ahn</t>
  </si>
  <si>
    <t xml:space="preserve">   Main Team:     Gabriela Rocha - producer and reporter   Thiago Guimarães - news editor   Ana Carolina Raimundi - reporter   Daniel Torres - photography director/cameraman   Jae Ho Ahn - video editor   Fabio Covolo, Flavio Fernandes - Graphic Art         Other Contributors:     - Tecnicians: Daniel Durães, Joilson Luiz, Alexandre da Silva, Adriano Moraes, Alex Silva   - Audio: Leandro Araújo, Anderson Souza   - Extra images: Adriano Ferreira, Pedro Acyr   - Apoio: TV Bahia </t>
  </si>
  <si>
    <t>To Be Precise</t>
  </si>
  <si>
    <t>Russia</t>
  </si>
  <si>
    <t>https://tochno.st/</t>
  </si>
  <si>
    <t>Charity Foundation 'Help Needed'</t>
  </si>
  <si>
    <t>Database,Open data,Fact-checking,Infographics,Map,Politics,Environment,Business,Crime,Economy</t>
  </si>
  <si>
    <t>D3.js,JQuery,Json,Microsoft Excel,Google Sheets,CSV,R,Python,Node.js</t>
  </si>
  <si>
    <t xml:space="preserve"> To Be Precise - is a project for NGOs, businesses, journalists, and others who work with social problems in Russia. The mission of the project is to promote an analytical approach in highlighting and solving these problems by representing the reality of each problem (now we got HIV, Prisons, Оrphanhood, Crimes, and Environment for Disabled People). The project contains both open governmental data from relevant departments and data from non-governmental institutions, non-profit organizations and other alternative sources. We are working on an extension of represented social topics. </t>
  </si>
  <si>
    <t xml:space="preserve"> NGOs started to use the project for planing their work in regions (we've received 945 mentions on social media and sites of these types of organizations).   We also received 143 works of data-journalists based on our project and mentioned our impact. </t>
  </si>
  <si>
    <t xml:space="preserve"> Scraping, parsing, using API to verify NGOs from the catalog at the governmental bases. </t>
  </si>
  <si>
    <t xml:space="preserve"> To get enough governmental data. That is why we were trying to duplicate them by NGOs and Business data sometimes.  </t>
  </si>
  <si>
    <t xml:space="preserve"> Everybody can better understand what social problems are the most actual for Russia and it's regions. </t>
  </si>
  <si>
    <t>https://tochno.st/problems/hiv</t>
  </si>
  <si>
    <t>https://tochno.st/problems/disability</t>
  </si>
  <si>
    <t>https://tochno.st/problems/prisons</t>
  </si>
  <si>
    <t>https://tochno.st/problems/crime</t>
  </si>
  <si>
    <t>https://tochno.st/problems/orphanhood</t>
  </si>
  <si>
    <t>Elizaveta Yaznevich, Anna Arzamasova, Ksenia Babikhina, Karina Pipiya, Artem Tinchurin, Oleg Pimonov, Valeriya Mescheryakova, Andrey Melentev, Alexander Kozlov, Natalia Freik, Sofiya Savina, Kristina Zvezdova, Petr Butaev, Katerina Abramova</t>
  </si>
  <si>
    <t xml:space="preserve"> Elizaveta Yaznevich - the Head of Researching Department, a sociologist who worked in the NGO sector earlier with the topic 'orphanhood'.   Anna Arzamasova - the Product Manager at To Be Precise. Bachelor in Applied Math and Informatics who worked in the NGO sector for 4 years with the topic 'social entrepreneurship at tech'.   Ksenia Babikhina - the Analyst at Researching Department, a sociologist who worked in the NGO sector earlier with the topic 'HIV'. </t>
  </si>
  <si>
    <t>Tiger Mum's guide to getting your 6-year-old into the ‘right' school</t>
  </si>
  <si>
    <t>Singapore</t>
  </si>
  <si>
    <t>https://graphics.straitstimes.com/STI/STIMEDIA/Interactives/2019/06/primary-1-registration-guide/</t>
  </si>
  <si>
    <t>Singapore Press Holdings - The Straits Times</t>
  </si>
  <si>
    <t>News application,Chart,Culture</t>
  </si>
  <si>
    <t>Personalisation,Scraping,D3.js,Json,R</t>
  </si>
  <si>
    <t xml:space="preserve"> Think it’s tough fighting for a spot in prestigious colleges? In Singapore, the competition starts at primary, or elementary, schools. The process is competitive, with many having to ballot for entry at various stages of the registration process to the most popular schools.    Based on data from the past 13 years, we build a machine learning model to predict the risk of over-subscription. And, to make it engaging for our readers, we allow them to simulate this process many times with our simulation tool.    </t>
  </si>
  <si>
    <t xml:space="preserve"> This interactive is a popular graphic, going beyond providing information to readers that would normally be conveyed in a typical article format to become a valuable, reusable widget for parents to get an idea of the chances of their child gaining entry to a school of their choice at each phase of the registration process. Engagement is high for this interactive, with average time on page reaching over 5 minutes, easily doubled the site's average.    </t>
  </si>
  <si>
    <t xml:space="preserve"> We collect data from the past 13 years of Primary 1 registration exercises, and build a machine learning model that predicts the number of applicants by school and by phase, given the number of vacancies in that phase is known. Outcomes of this prediction (number of applicants vs vacancies) are used to determine if balloting will be required in that phase. We repeat the prediction using bootstrapping to simulate many different outcomes. For example, if in 100 simulations, 33 ended up with balloting (applicants &gt; vacancies), the likelihood of the school going into balloting in that phase will be indicated as 33%.    </t>
  </si>
  <si>
    <t xml:space="preserve"> We have been improving the model for this every year and it has become a mainstay for our reporting for the past two years. However, with this longevity comes the problem of keeping it relevant and interesting, especially when people have seen it in the past. This year, we went back even further and got more data to add to our machine learning for a more complete picture that aligns with the Chinese zodiac and its influence on birth patterns and cultural tendencies. </t>
  </si>
  <si>
    <t xml:space="preserve"> We think picking the right topic to do a story on is half the battle. If the story is good from the start, the execution of the idea is much easier. In this one, anything we do around Primary 1 registrations will be of interest to a large portion of our audience so this helps us in terms of reach and engagement. </t>
  </si>
  <si>
    <t>Jocelyn Tan, Lee Pei Jie, Rebecca Pazos and Thong Yong Jun.</t>
  </si>
  <si>
    <t xml:space="preserve"> The Straits Times' Digital Graphics team is a multi-disciplined team of developers, designers and journalists who work in the newsroom on any editorial projects that require customised visuals or using technologies such as AR/VR or other creative forms of storytelling. We are passionate about data storytelling as a form of journalism that helps augment the daily reporting of the newsroom. We want to tell fun, beautiful and courageous stories with clean, precise and efficient code. </t>
  </si>
  <si>
    <t>Winnti - Attacking the heart of the German industry</t>
  </si>
  <si>
    <t>http://web.br.de/interaktiv/winnti/english/</t>
  </si>
  <si>
    <t>Bayerischer Rundfunk (BR), Norddeutscher Rundfunk (NDR)</t>
  </si>
  <si>
    <t>Investigation,Long-form,Multiple-newsroom collaboration,OSINT,Podcast/radio,Politics,Business,Crime,Economy</t>
  </si>
  <si>
    <t>Python</t>
  </si>
  <si>
    <t xml:space="preserve">   The project demonstrates how hackers have been spying for years on enterprises all over the world. In a campaign very likely executed on behalf of the Chinese Government, the hackers focused on chemical and technology companies in Germany and elsewhere (Siemens, BASF, Roche, Bayer) apart from airlines, hotels and telecommunication. Their apparent goal was industrial espionage and –presumably– spying on politically interesting persons. Scanning networks and analyzing malware, the reporters followed the hackers’ traces and identified their targets. The sheer number of targets and the shift to political targets had been unknown to the public thus far.   </t>
  </si>
  <si>
    <t xml:space="preserve">   Several German DAX companies as well as businesses from around the world and even the Government of Hong Kong admitted that their networks had been infected by the Winnti malware. The fact that the breaches date back some time is proof that they would have never talked about it without this investigation and the public would have never known about the magnitude and depth of this espionage operation. In the aftermath of the reporting, the German domestic security agency BfV for the first time ever published a detailed technical warning about Winnti.   The investigation was published in various channels of German public broadcaster ARD (of which BR and NDR are part of), among them a long form piece of radio reporting, a piece on the German national TV news program Tagesschau, a news article on national outlet tagesschau.de and an interactive web project in German and English, explaining in detail how the hackers work.   Many media outlets in Germany and the world picked up on the reporting. In Germany, among others, Süddeutsche Zeitung, Handelsblatt and Der Spiegel referred to the results of the investigation. Also, international news agency Reuters published a report which led to many articles in news media as well as specialized IT security publications all over the world. The US magazine Vice Motherboard mentioned the investigation as one of the “Cybersecurity stories we were jealous of in 2019”.   The threat is ongoing. As recent reporting by the same set of journalists shows, companies became aware of Winnti and started scanning their own networks. As a result, they now find out that a breach has happened. One of the companies that detected Winnti in their network is Lanxess, also a highly specialized company within the chemical sector.   </t>
  </si>
  <si>
    <t xml:space="preserve">   The investigation’s technical part played a key role in identifying Winnti’s targets. Mainly, two methods were used: identifying targets by scanning servers for Winnti infections and analyzing samples of the Winnti malware itself.    The first method is based on an nmap scan script published on GitHub by the security department of German industry giant ThyssenKrupp, which had been attacked by Winnti in the past. The script takes advantage of the fact that the Winnti malware initially behaves passively once it has infected a computer, waiting for remote control commands. The reporters have used the script to send false Winnti control messages to a list of different company networks. The software per se is harmless, but capable of simulating control commands designed to lure Winnti out of hiding. In all cases where Winnti was installed, the malware will respond to the request. This makes clear: That company has been hacked.   The second method comprised in-depth analysis of the Winnti malware itself: The reporters gained access to samples of the malware uploaded anonymously to the popular online service Virustotal, which security departments of companies use to check file samples for malware. The reporters were provided with a clue to find those samples: in some instances, Winnti operators had written the names of their targets directly into the malware, obfuscated with a relatively simple mechanism called a rolling XOR cipher. In a first step, the reporters tried to verify the information, using a simple Python script. They then used Yara rules to hunt for Winnti samples. Moritz Contag, a security researcher at Ruhr Uni Bochum, provided crucial support for this part of the investigation. Completed by traditional reporting methods (the reporters talked to more than 30 sources for this story) the investigation paints a comprehensive picture of the Winnti threat.   </t>
  </si>
  <si>
    <t xml:space="preserve">   The publication is proof of a new and innovative way for journalists to find, gather and verify information on cybersecurity. Thus, the submission as innovative data journalism project for the Sigma awards. The team of journalists developed new ways of technical reporting: They wrote computer programs that searched for patterns in malicious software, helped by a researcher of Ruhr Uni Bochum. They also found further Winnti targets by taking advantage of a toolset published by IT security experts for checking if their own networks are infected by the malware. For the first time ever, the reporters demonstrated to the German public in such close detail how IT forensic analysis works and how to investigate hackers.     After the publication of the project, the reporters released the used tools and scripts on BR Data's GitHub page: &lt;a href="https://github.com/br-data/2019-winnti-analyse"&gt;https://github.com/br-data/2019-winnti-analyse&lt;/a&gt;     Combining these technical methods with traditional reporting, the reporters managed to get the story done. The hardest part of the project was probably finding the Winnti samples and developing sources who would help with that.       </t>
  </si>
  <si>
    <t xml:space="preserve">   The project shows that there are ways to report about highly technical topics like cybersecurity without having to rely solely on the judgments of experts. By combining traditional research techniques with coding skills and technical investigative methods, journalists nowadays are able to corroborate the information themselves. It’s proof that data journalism today can be more than merely crunching statistics and building fancy graphics. In investigative newsrooms, data journalism has evolved into a reporting method for finding information and providing scoops that would not have been possible without code-savvy journalists.   </t>
  </si>
  <si>
    <t>https://www.tagesschau.de/investigativ/ndr/winnti-101.html</t>
  </si>
  <si>
    <t>https://www.br.de/radio/b5-aktuell/sendungen/der-funkstreifzug/cyber-spionage-deutsche-industrie-100.html</t>
  </si>
  <si>
    <t>https://github.com/br-data/2019-winnti-analyse</t>
  </si>
  <si>
    <t>https://www.reuters.com/article/us-germany-cyber/basf-siemens-henkel-roche-target-of-cyber-attacks-idUSKCN1UJ147</t>
  </si>
  <si>
    <t>https://www.tagesschau.de/investigativ/ndr/hackerangriff-chemieunternehmen-101.html</t>
  </si>
  <si>
    <t>Hakan Tanriverdi, Maximilian Zierer, Rebecca Ciesielski (BR), Jan Strozyk, Svea Eckert (NDR)</t>
  </si>
  <si>
    <t xml:space="preserve">     Hakan Tanriverdi   is the leading reporter of this project. Hakan works as a cybersecurity reporter for BR Data/BR Recherche, the data and investigative unit of German public broadcaster Bayerischer Rundfunk. In the past, he has worked for Süddeutsche Zeitung as a cybersecurity reporter in New York City.      Maximilian Zierer   is a data and investigative reporter at BR Data/BR Recherche covering a wide range of topics. Apart from the reporting, he produced the long form radio pieces for this project.     Rebecca Ciesielski   works as a science editor for German public broadcaster ZDF. As part of her training period, she spent several months at Bayerischer Rundfunk, where she contributed to the Winnti investigation with her reporting and coding skills.     Jan Strozyk   covers white-collar crime for German public broadcaster Norddeutscher Rundfunk (NDR). In the past, he was part of the team that worked on both Panama and Paradise Papers. Jan produced most of the news writing for this investigation. He also wrote scripts to analyze the Winnti malware.     Svea Eckert   covers hackers and data leaks for NDR. Svea presented her research repeatedly on top tier conferences like DEFCON and Chaos Communication Congress. In this project, Svea was responsible for the TV production and reporting.   </t>
  </si>
  <si>
    <t>How top health websites are sharing sensitive data with advertisers</t>
  </si>
  <si>
    <t>https://www.ft.com/content/0fbf4d8e-022b-11ea-be59-e49b2a136b8d</t>
  </si>
  <si>
    <t>Financial Times</t>
  </si>
  <si>
    <t>Investigation,Long-form,Chart,Video,Business</t>
  </si>
  <si>
    <t>Scraping,Google Sheets,CSV,Python</t>
  </si>
  <si>
    <t xml:space="preserve"> We looked at the UK’s most popular health websites to see how they treat sensitive data from their users. Our investigation revealed that some of the health sites are sharing this information, including symptoms and drug names, with hundreds of third parties including Google and Facebook. In some cases this included an identifier potentially allowing the data to be tied to an individual. This was done without the explicit consent that is legally required in the UK. </t>
  </si>
  <si>
    <t xml:space="preserve"> The story was the front page splash on the UK print edition of the Financial Times on 14th November 2019. It was picked up by the tech and health press, including the &lt;a href="https://www.technologyreview.com/f/614708/health-websites-are-sharing-sensitive-medical-data-with-google-facebook-and-amazon/"&gt;MIT Technology Review&lt;/a&gt; and &lt;a href="https://boingboing.net/2019/11/13/popular-uk-health-websites-sha.html"&gt;BoingBoing&lt;/a&gt;. The UK's Information Commissioner's Office (ICO), which is responsible for data protection, &lt;a href="https://ico.org.uk/about-the-ico/news-and-events/news-and-blogs/2019/11/why-special-category-personal-data-needs-to-be-handled-even-more-carefully/"&gt;issued guidance later that day&lt;/a&gt; on what the law says about dealing with the highly-personal ‘special category' data, such as health.   The following day Google, which our story showed was the biggest recipient of this data of the sites we looked at, &lt;a href="https://www.ft.com/content/7717bce6-06e5-11ea-9afa-d9e2401fa7ca"&gt;announced plans&lt;/a&gt; to limit advertisers' access to personal data when they bid for adverts.     </t>
  </si>
  <si>
    <t xml:space="preserve"> I started with a list of the top 100 health sites produced by SimilarWeb, based on average UK monthly traffic. I ran this list through WebXray, an open-source tool. This opens each site and records all the HTTP requests made to third parties. It produces data which shows which sites contact third parties, and the domain names of those third parties.   Manual research primarily using Whois was used to link those domain names to companies, as many companies use multiple domains, and often do not include the company name.   However, this didn’t show exactly what information was being sent. To do this I used a tool called HTTP Toolkit, which intercepts all the requests being sent out by a site, and lets you search and explore the information they contain. We picked a few sites to look closer at that both ask for specific health information and were contacting many third parties. I loaded up each site and filled in some information.   At this point I could check, before giving any consent, whether the site dropped a cookie. I also looked for anything that looked like the information I had given it, and anything that looked like a user identifier.   One of the more complex elements of the story to understand is that the third parties that have their ‘tags’ (code snippets) on the page often connect to other third parties, which in turn can bring in others, and so on. Furthermore, the extent to which this happens varies substantially in different parties of the world, likely because of different regulatory environments. To visualise this we gained access to Trackermap, a tool that displays the structure of these networks from different servers around the world. I scraped the data it produced, and processed it in Gephi using its layout algorithms.    </t>
  </si>
  <si>
    <t xml:space="preserve"> The hardest part of this project was making a story based around arcane technical concepts and legal requirements understandable and meaningful to readers.   We knew this could be an issue from the start. In fact, the original intention was more generally to look at ‘special category’ data, which has extra legal protection -- including information about race, political opinions, and genetic data, as well as health. The decision to focus on health was made as it is a topic that affects absolutely everyone, giving us the broadest audience of people who would be able to personally relate to the story.   We also wanted to ensure that readers understood how this type of information was being tracked and shared without their knowledge or even consent in some instances. In particular, we wanted to explain how exactly this happened, and touch on the technical details that underpinned our reporting, but in a way that was understandable to the typical reader.   To do this, we picked one particular site, the WebMD symptom checker. This was a good example as not only was it a very popular well-known site, but, looking at the page, it doesn’t have a lot of adverts -- just two straightforward images. It appears benign. However almost all the incredibly personal data that people are likely to enter is sent to Facebook’s advertising platform. We created a video walking through someone entering their symptoms, and then me showing how this information was ending up in HTTP requests to Facebook’s domain. We aimed to avoid technical jargon, but without dumbing-down.    </t>
  </si>
  <si>
    <t xml:space="preserve"> (1) That it is often the simplest ideas that hold most relevance to readers and create the biggest results. I have been involved in many projects where a lot more time has been invested for a lot less impact.   (2) A story such as this has many technical details. Details that I’d spent a lot of time obsessing over, and were essential to the data we’d collected that formed the foundation of the story. But you need to be brave enough to leave many of them out to produce a story that’s comprehensible to the readers we wanted to reach -- whilst also giving enough so that readers trust our process. It is a difficult balance, and the temptation is to include all the numbers, interleaved with caveats and technicalities, so any potential criticism can be swatted. But just making a conscious effort to get this right can make a big difference.   (3) One criticism that I was expecting, but didn’t really end up receiving was -- ‘don’t we already know this?’ There have been many stories on privacy and the advertising industry, cookies, etc. I believe the reason we didn’t is because we brought it into situations close to readers’ lives. That’s manifest in picking health as a topic, the video walking through a real situation, and the juxtaposition in the piece between the hippocratic oath of times past, and the graphic laying out the technical and commercial reality of who receives information about your health today.    </t>
  </si>
  <si>
    <t>https://www.youtube.com/watch?v=AcE3nXEkGbU</t>
  </si>
  <si>
    <t>Max Harlow, Madhumita Murgia</t>
  </si>
  <si>
    <t xml:space="preserve"> Max Harlow works on the FT’s visual and data journalism team. Before joining the FT he worked on software and stories at the Guardian, on investigative projects at the Bureau for Investigative Journalism, and with startups at Ordnance Survey.   Madhumita Murgia writes about technology for the FT. She was previously a reporter and editor at WIRED and The Daily Telegraph.     </t>
  </si>
  <si>
    <t>SHELL SHOCKED</t>
  </si>
  <si>
    <t>https://theintercept.com/2019/12/16/brazil-bullets-guns-ammunition-analysis/</t>
  </si>
  <si>
    <t>The Intercept Brasil</t>
  </si>
  <si>
    <t>Investigation,Crime,Gun violence</t>
  </si>
  <si>
    <t>Animation,Adobe,Creative Suite,Microsoft Excel,Google Sheets</t>
  </si>
  <si>
    <t xml:space="preserve"> For 100 days we collected bullet shells in twenty-seven neighborhoods of the metropolitan region of Rio de Janeiro, immediately after the gun fights, between police officers, drug dealers or militiamen. We scoured the streets of Rio de Janeiro and showed the story the bullet shells tell. The gun violence that plagues Rio is made possible by ammunition made largely in Brazil, but also from all over the world. We collected the evidence.     </t>
  </si>
  <si>
    <t xml:space="preserve">     The investigation had a huge repercussion between the big journals of the country, who suited the new. Parliamentarians and public managers quoted the content in their speeches and social media, asking for transparency and boasting the uncontrolled army violence that affects Rio de Janeiro. With the denial of the company and authorities who must in thesis offer the information about the bullet shells, a parliamentarian prepared a requirement of information to call formally informations about these bullet shells to know where they came from and where they should be. </t>
  </si>
  <si>
    <t xml:space="preserve"> For 100 days we collected 137 bullet shells in twenty-seven neighborhoods of the metropolitan region of Rio de Janeiro, immediately after the gun fights, between police officers, drug dealers or militiamen. After the collection, we split the material according to place, date, and agent involved in the conflict. With all this information ready, the material was repassed to the “Instituto Sou da Paz” and to the Small Arms Survey. They identified the manufacturer, caliber, batch and the year of production of the ammunition. We have searched on the press and in the database of the platform “Fogo Cruzado” - that maps shootings and shootouts - all the information referring to the current events of the day to understand who was Involved in these conflicts and the similarity between the material used by them. Thereby, we could put in a map the history of these bullet shells - that travelled thousands of kilometers - until they were fired on the favelas of Rio de Janeiro. We analyzed the actual legislation to understand where are all the gaps - especially to the Brazilian production - and we identified a huge fragility in the inspection done by the army and an absolute lack of transparency from Taurus. </t>
  </si>
  <si>
    <t xml:space="preserve"> The most difficult part of this survey was to develop a network of collaborations to access the capsules immediately after the shootings - in security and confidentiality. Despite the difficulty in building and articulating this network, this work was done. On the other hand, there was extreme difficulty in the access of government data on ammunition manufacturing lots. Of the 94 national capsules we collected, it was only possible to identify the batch marking in 53 of them. However, we were only able to discover their buyer in just four, crossing information with a survey by the Federal Public Ministry of Paraíba.We requested information on these lots to the press office and the Access to Information Law. All requests were denied, alleging secrecy or that the data was not within their competence. This was the difficulty that we were unable to overcome.     </t>
  </si>
  <si>
    <t xml:space="preserve"> Quality journalism depends on time and resources. This guideline remained more than one year to be done. It was needed to talk with a lot of people - inside and out of Brazil - and walk at all Rio de Janeiro for months. Analyses, video, texts and products for different platforms. It was needed to have a sharp team in their positions so that a huge investigation like that reaches the maximum repercussion.This project involves a difficult guideline of covering because of the lack of information and  the risks involved. The principle lesson that remains is that the way to pass thought this kind of difficulty is to innovate in inquiry, to search for new ways of approaching complex themes and innovative ways to show the public.      </t>
  </si>
  <si>
    <t>Cecília Olliveira, Leandro Demori</t>
  </si>
  <si>
    <t xml:space="preserve">&lt;ul&gt;  Cecilia Olliveira is a journalist with a postgraduate degree in Crime and Public Security and Public Administration with an emphasis on Social Management. She has studied drug policies, HIV and human rights at the Intercambios Asociación Civil and reporting on drug trafficking at the University of Texas at Austin and participated in the Open Society Latin American Advocacy Fellowship Program on Drug Policy Reform in London.Cecilia was formerly a consultant for Amnesty International, where she worked as a researcher and led the development of the Fogo Cruzado armed violence data platform, now managed by the Update Institute. She was also a communications consultant for LEAP Brasil and a communication advisor for PRVL (Program for the Reduction of Lethal Violence against Adolescents and Youth), an initiative of the Favelas Observatory carried out in conjunction with UNICEF and the Brazilian President's Human Rights Secretariat. She also coordinated the communications team at the Redes da Maré NGO, where we published the  Maré de Notícias newspaper.  &lt;/ul&gt;     &lt;ul&gt;  Leandro Demori is the Executive Editor of The Intercept Brasil and is based in Rio de Janeiro. He is the author of “Cossa Nostra in Brazil: The History of the Mafioso Who Took Down the Empire” (Companhia das Letras, 2016) and is a board member of the Brazilian Association of Investigative Journalism (Abraji). He was previously digital editor of revista piauí.  &lt;/ul&gt;    </t>
  </si>
  <si>
    <t>The Opioid Files</t>
  </si>
  <si>
    <t>https://www.washingtonpost.com/investigations/76-billion-opioid-pills-newly-released-federal-data-unmasks-the-epidemic/2019/07/16/5f29fd62-a73e-11e9-86dd-d7f0e60391e9_story.html</t>
  </si>
  <si>
    <t>Investigation,Explainer,Long-form,Breaking news,Database,Open data,News application,Infographics,Video,Politics,Business,Health</t>
  </si>
  <si>
    <t>QGIS,JQuery,Json,CSV,R,RStudio,Python,Node.js</t>
  </si>
  <si>
    <t xml:space="preserve"> The Opioid Files for the first time identified not only the counties flooded with the highest amount of prescription opioid pills at the height of the prescription drug crisis, but the specific manufacturers, distributors and pharmacies that were responsible for bringing those pills into communities. The Post found that over a seven-year period from 2006-2012, over 76 billion pills of hydrocodone and oxycodone were shipped to pharmacies across the country, more than enough for one pill per person per day in some communities. </t>
  </si>
  <si>
    <t xml:space="preserve"> The database was the largest that The Post has ever published, containing 380 million records. We made it searchable for the public and other journalists, generating at least 150 stories in 35 states by other media outlets (133 local and 17 national) and more than 50,000 downloads of the data by individuals interested in doing their own digging.   The outlets included the Philadelphia Inquirer, the Detroit Free Press, Minneapolis Star Tribune, the Boston Globe, the Chicago Sun Times, the Arizona Republic, the Columbus Dispatch, the Tampa Bay Times, the Fort Lauderdale Sun-Sentinel and the Portland Oregonian.   Many smaller outlets wrote as well, from the Daily Mountain Eagle in Alabama to the Paintsville Herald in Kentucky to Wenatchee World in Washington state.   The documents The Post obtained shed light on the industry strategy to expand the market and fight DEA’s attempts to hold companies accountable.   The documents provide answers to the enduring mystery of how the drug companies were able to weaken the DEA’s most powerful enforcement weapon at the height of the crisis, by enlisting member of Congress and developing “tactics” and a “Crisis Playbook” to aimed at undermining the DEA. </t>
  </si>
  <si>
    <t xml:space="preserve"> Upon receiving the ARCOS data, our first challenge was finding a way to parse the large dataset. We used wrote an ETL pipeline with unix, Python and R scripts that broke the massive CSV file into smaller chunks, converted the files into Apache Parquet files (a columnar-based data format used for large-scale data analysis), and loaded the data into memory as needed.   We fine-tuned our scripts to run everything in parallel (using the pandas and dask Python libraries) which allowed us to reduce the time of our analysis from hours to minutes. This process allowed us to quickly iterate on new ideas as the story unfolded without waiting for all the data to load. And by doing the analysis in both Python and R, we were able to audit each other's analyses and make sure our methodologies were sound. We then published the county-level data on Amazon S3 to allow other reporters and researchers to download the data.   Next, we geocoded (generated coordinates based on an address) every single pharmacy address in the database. (We had to do this manually for at least 3,000 pharmacies.) Then, with node.js, we pulled U.S. census data from IPUMS and analyzed the number of pills distributed within a 5- to 10-mile radius using buffers generated with turf.js.   In sum, the project realized several technology stacks and analysis approaches to dig into the data. </t>
  </si>
  <si>
    <t xml:space="preserve"> We originally filed a Freedom of Information request to the DEA, but the agency did not provide the data. The Post then intervened in a civil lawsuit against two dozen drug companies and pharmacies in Cleveland to gain access to the data.   It took more than three years and the intervention in the opioid lawsuit to obtain the data. The Post could not find an attorney at any of the large D.C. law firms because they were already representing drug companies or pharmacies in the case.   We were able to hire a sole practioner from Akron, Ohio, who successfully argued to the 6&lt;sup&gt;th&lt;/sup&gt; Circuit of Appeals that the DEA data, along with internal company documents in the case, should be unsealed and released to the public.   On July 15, when we eventually received the data, it contained 380 million transactions. The Post made an emergency purchase of a custom-adapted Dell Precision 5820 Workstation. Working around the clock, we produced our first story two days after the data was released.   But the stories could not have been written without old-fashioned shoe-leather reporting and the careful cultivation of sensitive sources. We needed expert guides who could explain the numbers and point us to the most compelling documents, out of the tens of thousands that were released from the lawsuit, including depositions and internal emails.   More than that, we needed the resources of the entire Post newsroom, eight departments working together, to create a public-facing interactive database and an online repository for the most important documents. We did this under enormous deadline and competitive pressure. </t>
  </si>
  <si>
    <t xml:space="preserve"> This project would not have happened without sources and expert legal assistant. Our advice would be to cultivate sources deep inside the agency or company you are investigating to understand how the place works and what kinds of documents are available. Our sources were able to to tell us about the existence of the database at the DEA, the kind of information it contained and what that information might reveal about the opioid epidemic. We also relied heavily on legal counsel both inside and outside of The Post. Our outside lawyer filed to intervene in the federal litigation and convince a U.S. appeals court in Ohio to release the database and unseal tens of thousands of corporate emails, memos and other documents. </t>
  </si>
  <si>
    <t>https://www.washingtonpost.com/graphics/2019/investigations/dea-pain-pill-database/</t>
  </si>
  <si>
    <t>https://www.washingtonpost.com/investigations/opioid-death-rates-soared-in-communities-where-pain-pills-flowed/2019/07/17/f3595da4-a8a4-11e9-a3a6-ab670962db05_story.html</t>
  </si>
  <si>
    <t>https://www.washingtonpost.com/investigations/little-known-generic-drug-companies-played-central-role-in-opioid-crisis-documents-reveal/2019/07/26/95e08b46-ac5c-11e9-a0c9-6d2d7818f3da_story.html</t>
  </si>
  <si>
    <t>https://www.washingtonpost.com/graphics/2019/investigations/pharmacies-pain-pill-map/</t>
  </si>
  <si>
    <t>https://www.washingtonpost.com/graphics/2019/investigations/opioid-pills-overdose-analysis/</t>
  </si>
  <si>
    <t>https://www.washingtonpost.com/national/2019/07/20/opioid-files/?arc404=true</t>
  </si>
  <si>
    <t>Staff</t>
  </si>
  <si>
    <t xml:space="preserve"> The team included dozens of journalists from around The Washington Post. The project, while centered around the investigative unit, found contributions from our National, Local, Business, Healthcare, Graphics, Design, Photo and Video departments. Our engineering department also chipped in on deadline to help with the work. </t>
  </si>
  <si>
    <t>Facebook Political Ad Collector – joint submission (The Globe and Mail and Quartz)</t>
  </si>
  <si>
    <t>https://github.com/globeandmail/facebook-political-ads/</t>
  </si>
  <si>
    <t>The Globe and Mail, Quartz</t>
  </si>
  <si>
    <t>Investigation,Cross-border,Multiple-newsroom collaboration,Database,Open data,News application,Fact-checking,Crowdsourcing,Elections,Politics</t>
  </si>
  <si>
    <t>AI/Machine learning,Scraping,Json,CSV,PostgreSQL,Python,Node.js</t>
  </si>
  <si>
    <t xml:space="preserve"> The Facebook Political Ad Collector is an open-source crowdsourcing project that monitors political advertising on Facebook. It asks readers to install a browser extension that collects ads from their feeds, submitting them to a database for analysis by journalists in newsrooms around the world. Machine learning is used to classify whether or not each ad is political. Originally built by ProPublica in 2017, the tool was taken over by The Globe and Mail and rewritten in 2019 ahead of Canada's federal election. It has been used extensively by The Globe and Quartz for daily stories and major investigations. </t>
  </si>
  <si>
    <t xml:space="preserve"> The project consists of a constellation of apps and services written in at least five languages (JavaScript, Python, Ruby, Rust, and bash), all running in unison to provide a back-end that journalists can use to report on political advertising on Facebook.   There's the front-end ad collector, a browser extension for the Firefox and Chrome browsers built in JavaScript and Node.js, which monitors a participant's Facebook feed for ads. There's also a back-end, running a combination of Rust and Ruby on Rails applications backed by a PostgreSQL database to receive ads submitted from installed extensions and serve up the interface journalists use to filter and search for political ads. Finally, a machine learning algorithm known as a Naïve Bayes classifier, written in Python, is used to assign a political likelihood to each ad based on its content. Shell scripts written in bash tie the whole system together and provide automatic database archiving in CSV format for analysis by journalists.       The entire project is open-source and available on GitHub. </t>
  </si>
  <si>
    <t xml:space="preserve"> Facebook does not like that we are crowdsourcing the political ads and targeting parameters our readers see on its website.       As a result, they've been aggressive in using technical tricks to change how ads are displayed in an effort to fool our participants' browser extensions, reducing the transparency of political advertising on their platform. In the past, Facebook has made parts of its ad HTML invisible, hidden bits of the ad text or images in CSS, broken the word "Sponsored" into nine different HTML entities (one per letter), or even added extra letters to that text, turning it into "SpSonSsoSredSSS" in an effort to defeat our collector.       They've even added code that appears targeted only at us, using a JavaScipt hack to make clicking the "Why am I seeing this?" button impossible for our extension. It seems Facebook would rather journalists not have access to political advertising targeting data.       But every time Facebook's developers make a change, we find a solution and tweak the ad collector code in turn. It's a technical and arcane game of tennis between the ad collector team and engineers in Menlo Park, played methodically over many months.       To hold the company accountable, we have also written a story each time there's a breaking change. The most recent came during the Canadian federal election in October, when we went from collecting targeting information on nearly 90% of ads to collecting the information just 16% of the time. </t>
  </si>
  <si>
    <t xml:space="preserve"> The Facebook Political Ad Collector has set a new standard for global, multi-newsroom collaboration on a deeply technical project – one with huge consequences for global democracy. Since being built by ProPublica in 2017, the project has added dozens of participant media organizations in Canada, the United States, Italy, Switzerland, Australia, Germany, the Netherlands, Denmark, Belgium, Mexico, Latvia and beyond. This can be difficult logistically, such as when we had to figure out why ads weren't being collected in Italy, or when we tweaked the browser extension's code to recognize ads for readers using Facebook in Burmese. Keeping everyone up to date took serious work.   But the effort was worth it. The project enabled organizations across the world to hold Facebook accountable for the political ads bought on its platform. The international nature of the project brought us strength, too, as Facebook's efforts to thwart us earned quiet counterpressure from transparency advocates in several world capitals. </t>
  </si>
  <si>
    <t>https://www.theglobeandmail.com/politics/article-globe-and-mail-takes-over-global-facebook-ad-monitoring-project/</t>
  </si>
  <si>
    <t>https://www.theglobeandmail.com/politics/article-federal-parties-uploading-voters-e-mail-addresses-to-facebook-to-show/</t>
  </si>
  <si>
    <t>https://www.theglobeandmail.com/politics/article-politics-briefing-who-is-seeing-political-ads-on-facebook/</t>
  </si>
  <si>
    <t>https://qz.com/1751030/facebook-ads-lured-seniors-into-giving-savings-to-metals-com/</t>
  </si>
  <si>
    <t>https://qz.com/1733345/the-fight-against-discriminatory-financial-ads-on-facebook/</t>
  </si>
  <si>
    <t>https://qz.com/1537686/facebook-blocks-propublica-and-mozillas-ad-transparency-tools/</t>
  </si>
  <si>
    <t>Tom Cardoso, Jeremy B. Merrill, Steve Mickeler</t>
  </si>
  <si>
    <t xml:space="preserve"> Tom Cardoso is a reporter and data journalist at The Globe and Mail.   Jeremy B. Merrill is a reporter and data journalist at Quartz.   Steve Mickeler is a senior cloud solutions architect at The Globe and Mail. </t>
  </si>
  <si>
    <t>Chicago Tribune</t>
  </si>
  <si>
    <t>https://graphics.chicagotribune.com/illinois-seclusion/index.html</t>
  </si>
  <si>
    <t>Chicago Tribune, ProPublica Illinois</t>
  </si>
  <si>
    <t>Investigation,Explainer,Solutions journalism,Long-form,Breaking news,Multiple-newsroom collaboration,Database,News application,Infographics,Map</t>
  </si>
  <si>
    <t>Animation,3D modelling,JQuery,Json,Adobe,Creative Suite,Google Sheets,PostgreSQL,Node.js</t>
  </si>
  <si>
    <t xml:space="preserve"> This project is a partnership between the Chicago Tribune and ProPublica Illinois. Together, they exposed how Illinois schools put special education students in seclusion rooms or physically restrained them for unlawful reasons, sparking swift government action.   The two lead reporters on the project, Jennifer Smith Richards of the Tribune and Jodi S. Cohen of ProPublica Illinois, worked side by side through every step of the story. The collaboration also included members of the data, visual, editing and production teams at both news organizations.  </t>
  </si>
  <si>
    <t xml:space="preserve"> “The Quiet Rooms” resulted in immediate, meaningful change that will affect the lives of thousands of children.     Emergency actions:  A day after publication, Gov. J.B. Pritzker called the state’s seclusion practices “appalling” and directed the Illinois Board of Education to&lt;a href="https://www.propublica.org/article/illinois-school-students-seclusion-rooms-state-emergency-action-pritzker-carroll"&gt; take immediate action&lt;/a&gt;. State officials issued emergency rules prohibiting schools from putting children into isolated timeout behind locked doors. For the first time, the state is monitoring timeout and restraint. Schools must notify state officials within 48 hours of an intervention. The state board opened complaints against eight districts named in “The Quiet Rooms.” Already, schools have reconfigured rooms, removing doors and turning these spaces into more welcoming places.    Permanent rules:  The state board plans to make its emergency rules permanent this spring. One proposal would ban prone restraint, in which children are held face down on the ground. Other proposed rules would require additional training that includes de-escalation techniques and behavior management.    State legislation:  Members of the General Assembly have proposed bills banning seclusion and severely limiting physical restraint. They&lt;a href="https://www.propublica.org/article/illinois-hearing-school-seclusions-restraints"&gt; held a hearing in early January&lt;/a&gt; and plan to vote on legislation in May.     Federal action:  U.S. senators and 10 members of Congress, all but one from Illinois,&lt;a href="https://www.propublica.org/article/illinois-lawmakers-letter-nationwide-ban-isolated-timeouts-students"&gt; urged federal education officials to issue guidance to schools to ban seclusion&lt;/a&gt;, limit restraints and encourage “evidence-based alternatives.” A federal bill to ban seclusion is being revived. </t>
  </si>
  <si>
    <t xml:space="preserve"> To provide the most thorough and systematic analysis of seclusion and restraint across the state, we designed a database and hand-entered details from 35,000 incidents at more than 100 school districts. That allowed us to determine the total number of interventions, the average length of time children were secluded, the most commonly-used restraints, and much more.    The database compiling details of students’ experiences with seclusion and restraint for the first time. Though most of the database was entered by hand into a Google sheet, reporters used optical character recognition software and programming to clean and load some data when possible.   A robust data diary and data dictionary also were maintained in a Google sheet.   The presentation from beginning to end had innovative elements intended to seamlessly weave narrative with data through a combination of text, photos, video portraits, documents and interactives. These components helped readers to gain a child’s-eye view of the issue as well as see the scale of use  across the state.   - The animated panorama was created using javascript and an iPhone panoramo setting.   - The interactive map was created using mapbox, javascript and jQuery.   - Evidentiary documents were made zoomable with a javascript library called drift-zoom.   - We used FOIA to obtain floorplans and recreated different rooms on the same scale using Lightwave 3D modelling.   - To demonstrate techniques of restraint we used FOIA and attended a real training session used models to show the approaches. We drew over the photos with Adobe Illustrator.         </t>
  </si>
  <si>
    <t xml:space="preserve"> Although Illinois law required schools to document each incident of seclusion and restraint of a student in detail, there was no requirement that the state — or any monitor — review them. That meant that no one had ever collected the incident reports.   A number of school districts refused to turn over records; a lawyer for the media organizations interceded, leading to the release of additional documents. And officials at almost every school contacted by reporters refused to allow them to view the seclusion rooms, or even to step inside the buildings. Reporters then submitted public records requests for floor plans, images and other records that would show the rooms. Some districts refused to even provide those, citing public safety concerns. We asked children to draw pictures of the rooms. We ended up publishing some of the school-supplied photos and student drawings.   Reporters traveled the state to speak with families, school employees and advocates. They interviewed more than 120 people for the story, many of them in person in their homes or in local coffee shops, restaurants and libraries. </t>
  </si>
  <si>
    <t xml:space="preserve"> This project was a partnership between the Chicago Tribune and ProPublica Illinois, and the two lead reporters on the project worked side by side through every step of the story. But the collaboration also included members of the visual, editing and production teams at both news organizations. In short, innovation is enhanced by collaboration.   The unique visual presentation of “The Quiet Rooms” seamlessly integrates text, photography, silent video portraits, annotated documents and interactives. The first image readers encounter is a panning video of a padded seclusion room, accompanied by heart-wrenching quotes from children that school workers wrote down while documenting isolated timeouts. ProPublica creative story technologist Agnes Chang created the opener using panoramic photos taken by the Chicago Tribune’s Zbigniew Bzdak.   To make it easier for readers to examine annotated documents without clicking away from the story, the project team built a zoom feature. Two interactive data tools — one on seclusion, the other on restraint — allow readers to look up their school district’s use of these practices.   To work in collaboration, the two newsrooms needed to be both innovative and flexible. The teams split up tasks; for example, the Tribune built the lookup tools and other visual elements, while the ProPublica team focused on the stunning opening experience. A coordinated design process ensured the presentations on each website were identical.   Finally, publishing the stories under a Creative Commons license (typical for ProPublica but a first for the Tribune) meant other news outlets could — and did — republish the work. The republication and widespread citations of the stories permitted many more people to learn about this issue and begin to take action. ​ </t>
  </si>
  <si>
    <t>https://graphics.chicagotribune.com/seclusion-gages-lake/index.html</t>
  </si>
  <si>
    <t>https://graphics.chicagotribune.com/seclusion-restraint/index.html</t>
  </si>
  <si>
    <t>https://www.chicagotribune.com/investigations/ct-watchdog-isolation-seclusion-schools-20191120-2t2wxtccafhu5nmia6itfbn4pq-story.html</t>
  </si>
  <si>
    <t>https://www.chicagotribune.com/investigations/ct-isolation-seclusion-reaction-isbe-meeting-20191123-qedt3mblofb5ffbcp3wypjrl3y-story.html</t>
  </si>
  <si>
    <t>https://www.chicagotribune.com/investigations/ct-isolation-rooms-methodology-data-analysis-20191119-n2yh6bya4rdofehtda2nx2cs6y-story.html</t>
  </si>
  <si>
    <t>Jennifer Smith-Richards, Jodi Cohen, Lakeidra Chavis</t>
  </si>
  <si>
    <t xml:space="preserve">  Jennifer Smith Richards  has been a reporter at the Chicago Tribune since 2015. Jennifer has a specialty in data analysis and previously covered schools and education for more than a decade at newspapers in Huntington, West Virginia; Utica, New York; Savannah, Georgia; and Columbus, Ohio. Her work has touched on everything from sexual abuse in schools to police accountability to school choice.    Jodi S. Cohen  is a reporter for ProPublica Illinois, where she has revealed misconduct in a psychiatric research study at the University of Illinois at Chicago, exposed a college financial aid scam and uncovered flaws in the Chicago Police Department’s disciplinary system. Previously, Jodi worked at the Chicago Tribune for 14 years, where she covered higher education and helped expose a secret admissions system at the University of Illinois, among other investigations.     Lakeidra Chavis  is a reporter in Chicago, most recently a reporting fellow for ProPublica Illinois. Previously, Lakeidra was a producer for WBEZ’s News Desk (Chicago Public Media), where she reported an in-depth piece on how Chicago’s black communities have been impacted by the opioid crisis. </t>
  </si>
  <si>
    <t>AP DataKit: an adaptable data project organization toolkit</t>
  </si>
  <si>
    <t>http://datakit.ap.org/</t>
  </si>
  <si>
    <t>The Associated Press</t>
  </si>
  <si>
    <t>Solutions journalism,Multiple-newsroom collaboration,Open data</t>
  </si>
  <si>
    <t>R,Python</t>
  </si>
  <si>
    <t xml:space="preserve"> AP DataKit is an open-source command-line tool designed to help data journalists work more efficiently and data teams collaborate more effectively. By streamlining repetitive tasks and standardizing project structure and conventions, DataKit makes it easier to share work among members of a team and to keep past projects organized and easily accessible for future reference. Datakit is adaptable and extensible: a core framework supports an ecosystem of plugins to help with every phase of the data project lifecycle. Users can submit plugins to customize DataKit for their own workflows. </t>
  </si>
  <si>
    <t xml:space="preserve"> The AP open-sourced its project-management tool, DataKit, in September of 2019. Our data team has used it internally for two years now on every single analysis project we've done. Its purpose is simple, yet sophisticated: With a few command-line directions, it creates a sane, orgnanized project folder structure for R or Python projects, including specific places for data, outputs, reports and documentation. It then syncs to GitHub or Gitlab, creating a project there and allowing immediate push/pull capabilities. Finally, it syncs to S3, where we keep our flat data files and output files; and to data.world, where we share data with AP members.   DataKit's release came at ONA and attracted the attention of roughly 60 or so conference attendees, many of whom returned to their classrooms and newsrooms to try it out. It has been adopted by individual users, by the data analysis team at American Public Media, and is in use in some data journalism classes at University of Maryland and University of Missouri. We'll have another install party for interested data journalists at NICAR in March.   Interestingly, the project has also had several open-source contributions from the journalism community. Several journalists have built additional plug-ins for DataKit -- for instance, one coder wrote a plugin to sync data to Google Drive.   The impact of DataKit is fundamental: it allows us to move quicker and collaborate better, by creating immediate and standardized project folders and hook-ins that mean that no data journalist is working outside of replicable workflows. Data and code gets synced to places where any team member can find them; and each project looks and acts the same. It creates a data library of projects that are well-documented, all in one place and easy to access. </t>
  </si>
  <si>
    <t xml:space="preserve"> DataKit is an extensible command-line tool that's designed to automate data project workflows. It relies on core Python technologies and third-party libraries to allow flexible yet opinionated workflows, suitable for any individual or team.   The technologies at the heart of DataKit are:   * [Cliff](http://docs.openstack.org/developer/cliff/) - a command-line framework that uses Python's native setuptools entry points strategy to easily load plugins as Python packages.   * [Cookiecutter](https://github.com/cookiecutter/cookiecutter) - a Python framework for generating project skeletons   Through the cookiecutter templates, DataKit creates a series of folder and file structures for a Jupyter notebook or an RStudio project. It also configures each project to sync to the proper gitlab and S3 locations, and loads specific libraries, dependencies and templated output forms (such as an RMarkdown customized to match AP design style).   The AP has built four plug-ins: for Gitlab and GitHub; for S3 and for data.world. Other open-source users have since built additional plug-ins to customize DataKit to their workflows, such as syncing to additional data sources (Google Drive) and outputs such as Datasette. </t>
  </si>
  <si>
    <t xml:space="preserve"> The most difficult part of the project was creating clear, concise documentation that would help others use our open-source software. We had never open-sourced something so ambitious before, and were put in the position of anticipating others' uses (we created a GitHub plug-in despite our team not using GitHub regularly) and others' pain points in understanding, installing and using DataKit.   We created DataKit to scratch our own itch -- to make our team work better, faster and with more precision and control. Having DataKit means we spend less time every day handling the messy, boring parts of a project -- finding old files, creating working directories -- and more time on the serious data analysis work we need to be doing.   The AP is a collaborative news cooperative, and in that spirit, it made sense this year to fully open-source one of our team's most powerful tools to share it with others. One of our goals is to make data more accessible to other newsrooms, and DataKit we hope does this by taking away some of the barriers to getting to an analysis and sharing data. </t>
  </si>
  <si>
    <t xml:space="preserve"> Creating standardized workflows across a data team leads to quicker, more collaborative and stronger work.   Data workflows can be notoriously messy and hard to replicate -- Where are the raw data files stored? What order do you run scripts in? Where's the documentation around this work? Is the most recent version pushed up to GitHub? Can anyone beside the lead analyst even access data and scripts? -- and DataKit was built to fix that.    The thing AP's Data Team would like others to come away with is that we don't all have to use these messy, irreproduceable and bespoke workflows for each project that comes across our desk. Creating a standardized project structure and workflows creates sanity -- through DataKit we at the AP now have an ever-growing library of data and projects that we can grab code from, fork or update when needed -- even on deadline. We can also dip into each other's projects seamlessly and without trouble: One person's project looks like another's, and files and directories are in the same places with standardized naming conventions and proper documentation.   DataKit simply lets analysis teams work better, and faster, together. One real-life example from 2019: When we received nearly a half billion rows of opioid distribution data this summer, and were working on deadline to produce an analysis and prepare clean data files to share with members, we had six people working concurrently in the same code repository with no friction and no mess. The AP landed an exclusive story -- and shared data files quickly with hundreds of members -- thanks to DataKit.     </t>
  </si>
  <si>
    <t>https://www.rjionline.org/stories/ap-datakit-intro</t>
  </si>
  <si>
    <t>https://ona19.journalists.org/sessions/23627451/#audio</t>
  </si>
  <si>
    <t>https://www.poynter.org/tech-tools/2019/data-journalism-solves-big-problems-but-its-an-organizational-mess-a-new-tool-from-the-ap-aims-to-fix-that/</t>
  </si>
  <si>
    <t>https://github.com/associatedpress/datakit-core</t>
  </si>
  <si>
    <t>Serdar Tumgoren, Troy Thibodeaux, Justin Myers, Larry Fenn, Nicky Forster, Angel Kastanis, Michelle Minkoff, Seth Rasmussen, Andrew Milligan, Meghan Hoyer, Dan Kempton</t>
  </si>
  <si>
    <t xml:space="preserve"> AP’s 12-person data journalism team brings the power of code and quantitative analysis to AP’s newsgathering and production, generating distinctive content across all platforms and providing our members and customers with greater capacity to tell their own data-driven stories. The team is distributed across seven cities in the United States, and its members are technologists, journalists, analysts and problem-solvers. Serdar Tumgoren, the team's former news apps lead, is now a professor at Stanford University, but continues to support and work on DataKit. </t>
  </si>
  <si>
    <t>How to Profit in Space: A Visual Guide</t>
  </si>
  <si>
    <t>https://www.wsj.com/graphics/new-space-race/</t>
  </si>
  <si>
    <t>The Wall Street Journal</t>
  </si>
  <si>
    <t>Explainer,Long-form,Database,Open data,OSINT,Infographics,Chart,Economy</t>
  </si>
  <si>
    <t>Animation,3D modelling,Scraping,D3.js,Three.js,Canvas,Json,CSV,R,RStudio,Node.js</t>
  </si>
  <si>
    <t xml:space="preserve"> An exciting journey through the constellations of Earth’s satellites and business opportunities in space. This project combines the realistic simulation of objects orbiting our planet with an in-depth look at how outer space is turning into a battlefield for startups and tech investors.   </t>
  </si>
  <si>
    <t xml:space="preserve"> This project is a thorough analysis of the space industry and its future trends. The Wall Street Journal scrutinized the Earth observation data market and investigated the potential threads of space debris and space commercialization. The project had high engagement and positive reader feedback for both desktop and mobile versions. </t>
  </si>
  <si>
    <t xml:space="preserve"> Data-preparation process for this project included work with both R and Node.js. The Journal team has used R to merge Space-Track’s satellite catalog with available TLE (navigation) data and categorize satellites by type and purpose with UCS satellite database. The three-dimensional position of satellites, debris and orbit paths were calculated based on TLE data with javascript library satellite.js. In cases when TLE data wasn’t available, the approximate position was calculated based on the object’s inclination and apogee. </t>
  </si>
  <si>
    <t xml:space="preserve"> This visualization is an advanced combination of d3.js and Three.js. To improve performance, the Journal team wrote a custom GLSL vertex shader with Tween.js logic under the hood. This made it possible to handle all calculations needed for chronological satellite animation by GPU and dramatically improve the overall user experience. Other charts were built mostly with d3.js and canvas. Camera transitions and zoom-in views at Lansat and Dove satellites were created using Tween.js. Designwise, the complexity of the subject required a sophisticated visual layout and a color palette that suggested space. </t>
  </si>
  <si>
    <t xml:space="preserve"> Deeply rich data sets can be translated into clear and easily understood narratives, even on complex topics. This project is a great showcase of intricate design decisions which could facilitate complicated and information-dense layouts. The treatment simplifies the experience for the reader without simplifying the story. This data visualization successfully balances the need for complexity and the need for clarity. It is a complex macroeconomic story is told through a concise and accessible format.  </t>
  </si>
  <si>
    <t>Yaryna Serkez, Joel Eastwood, Robert Wall</t>
  </si>
  <si>
    <t>&lt;h3&gt;Yaryna Serkez creates interactive visualizations for The Wall Street Journal. She is an award-winning full-stack data journalist whose daily responsibilities vary from data scraping and analysis to design and web development. &lt;/h3&gt; &lt;h3&gt;Joel Eastwood is the graphics editor for the investigations team at the Journal.&lt;/h3&gt; &lt;h3&gt;Robert Wall is the senior aerospace and aviation editor, The Wall Street Journal&lt;/h3&gt;</t>
  </si>
  <si>
    <t>Nonprofit Explorer Full-Text Search</t>
  </si>
  <si>
    <t>https://projects.propublica.org/nonprofits/full_text_search</t>
  </si>
  <si>
    <t>Database,Open data,News application,OSINT</t>
  </si>
  <si>
    <t>PostgreSQL</t>
  </si>
  <si>
    <t>The IRS publishes millions of XML files with the full suite of information found on a nonprofit's tax filings, as long as they were filed electronically (which . But a reporter asked if we could search through them to find the names of specific people or companies, and we realized there were no free tools to search through their contents -- so we fixed that. We added the ability to search anywhere in the text of more than 3 million 990s, giving researchers, reporters and anyone else the ability to dig deep into these records and unearth hidden relationships between</t>
  </si>
  <si>
    <t xml:space="preserve"> We've heard from journalists from all ends of the spectrum that this tool has helped them uncover hidden donors and &lt;a href="https://twitter.com/stevemistler/status/1147148138567876608" style="text-decoration:none;"&gt; dark money in politics &lt;/a&gt;. BuzzFeed used it to find information as disparate as nonprofits with &lt;a href="https://twitter.com/paldhous/status/1177367751423188992" style="text-decoration:none;"&gt; connections to Jeffrey Epstein &lt;/a&gt; tp a wealthy conservative whose private foundation &lt;a href="https://www.buzzfeednews.com/article/rosiegray/federalist-weekly-standard" style="text-decoration:none;"&gt; lists an investment in The Federalist &lt;/a&gt;, helping solve a perennial question. The real depth of the tool's impact isn't known, but as the only free tool of its kind, and as one of the most well-trafficked parts of a well-used news app, it is likely to be quite large. </t>
  </si>
  <si>
    <t xml:space="preserve"> For a while, ProPublica has allowed people to search for company names and eventually the names of nonprofit employees from our free app. But at some point we decided: why not dump the entire text of the tax forms into Elasticsearch? So we did just that — took the files, stripped out the XML tags (which make up the bulk of the file size), and dumped them all into Elasticsearch for indexing.   It’s a simple solution, but deceptively powerful. We could have created more structured search engines: for grants, contractors or conflicts of interest. But in the end, giving people the ability to run searches across the whole set proved not just structurally easier, but more versatile. </t>
  </si>
  <si>
    <t xml:space="preserve"> Processing the entire pile of 990s -- which is millions of files, tens of millions of individual forms, and gigabytes on gigabytes in size -- is no small task. It takes hours to reprocess from scratch, so formulating a way to create an additive search index (instead of destroying and recreating one, as many elasticsearch indexes do) was a challenge. We had to create a way to be sure that we had an index that was up-to-date at all times, and creating redundancies in case an indexing operation failed. </t>
  </si>
  <si>
    <t xml:space="preserve"> I truly believe that the beauty is really in the simplicity: dumping a bunch of text into Elasticsearch is really exactly what it was meant for, and what better than to dump millions of government records that are otherwise not readily searchable? </t>
  </si>
  <si>
    <t>https://www.propublica.org/nerds/new-search-full-text-of-3-million-nonprofit-tax-records-for-free</t>
  </si>
  <si>
    <t>https://projects.propublica.org/nonprofits/full_text_search?boolean=true&amp;q=%22pro+publica%22+OR+propublica</t>
  </si>
  <si>
    <t>https://projects.propublica.org/nonprofits/</t>
  </si>
  <si>
    <t>Ken Schwencke</t>
  </si>
  <si>
    <t xml:space="preserve"> Ken Schwencke is the editor of our news applications team, which creates interactive databases and graphics. Ken has been with ProPublica since 2016, where he has worked on our award-winning &lt;a href="https://www.propublica.org/electionland/"&gt;Electionland&lt;/a&gt; project, ran our &lt;a href="https://projects.propublica.org/nonprofits/"&gt;database of nonprofit data&lt;/a&gt;, and reported on LGBTQ issues and white supremacists. Previously, he worked on The New York Times' interactive news team and the Los Angeles Times data desk. He has a journalism degree from The University of Florida. </t>
  </si>
  <si>
    <t>In a Notoriously Polluted Area of the Country, Massive New Chemical Plants Are Still Moving in</t>
  </si>
  <si>
    <t>https://projects.propublica.org/louisiana-toxic-air/</t>
  </si>
  <si>
    <t>ProPublica, The Times-Picayune and The Advocate</t>
  </si>
  <si>
    <t>Explainer,Infographics,Map,Environment,Health</t>
  </si>
  <si>
    <t>D3.js,QGIS,Canvas,Json,PostGIS,OpenStreetMap</t>
  </si>
  <si>
    <t xml:space="preserve"> We created some of the most detailed maps of cancer-causing air in seven parishes in southeast Louisiana, at a time when there's an influx of new plants being constructed in the area. The project maps the toxic air down to the square kilometer level, and shows flaws in how industrial emissions are regulated in the area, and how much worse it could get when new facilities get built. </t>
  </si>
  <si>
    <t xml:space="preserve"> This project was the first of its kind to show this sort of cancer-causing air toxicity, and to model the potential new pollutants from new industrial development in this area. We gave the people of south eastern Louisiana and the government the tools to evaluate the potential impact of cancer-causing chemicals on the community at a level never done before. </t>
  </si>
  <si>
    <t xml:space="preserve"> We used the output of an obscure scientific model developed by the Environmental Protection Agency to map the toxic air and potential hazards to residents. We analyzed a billion-row database to show cumulative cancer effects of air pollution, and we processed that information into two parts. One, at the bottom of the piece, is a MapBox map and associated vector tiles that make up an exploratory lookup map that lets you see how toxic air near you compares to the rest of the seven parishes. The other is a set of data that we processed into a set of animated maps using canvas, d3 and vue.js to walk readers through different facets of the flaws in how industrial air emissions are regulated in southeast Louisiana.  </t>
  </si>
  <si>
    <t xml:space="preserve"> Understanding and processing the data was a real challenge. We went back and forth with sources for months to understand how to use this database. Before we even got there, we had to transcribe and assemble a database of emissions permits for new plants and work with a modeler to model expected emissions. Rendering an animated map of 810 square grid cells was also difficult, to put it mildly. In order to even show the mapped gradients showing cancer-causing air toxicity, we had to develop our own methodology for quantifying the extent of these problems. </t>
  </si>
  <si>
    <t xml:space="preserve"> Sometimes finding ways to visualize what would appear to be boring, wonky or scientifically dense data can be incredibly impactful. Also, the more granular you show information like this, the more illustrative and interesting it is. We could have shown this at the county level, but being able to see these plumes of toxic air wafting into the community from facilities gives a more visceral response. It literally shows the story. </t>
  </si>
  <si>
    <t>Lylla Younes, Al Shaw and Claire Perlman</t>
  </si>
  <si>
    <t xml:space="preserve"> Lylla Younes is a news apps developer for ProPublica’s Local Reporting Network. She was previously a data reporter with New York Public Radio (WNYC) and Gothamist.   Al Shaw is a news applications developer at ProPublica. Equal parts designer, developer and reporter, he uses data and interactive graphics to cover environmental issues, natural disasters and politics.   Claire Perlman is a research reporter for ProPublica's Local Reporting Network. Before becoming a journalist, she was a senior investigator at the Mintz Group, a private investigations firm. </t>
  </si>
  <si>
    <t>MapMakoko</t>
  </si>
  <si>
    <t>Nigeria</t>
  </si>
  <si>
    <t>https://twitter.com/dbelaid/status/1200395066805805057</t>
  </si>
  <si>
    <t>Agency France Press, Aljazeera, Yahoo News, The Pulitzer Centre, DW</t>
  </si>
  <si>
    <t>Solutions journalism,Documentary,Open data,Crowdsourcing,Mobile App,Map,Satellite images,Economy,Human rights</t>
  </si>
  <si>
    <t>Sensor,Drone,Scraping,Microsoft Excel,Google Sheets,CSV,OpenStreetMap</t>
  </si>
  <si>
    <t>MapMakoko is an opendata-driven innovative project that empowers citizens in Makoko and its n The resulting open geodata will for the first time give community leaders, residents, planners, and development agencies exact intel on everything from schools and clinics, to waters sources, sewers, roads, markets and homes in Makoko. CfAfrica will make the data available in community gathering points to help residents use it for better planning or campaigns. CfAfrica will also proactively share the maps and data with emergency response and public health and service agencies in Lagos state to ensure they have the best available geo-data for planning</t>
  </si>
  <si>
    <t xml:space="preserve">&lt;ul&gt;  Capacity building of 15 female drone pilots.   An interactive Map of Makoko Community on the OpenStreetMap (before now, Makoko has been a blank spot on any official Map) now exist.   Makoko now have a baseline data revealing a lot of missing social amenities and absence of government presence in the community for example the non existence of a secondary school in the community.   Visitors and citizens have access to the map/data for easy navigation within the community.   Small and Medium Enterprises have been captured in the map and this is hoping to cause a business growth and better the economy.  &lt;/ul&gt;    </t>
  </si>
  <si>
    <t xml:space="preserve">  Drones  - Trained mostly female drone pilots on data collection for Mapping. Drones was used to collect geo-spatial data and Aerial footage of Makoko    Open Data Kit  - An Open source tool which was tailored to collect ground data and geo-spatial data of Points of Interests (POI) while navigating the waterways of Makoko on  wooden canoe . I trained the team of volunteers from the community main consisting of the Makoko dream girls. the complete ODK suite was used:    The ODK Collect  - This is an andriod mobile front-end interface for the data collecting volunteers to engage with while gathering data, itwas designed to collect geo-spatial data, multi-media, text and numerical data types.    The ODK Build  - This web based tool was used in designing and structuring the front-end user interface. Simply put, it was used to build the data template/forms/ instrument that runs on the mobile devices.    The ODK Aggregate Server - The app engine that resides on a Virtual Private Server to host an instance of forms and data base to store data collected from the field remotely.      Java OpenStreetMap  - A tool I used in uploading the Points of Interest to the Live Map on the Open Street Map (OSM) Platform, highlighting waterways, streets, roads, SMEs etc.    Spreadsheet  - I used it in cleaning the data collected, making it ready for upload.    Map.me  - I also used it to upload some POIs directly to the OSM platform.    Open Aerial Map  - This is an open source web platform used to host the stitched drone Imagery, in preparation for upload to the OSM platform.    Slack-  I created Private team channels to coordinate the team work on task and other project management in general.     </t>
  </si>
  <si>
    <t xml:space="preserve"> Due to the unique location of Makoko (a floating slum on the Lagoon) drones was used in Mapping the community to get a high resolution imagery for mapping, also I spent days working remotely from thin balanced canoes made of wood, mapping the nook and crannies of this community, this is the first time a mapper would go physically to collect Points of interest from a canoe - Maintaining my balance while collecting data and geo-coordinates was a skill i learnt and perfected on the field simply to provide an open data.   Bringing teams from different geo-locations/ time zone together to work on the project and collaborate on task, adopting tools for work and achieve result remotely.     </t>
  </si>
  <si>
    <t xml:space="preserve">&lt;ul&gt;  That getting the community buy-in is key in projects such as this. and this is achievable by organizing town halls.   Availability of Baseline opendata is important and in collecting these, building a relationship with the community helps them connect with the project.    Communities should be made to take ownership of projects in their community for sustainability and lasting impact.    There are resources in slum communities, supporting these communities is a sure way of refining them for a greater impact.  &lt;/ul&gt;    </t>
  </si>
  <si>
    <t>https://www.youtube.com/watch?v=Xu5_ryCL8Sw</t>
  </si>
  <si>
    <t>https://twitter.com/AJEnglish/status/1211874874420944897</t>
  </si>
  <si>
    <t>https://news.yahoo.com/drone-project-aims-put-floating-lagos-slum-map-045702823.html</t>
  </si>
  <si>
    <t>https://www.hotosm.org/projects/code-for-africa-using-drones-to-map-makoko-one-of-africas-largest-slums/</t>
  </si>
  <si>
    <t>https://pulitzercenter.org/reporting/last-french-speakers-lagos</t>
  </si>
  <si>
    <t>https://web.facebook.com/watch/?v=973781016334126</t>
  </si>
  <si>
    <t>Celia Lebur, Jacopo Ottaviani, James Mark, Denis Irorere, Code for Africa, The Pulitzer Centre for Crisis Reporting, The Humanitarian Open Street Map, AFP media, Makoko Dream, Uhurulabs, African Drone</t>
  </si>
  <si>
    <t xml:space="preserve"> Eromosele John is a Civic Technologist at Code for Africa where he manages data-driven projects with MapMakoko as one of his recent projects.  He is well experienced in opendata and shares his skills through the Code for Africa's Academy programme as a data Literacy trainner. John's wrangleing skills has been useful to the data and design team in Code for Africa as he contributes to solving data related tasks that confronts the team on a weekly bases.   A core team player and one time lead of the Edo State Open Data Programme- The First Sub-National Open Data Portal in Africa with datasets from 32 Ministries, Departments and Agencies (MDA) of Government. For 5 years John was involved in the entire process of collecting, processing and visualizing datasets from these MDAs for the open data portal.   His backgroung in Natural Science has made him understand and have affinity for projects that connects citizens with their environment as he has a first degree in Pure and Industrial Chemistry and an MSC in Industrial Chemistry, Environmental Option from two Federal Universities (Nnamdi Azikiwe University and University of Benin) resepectively. Trainings in project management, other ICT programmes and an impeacable team has made him a seasoned professional built to confront most challenges in the field.   Jacopo Ottaviani is an award-winning computer scientist and data journalist who manages Code for Africa’s (CfA) Knowledge portfolio, as Chief Data Officer (CDO).   The CfA data analysis team consists of data analysts, software engineers and graphic designers who transform often incomprehensible data into easily understood interactive visualisations and tools. Jacopo’s role with CfA is underwritten by a Knight International Fellowship, with the International Centre for Journalists (ICFJ) and supported by the Bill and Melinda Gates Foundation.   See his full biography- &lt;a href="https://datajournalism.com/contributors/jacopo"&gt;https://datajournalism.com/contributors/jacopo&lt;/a&gt; </t>
  </si>
  <si>
    <t>Chequeabot: Investing in technology that accelerates our impact</t>
  </si>
  <si>
    <t>https://chequeabot.chequeado.com/transcriptor/?</t>
  </si>
  <si>
    <t>Chequeado</t>
  </si>
  <si>
    <t>Explainer,News application,Fact-checking,Elections,Politics</t>
  </si>
  <si>
    <t>AI/Machine learning,Scraping,Google Sheets,CSV,Python</t>
  </si>
  <si>
    <t xml:space="preserve"> Chequeabot, Chequeado’s fact-checking automation platform, relies on AI and Machine Learning to speed up the process of fact-checking without sacrificing quality to battle the growing amount of misinformation created and circulated at a much faster rate than fact-checks. Chequeabot does many things: it automatically scans over 30 media outlets all over Argentina, as well as all the speeches and conferences given by the president, identifies claims that can be fact-checked thanks to AI and Natural Language Processing (NLP), and indicates which of those claims are related to previous fact-checks. It also provides an open transcription platform and a text analyzer.  </t>
  </si>
  <si>
    <t xml:space="preserve"> Firstly, Chequeabot frees a lot of Chequeado’s editors’ time that can then be used to produce better content, while reducing biases by being sure about its regional and media coverage. Over these two years and a half, Chequeabot has made its way into Chequeado’s newsroom meetings on Mondays, suggesting claims to check and helping our journalists find claims related to specific persons and topics.   The platform runs checkable claims with Chequeado’s database of statements previously checked, which allows to publish quicker in social networks when an already factchecked claim is being repeated, through a second function called “What’s already been checked”. This has already proven extremely useful at key moments, such as debates as it has allowed Chequeado to react faster and publish in social networks relevant content related to what was happening, and freeing the journalists to dedicate themselves to checking new information. We want to take this functionality to other editors as it relieves the work of journalists and help them avoid any omissions that might exist. Chequeado has also developed a tool to extract video transcriptions from YouTube: Chequeado's Transcriptor (chequeado.com/transcriptor, or chequeado.com/desgrabador in Spanish, is an open source application, based on Chequeabot's development. It also links every phrase to the exact moment in which is said in the video, to make its verification faster and easier. And it's free and open for everyone who need to speed up their work.    To complement this, we launched a microsite that integrates several automation tools in one interface, which allows users to submit text to be analysed searching for checkable statements, and relates those claims with previous fact-checks. Although is now restricted to Chequeado’s newsroom, it’s being improved so it can be released and open for every newsroom interested in implementing this tool. </t>
  </si>
  <si>
    <t xml:space="preserve"> Chequeabot uses scraping techniques to automatically extract information from the selected media outlets, and afterwards, applies Machine Learning and NLP to identify fact-checkable statements and the relevant labels (such as the speaker or the context, or the media where it was reproduced). To do so, it uses Python libraries, such as Scikit.learn, nltk, and spaceit. The information is placed in an MySQL database, which is read by an app accessible and UX friendly to the newsroom, comprised mainly of non-technical professionals.  </t>
  </si>
  <si>
    <t xml:space="preserve"> Artificial Intelligence is a powerful ally, especially in smaller newsrooms with limited resources. However, asking the AI to analyze large amounts of information blindly can become a bigger drawback than the solution it provides. It was hard for us to realize that whatever decision we chose to make could bias the algorithm, even those that seemed to be the ones that could foster and improve our work more efficiently, like asking the bot to prioritize claims from more relevant people. That, in terms of AI and Machine Learning, could have impoverished all subsequent results, neglecting those voices that are also interesting and necessary for the journalistic process. We need our Chequeabot to help us and to be better than us. From Chequeabot, we also need what it offers to be relevant to the newsroom. We need to be sure, for example, that Chequeabot’s results do not hide necessary information, and that it selects claims and fact-checkable with a criterion (that is learned), that reflects the will of the organization, specially when it comes to relevance, plurality and federal coverage. All in all, this kind of experimentation was challenging in several ways, that we could not have foreseen before, being a small newsroom.  </t>
  </si>
  <si>
    <t xml:space="preserve"> The Chequeabot is an example that it is worth investing in innovation, especially when there are limited resources to be prioritized. Moreover, it shows that the greatest impact is achieved when the problem to be solved is chosen correctly, even if the solution demands too much effort in a first analysis. Failing to diagnose, or misassessing the organization's priorities, can lead to total failure. If the problem is well chosen, a small breakthrough, like the first demo of the Chequeabot back in 2017, is significant. If the problem is poorly chosen, even major developments can have no impact at all, and that, for a small organization, is critical. For us, Chequeabot was an hours multiplying tool. The investment was big, but the payoff, in the mid and long term, is enormous. </t>
  </si>
  <si>
    <t>https://youtu.be/87RbE_W0k9I</t>
  </si>
  <si>
    <t>http://chequeado.com/automatizacion</t>
  </si>
  <si>
    <t>https://www.youtube.com/watch?v=O1PuOeYAGNw</t>
  </si>
  <si>
    <t>https://twitter.com/chequeado/status/1123942647389929474?lang=es</t>
  </si>
  <si>
    <t>Laura Zommer, Pablo M. Fernandez, Mariano Falcon, Joaquin Saralegui, Matias Di Santi</t>
  </si>
  <si>
    <t>TodosLosContratos.mx</t>
  </si>
  <si>
    <t>https://www.todosloscontratos.mx/</t>
  </si>
  <si>
    <t>PODER</t>
  </si>
  <si>
    <t>Investigation,Explainer,Database,Open data,OSINT,Chart,Map,Corruption,Money-laundering,Business,Economy</t>
  </si>
  <si>
    <t>AI/Machine learning,Scraping,D3.js,JQuery,Json,CSV,PostgreSQL,Node.js</t>
  </si>
  <si>
    <t>TodosLosContratos.mx (All the contracts) is a data journalism project that has compiled almost 4 million public contracts made between 2001 and 2019 by the Mexican Federal Government. The project mixes journalistic reports that explain cases of corruption and bad practices in the mexican procurement sistem, with rankings based on algorithms especificaly designed for the mexican by the team.. The objective of the project is to promote accountability in the contracting process in Mexico, so we published all the data in QuiénEsQuién.wiki platform and API, opened the methodology of the analysis algorithms and published a guide on how to investigate with</t>
  </si>
  <si>
    <t xml:space="preserve"> The publication of TodosLosContratos.mx together with the uploading of the data in QuiénEsQuién.Wiki has had three main impacts:  - Simplify the journalistic investigation of public contracts. The publication of the vast majority of contracts of the Mexican federal administration in a usable and reliable search engine has increase the productivity of the journalist, this has been expressed to us by journalists from Mexican outlets like Animal Político, Aristegui Noticias, El Universal, Cuestione, Proceso, among others, also local mexican online newspaper like Zona Docs, BI Noticias, Lado B or Cuestione, and International newspapers like AJ+ in spanish and El Faro (El Salvador).  - Promote the opening of public contracting data. Following our publication three government agencies have approached us to know how they can improve or upload new data to our platform. We have given them advice on how to improve their open data strategies; and once they publish we will update QuiénEsQuién.Wiki and our algorithmic analysis in TodosLosContratos 2020 edition.  - To increase the knowledge and interest of the citizens about the public procurement. As a result of the project, more people know how public contracting works and can easily consult it. Visits to the QuiénEsQuién.Wiki platform are increasing exponentially and every week we receive messages from people with doubts or clarifications about contracts or their participants. </t>
  </si>
  <si>
    <t xml:space="preserve"> A project of this complexity has several processes and key technologies:  - Data Import: Based in the free software &lt;a href="https://nifi.apache.org/"&gt;Apache NiFi&lt;/a&gt; we have developed an importer and webscrapper orchestrator. This modular software allows us to have a simple setting for reusable components like the data cleaning module or the data update module.  - Plataform and API: QuiénEsQuién.Wiki is based on a mongoDB+node.js, all the data is hosted in a Kubernetes cluster of MongoDB databases and then exposed through a public API which is documeted both in Spanish and English. Plus a model &lt;a href="https://github.com/ProjectPODER/node-qqw"&gt;client in nodejs&lt;/a&gt; is usable with the NPM package registry. The website consumes the API and is compatible with desktop, tablets and mobile devices.  - Algorithmic analysis: Our "groucho" engine for analyzing open contracting data in the &lt;a href="https://www.open-contracting.org/"&gt;OCDS data standard&lt;/a&gt;. The engine is&lt;a href="https://github.com/ProjectPODER/OCDS_RedFlags"&gt; published with a GPL license&lt;/a&gt;, which makes it reusable and transparent. It's written in Node.JS.  - Data analysis: In order to fine tune the parameters of the algorithmic analysis engine we have combed through the data with the help of &lt;a href="https://kibana.quienesquien.wiki/"&gt;Kibana&lt;/a&gt;, an open source data visualization dashboard based on the ElasticSearch database engine,  which helped us to quickly recognize patterns and detect deviations.  - Data visualization: Our data is nicely presented using custom designed web-based interactive graphs and maps using primarily the D3.js library. </t>
  </si>
  <si>
    <t xml:space="preserve"> For this project, our interdisciplinary team took the enormous task of automating the cleaning, compilation, transformation and analysis of 4 million contracts from 64 different tables of government-published data, a highlight of the hardest parts follows:   - Data cleaning: The mexican government does not have a practice of unifying the name of the suppliers, neither they provide a unique identifier. Our &lt;a href="https://github.com/ProjectPODER/lavanderia-empresarial"&gt;"lavadora empresarial" software (also GPL)&lt;/a&gt; takes care of detecting duplicates with different spellings and other common errors, while avoiding to merge different but similar companies. For example, here's the page for &lt;a href="https://www.quienesquien.wiki/empresas/televisa-sa-de-cv"&gt;Televisa in QuienEsQuien.wiki&lt;/a&gt; showing all the 23 different spellings of their name across 535 contracts.   - Data transformation and compilation: Contracts from all sources are converted to the OCDS standard using specific mappings for each source, which can be very intricate with complex dependencies for the field values. 64 datasets are published in 5 different data structures, each of them requiring different pipelines in our Apache NiFi setup. These databases contain repeated contracts and several entries for the same contracting process which can only be compiled after they are transformed to OCDS standard.   - Data analysis in an interdisciplinary team: Creating work tools which can be used by both journalists, programmers and analysts took several months and several long meeting until agreements were reached on the best way to capture specific malpractices in contracts or on why we could or couldn't perform specific evaluations with the available data. </t>
  </si>
  <si>
    <t xml:space="preserve"> Sharing our learned lessons is one of the main goals of the project, and encouraging others to emulate this kind of project.   As we have said all of our projects are based in free software solutions, our own code is published in GPL licenses, all of our data and methodologies is published in CC-BY licenses. And all our reports are properly quote their sources. Plus we have documented the usage of our tools in Spanish and English, making everything we've done entirely reusable.   We think the main takeaway is that it is possible to measure corruption based on public contracting data and we are starting to see the possibility of one day no longer relying on corruption perception surveys.   Having a team that is committed to making bold assumptions and running deep journalistic analysis based in data was a key asset to accomplish our impact goals and to highlight our organization as one of the most advanced in the latinamerican region.     </t>
  </si>
  <si>
    <t>https://www.quienesquien.wiki/</t>
  </si>
  <si>
    <t>https://manualinvestigarcontrataciones.readthedocs.io/es/latest/#</t>
  </si>
  <si>
    <t>https://api.quienesquien.wiki/v2/docs/</t>
  </si>
  <si>
    <t>http://www.elclarinete.com.mx/mas-de-medio-millon-de-pesos-han-costado-visitas-de-amlo-a-aguascalientes/</t>
  </si>
  <si>
    <t>https://www.m-x.com.mx/al-dia/el-chef-de-las-estrellas-era-el-favorito-de-pena-nieto</t>
  </si>
  <si>
    <t>https://twitter.com/nayaroldan/status/1191900609164779520</t>
  </si>
  <si>
    <t>Eduard Martín-Borregón, Martín Szyszlican, Claudia Ocaranza, Fernando Matzdorf, Félix Farachala, Marisol Carrillo, Ricardo Balderas and Isabela Granados.</t>
  </si>
  <si>
    <t xml:space="preserve"> The Project on Organizing, Development, Education, and Research (PODER) is civil society organization whose mission is to improve corporate transparency and accountability in Latin America from a human rights perspective and to strengthen civil society stakeholders of corporations as long-term accountability guarantors. The main problem PODER seeks to address is state capture, whereby an economic and political elite controls public decision-making and effectively limits the realization of sustainable capitalism and democracy for the rest of society. PODER organizes its work in five programs: strategic research, community capacity building and accompaniment, transparency technology, advocacy, and strategic litigation. PODER works primarily in Mexico, though it also conducts projects in Argentina, Brazil, Chile, Colombia, and Peru.    TodosLosContratos.mx is a project lead by the Transparency Technology department who is in charge of all the data, journalistic and technology work of the organization. The department is actually conformed by seven people: three developers, two data and investigative journalist, one data analist and one manger of the team. The main projects of the department are:   -QuiénEsQuién.Wiki: Collaborative database and power map of Latin American companies and business elites. It contains data from 17 different countries and is speacilliced on Mexican public procurement data.   - &lt;a href="https://www.rindecuentas.org"&gt;Rindecuentas.org&lt;/a&gt;: An data and investigative journalistic blog that each week publish a repor on corporate transparency and accountability.   - Whistle-blowing platforms: PODER is a founding member of the &lt;a href="http://mexicoleaks.mx/"&gt;MéxicoLeaks&lt;/a&gt; alliance and has help to sep up &lt;a href="https://chileleaks.org/index.html"&gt;Chileleaks&lt;/a&gt; and &lt;a href="http://leaks.pe/"&gt;Peruleaks&lt;/a&gt;. </t>
  </si>
  <si>
    <t>What inflation means for you</t>
  </si>
  <si>
    <t>Philippines</t>
  </si>
  <si>
    <t>https://www.rappler.com/philippines-inflation-meaning</t>
  </si>
  <si>
    <t>Rappler</t>
  </si>
  <si>
    <t>Explainer,Open data,News application,Business,Economy</t>
  </si>
  <si>
    <t>D3.js,Json,Microsoft Excel</t>
  </si>
  <si>
    <t xml:space="preserve"> Through its two-part series, TheNerve team tried to make the concept of inflation more understandable to readers using data. The first part aims to help readers understand how inflation directly affects them as consumers using a calculator that compares the prices of basic goods in the Philippines from 1957 to 2011 with the prices of goods today. It also made use of both social and economic data to put in context the 2018 inflation rate hike. For the second part, TheNerve team conducted surveys to show how Filipino consumers and business owners are coping with the rising prices of goods. </t>
  </si>
  <si>
    <t xml:space="preserve"> TheNerve’s inflation project puts the 2018 inflation rate hike in context using data from multiple sources – economic data, social listening, and surveys – and used innovative data visualizations to help readers understand the concept easier (ie. inflation calculator, topic mapping for news, etc).​   TheNerve’s inflation series was widely read on the Rappler website, generating 10,000 pageviews and 5,000 interactions on social media. The inflation calculator was also used more than 5,000 times. </t>
  </si>
  <si>
    <t xml:space="preserve"> Tools and technologies used:  &lt;ul&gt;    Social listening tools to gather Twitter data.       Natural Language Processing to process news data.       Charts made using Flourish and Tableau.       Calculator built by TheNerve. Computation based on publicly-available data on inflation rates/prices of goods.     &lt;/ul&gt;  Official data were sourced from government agencies. Data on inflation-related conversations from Twitter. Data on Inflation searches from Google Trends. The survey was conducted by TheNerve team. </t>
  </si>
  <si>
    <t xml:space="preserve"> Building the inflation calculator was the hardest part of the project, requiring the team to comb through decades’ worth of economic data for accurate computations. Significant effort was also spent on visualizations and in making sure the news app is easy to use and understand. </t>
  </si>
  <si>
    <t xml:space="preserve"> The project emphasizes the value of newsrooms working with the private sector, in this case a data company, to fill in vacuums in technological resources and skills, in order to deliver impactful data journalism. </t>
  </si>
  <si>
    <t>https://www.rappler.com/philippines-inflation-impact-consumer-business-spending</t>
  </si>
  <si>
    <t>TheNerve Team</t>
  </si>
  <si>
    <t xml:space="preserve"> TheNerve is a Manila-based consultancy, working with Rappler, that specializes in analyzing data to bring forth powerful insights and narratives. Believing that data can deliver real-world impact, the company enables its partners across a wide range of industries to cut through the clutter and extract value and meaning from various datasets. The insights guide partners’ business decisions and help them engage with their communities better. Composed of a team of data scientists, business strategists, award-winning storytellers, and designers, the company is on a mission to transform data science into data relevance. </t>
  </si>
  <si>
    <t>Australia Talks news application</t>
  </si>
  <si>
    <t>Australia</t>
  </si>
  <si>
    <t>https://australiatalks.abc.net.au/</t>
  </si>
  <si>
    <t>Australian Broadcasting Corporation</t>
  </si>
  <si>
    <t>Cross-border,Multiple-newsroom collaboration,Quiz/game,News application,Crowdsourcing,Infographics,Chart</t>
  </si>
  <si>
    <t>Personalisation,D3.js</t>
  </si>
  <si>
    <t xml:space="preserve"> With Australia Talks, the ABC built a sweeping portrait of Australians' attitudes and behaviours, and then created an immersive news application that allowed people to explore their own individual story through the lens of that data — helping them to better understand themselves, their neighbours and their country.   The user starts out by answering questions about topical issues (eg. climate change), and their own experiences (eg. sex, self-esteem).   Australia Talks then delivers a personalised story exploring how the individual's attitudes and experiences compare to other Australians — based on the results of an earlier, representative sample of 54,000 people. </t>
  </si>
  <si>
    <t xml:space="preserve"> Australia Talks was an epic undertaking, two years in the making, conducted by the ABC in conjunction with social scientists and data scientists at Vox Pop Labs.   We started by crowdsourcing areas of concern for Australians through open-text surveys and interviews with thousands of Australians from across the political and sociodemographic spectrum. With an academic advisory panel, we then designed more than 500 questions and statements that tested the attitudes and behaviours of Australians.   After 18 months of crowdsourcing and survey design, these 500 questions were then put to 54,000 Australians in July 2019. We spent a month in August analysing the data with help from data journalists at ABC and Vox Pop Labs’ data analysts.   We then developed the Australia Talks news application as the central way for people to understand this huge new dataset and situate themselves within the broader narrative of modern Australia.   This involved the selection of a subset of survey questions to include in the tool, and the development of an algorithm to generate the personalised results pages. And when we say personalised, we really mean personalised. There were more than 574 sextillion possible results pages — well and truly more than one possible result for every individual Australian!   One key consideration was for each of those pages to have a clear storytelling arc, weaving together personal experiences, as well as views and hopes around a broad range of themes such as prejudice, happiness, sex, cost of living, climate change and identity.   We also wanted Australia Talks to engage with the widest range of Australians as possible, so made it available in four languages (English, Simplified Chinese, Arabic and Vietnamese).   The Australia Talks application was used by more than 450,000 people, and results cards were shared 7,000 times on social media. </t>
  </si>
  <si>
    <t xml:space="preserve"> The project's aim is to get the Australian community talking about things that matter to them — and we want to include as many people as possible in that conversation. As a result, we decided to launch this ambitious news application not only in English, but also the three most common languages among non-English speaking Australians (Simplified Chinese, Arabic and Vietnamese).   Launching such a complex interactive digital experience in multiple languages was an enormous undertaking — and a first for us at the ABC. As we closed in on launch, translation seemed to pose a new, surprising challenge with the dawn of each day.   The ABC puts an enormous amount of effort into making sure our stories are accurate, fair and interesting for the audience. So when we committed to launching Australia Talks in three languages other than English, we were determined that those other languages would get the same high-quality experience as we offer our English-language readers.   Working with translators when all the key developers and editorial staff were English-only speakers meant we had to undertake additional rounds of quality testing. When you can't read the text, importing multiple languages into the back-end of the application is a fraught process.   Each individual language had its own unique challenges as well. Arabic, for example, is a right-to-left language which throws up all kinds of unexpected challenges — from the design of the data visualisations and page layout to how the software we used to simply edit the content handled each language. </t>
  </si>
  <si>
    <t xml:space="preserve">  1. How partnering across disciplines can extend your journalism    The ABC has a long history of delivering important journalism. But journalists are not trained in the latest methods of social science or public opinion research.   To develop such a sophisticated project, it was necessary to marry the ABC's journalistic prowess with specialists in social science and data science. Australia Talks proves that the combination of journalism with social science can deliver powerful results.    2. How to make data feel personal, and engaging    Taking a huge dataset — with literally millions of individual data points — and making it accessible and understandable for the audience is always a huge challenge. The power of the Australia Talks approach is that it puts the focus of the app experience on the individual user, and uses their own personal thoughts and feelings as the way to guide them through the dataset.   This is an extremely powerful framing, as it allows the user to be at the centre of the storytelling. While that could risk becoming narcissistic, the arc of the Australia Talks story uses the individual as simply the starting point, helping the user to look outward and expanding their understanding of others in the community. </t>
  </si>
  <si>
    <t>https://australiatalks.abc.net.au/results/2ba047c5-e507-42cb-add5-71a723645701 (indicative results page)</t>
  </si>
  <si>
    <t>https://www.abc.net.au/news/about/backstory/digital/2019-10-24/australia-talks-your-questions-answered/11608434 (How and why explainer)</t>
  </si>
  <si>
    <t>https://www.abc.net.au/news/2019-10-06/australia-talks-explained/11570332 (Launch explainer)</t>
  </si>
  <si>
    <t>ABC News Story Lab and Vox Pop Labs</t>
  </si>
  <si>
    <t xml:space="preserve"> Australian Broadcasting Corporation is Australia's national public broadcaster. The ABC provides Australian stories and conversations across radio, television, online and mobile services throughout metropolitan and regional Australia and overseas through ABC Australia and Radio Australia. The ABC provides informative, entertaining and educational services that reflect the breadth of our nation.   Vox Pop Labs is a &lt;a href="https://bcorporation.net/about-b-corps"&gt;B Corp&lt;/a&gt; operated by academics and based at McMaster University in Canada. Vox Pop Labs specialises in the application of digital technology and data science to foster democratic participation and civic engagement.    At the ABC, the Australia Talks project was led by Matthew Liddy (editor, ABC News Story Lab), Julie Hanna (managing editor, Factual), Nick Hayden (managing editor, Entertainment) and Natasha Banks (projects lead, Content Ideas Lab). The Vox Pop Labs team was led by founder and CEO Clifton van der Linden. They worked with teams across the ABC, academic partners at the University of Melbourne as well as a multi-institutional panel of academic advisors to deliver Australia Talks. </t>
  </si>
  <si>
    <t>Is There a Connection Between Undocumented Immigrants and Crime?</t>
  </si>
  <si>
    <t>https://www.themarshallproject.org/2019/05/13/is-there-a-connection-between-undocumented-immigrants-and-crime</t>
  </si>
  <si>
    <t>The Marshall Project, published in collaboration with The New York Times's Upshot.</t>
  </si>
  <si>
    <t>Investigation,Explainer,Infographics,Immigration,Crime</t>
  </si>
  <si>
    <t>D3.js,R</t>
  </si>
  <si>
    <t xml:space="preserve"> After The Marshall Project and the New York Times’s The Upshot published an investigation debunking the often-repeated idea that immigrants increase crime in the U.S., many readers asked: What about undocumented immigrants?        We knew we wanted to try to answer this question. The problem was that very little data exists about undocumented immigrants. So when the Pew Research Center released new undocumented population estimates across the country, for the first time it was possible to compare population changes to changes in crime in the last decade, and show that undocumented immigrants, too, do not increase crime. </t>
  </si>
  <si>
    <t xml:space="preserve"> Advocates for immigration reform have used this work to rebut misleading narratives on immigration at White House news conferences where ICE and other law enforcement officials were speaking. The Washington Post published an opinion piece from their editorial board about our findings. In January, the report was used to motivate a bill passed by the Washington senate to curb discrimination against undocumented immigrants.   This report was shared and viewed widely, with hundreds of thousands of views on the Marshall Project website and our partner New York Times page. It was posted to social media by the thousands, including by many respected journalists, politicians, organizations and leaders such as Peter Baker, Glenn Thrush, Nicholas Kristof, Sam Vinograd, Sahil Kapur, Rep. Nydia Velazquez, the ACLU, the U.S. House Committee on Homeland Security, the Urban Institute, the Sentencing Project, Prison Legal News, and others. Flagg was interviewed on CNN on Michael Smerconish’s morning show, and on the radio on SiriusXM and NPR.   Dozens of other news organizations picked up or otherwise covered the analysis, including NPR, Politico, The Washington Post, The Atlantic, Rolling Stone, The Boston Globe, The Trace, the Southern Poverty Law Center, Documented NY, AZ Central, Daily Kos, Yahoo News, Splinter News, ThinkProgress, The Huffington Post, New York Magazine, Mother Jones, AM New York, and a range of Spanish and international outlets such as Univision, Diario De Noticias, Proceso Digital, Al Dia, The Brazilian Times, La Prensa, Radio Bilingüe, Gestión, El Sol de Mexico, El Diario NY and others.    Some localized the data we provided on request to produce stories focused on their own areas, including Patch.com’s series of local articles covering Chicago, Philadelphia, Boston, Charlotte, Providence, Nashua and Lubbock. </t>
  </si>
  <si>
    <t xml:space="preserve"> To investigate the potential relationship between undocumented immigrants and crime, The Marshall Project downloaded and merged all types of violent and property crime data published by the FBI Uniform Crime Reporting program for the same areas and time period covered by the Pew undocumented population estimates that had just been released. Historical changes in the legal definition of rape and inconsistencies in how motor vehicle theft is recorded in different areas meant both of these types of crime had to be removed from analysis, so we used raw numbers of reported crimes and populations to produce amended rates for the rest of the categories.    After calculating 3-year averages and changes in crime rates, The Marshall Project fit regressions to model the relationship between changes in an area’s undocumented population and changes in violent crime, property crime, and their components of aggravated assault, robbery, murder, burglary and larceny. None of the models found evidence of a connection. This analysis was done in R.   We demonstrated our analysis visually, allowing viewers to see and understand the data directly for themselves. We used Illustrator and D3.js for this design and web development work. </t>
  </si>
  <si>
    <t xml:space="preserve"> Our main challenge in terms of data analysis for this project was the scarcity of available data about undocumented populations. Thanks to the work Pew does, we were able to get estimates of these populations. But the estimates Pew publishes as part of their standard work are generally raw numbers of undocumented immigrants, and our analysis required percent change over time – nontrivial to derive due to the error margins in the estimate formulas. So Pew researchers generously worked with us to get the estimates in the form we needed for a robust analysis.   The other time-consuming part of this analysis was tracking crime rates by metropolitan area, the geographies of which change over time. Sometimes a metro would grow to encapsulate new area, sometimes it would divide into multiple smaller regions. Consulting technical documentation for the roughly 180 areas in our study by hand, we determined for each area when a changed geography could still be an appropriate match to the original, when smaller areas would need to be combined for a proper match, or when no accurate match was possible.   In editorial terms, our biggest challenge was to cut through the vast amount of misinformation and flawed data reporting on the subject of immigrants, and the fear that comes with such misinformation. Inspired by the specific needs our readers expressed, we did everything we could think of to encourage their trust by making our analysis process transparent and understandable, including presenting the information visually in a way that people could browse the data and make up their own minds. </t>
  </si>
  <si>
    <t xml:space="preserve"> One thing we learned from the process of reporting this story was the value of listening to the questions and needs of our readers. By paying attention to readers’ voices, we were able to identify an opportunity to provide clarity on a question that was important to them, and we are so grateful to readers for giving us that opportunity. </t>
  </si>
  <si>
    <t>Anna Flagg</t>
  </si>
  <si>
    <t xml:space="preserve"> Anna Flagg is The Marshall Project's senior data reporter, covering criminal justice topics including immigration, crime, race, policing and incarceration. Her work has been recognized by the Global Editors Network’s Data Journalism Awards, the Society of News Design, and the Information is Beautiful Awards, and she was a finalist for a 2019 Deadline Club Award. </t>
  </si>
  <si>
    <t>Homicides overcome crisis of 2011</t>
  </si>
  <si>
    <t>http://www.ladata.mx/homicidiosenmexico_en/</t>
  </si>
  <si>
    <t>La Data</t>
  </si>
  <si>
    <t>Investigation,Explainer</t>
  </si>
  <si>
    <t>D3.js</t>
  </si>
  <si>
    <t xml:space="preserve"> This project sought to analyze the evolution or n 20 to ñ os one of the problems m to s serious facing M é xico: the killings. We found that the level of violence nationwide to overcome the crisis that occurred in 2011 with the war on drugs, we discovered that see the big picture at the national level was not enough as í we decided to visualize trends homicide of the 32 states integrating M é xico. </t>
  </si>
  <si>
    <t xml:space="preserve"> The impact of this project really is in the visualization it or n data, because we communicate effectively, simple and exploratory manner the evolution or n a problem to tica as complex and important as violence in M é xico.       On the other hand it is ñto note that this project had an impact on different pa mediatico í countries, thanks to which was retaken by the Gijn in its weekly Top 10 Data Journalism </t>
  </si>
  <si>
    <t xml:space="preserve"> For an to analysis of the data we use Phyton; for the design ñ or employ the paqueter í to adobe illustrator and xd; for programming it or n of the visualization it or n use data D3 </t>
  </si>
  <si>
    <t xml:space="preserve"> the hardest part of this project was the size of the  data that we work, the data set that deal was made up of hundreds of thousands of records and comprend í to infomarmacion infomarmaci or n data of the 32 states of M é xico for 20 to ñ os. Thinking and design ñ ar how could í masters so much data display was a big challenge which we are very proud to have faced. </t>
  </si>
  <si>
    <t xml:space="preserve"> We like to think that with this project we show that journalism data seeks and must seek to understand and communicate the problem to ticas of sistem way to tica. M é xico all d í as news of killings abound, but rarely the subject comes from a glance m to s broader, deeper. What others can learn from this project is incre í potential ble having data journalism. </t>
  </si>
  <si>
    <t>-Oliver Morales Agiss, Wilt Gomari, Erandi flores, Daniel Gomez, Mariana Lopez</t>
  </si>
  <si>
    <t xml:space="preserve"> The Data is a multidisciplinary team that brings together physicists, mathematicians, designers, sociologists and journalists to think and discuss the best way to communicate long databases. Data is a team of passionate about quality, innovation and data </t>
  </si>
  <si>
    <t>What people in Switzerland worry about</t>
  </si>
  <si>
    <t>Switzerland</t>
  </si>
  <si>
    <t>https://www.swissinfo.ch/eng/2019-elections_what-people-in-switzerland-worry-about/44997722</t>
  </si>
  <si>
    <t>SRF, Swissinfo</t>
  </si>
  <si>
    <t>Explainer,Open data,Immigration,Health,Economy,Employment</t>
  </si>
  <si>
    <t>D3.js,R,RStudio</t>
  </si>
  <si>
    <t xml:space="preserve"> What are the five biggest problems in Switzerland? Every year, several thousand Swiss residents are asked this question in a nationwide poll. The annual ranking of Swiss residents’ top concerns is regarded as an important policy tool to find out what’s on the electorate’s mind. As national elections approached, SRF Data visualized the development of Swiss worries over 25 years and consulted experts and and dozens of other data sources to find out, what drives those worries, how do politicians react to these concerns and how the political reactions influence the worries of the people </t>
  </si>
  <si>
    <t xml:space="preserve"> The article was published in 9 languages and picked up by several news formats, both radio and TV. It was widely shared in Social Media. </t>
  </si>
  <si>
    <t xml:space="preserve"> We used R-Studio to gather different datasets and find pattern to investigate. Once we had a rough storyline, we sketched the story in Sketch and wrote a first draft of the text. We then implemented the front-end with D3,js, React, animated SVG. For smooth transitions we used Flubber. </t>
  </si>
  <si>
    <t xml:space="preserve"> We put a lot of focus on making sure the design is as clear and easy to understand as possible. Plus: A solid and reproducable documentation. </t>
  </si>
  <si>
    <t xml:space="preserve"> How to investigate data about feelings (worries) from different angles. </t>
  </si>
  <si>
    <t>https://srfdata.github.io/2019-06-worries/</t>
  </si>
  <si>
    <t>Felix Michel, Angelo Zehr, Julian Schmidli, Tania Boa</t>
  </si>
  <si>
    <t xml:space="preserve"> Felix Michel (34 years old) is a datajournalist at SRF Data.   Angelo Zehr (28 years old) is a datajournalist at SRF Data.   Julian Schmidli (34 years old) is project-lead and editor at SRF Data.   Tania Boa (34 years old) is a designer at Interactive Things. </t>
  </si>
  <si>
    <t>The Election Game</t>
  </si>
  <si>
    <t>India</t>
  </si>
  <si>
    <t>https://thewire.in/theelectiongame</t>
  </si>
  <si>
    <t>The Wire</t>
  </si>
  <si>
    <t>Explainer,Quiz/game,Open data,News application,Infographics,Chart,Map,Elections,Politics</t>
  </si>
  <si>
    <t>Scraping,D3.js,JQuery,Json,Microsoft Excel,Google Sheets,CSV,Python,Node.js</t>
  </si>
  <si>
    <t>India, the world's largest democracy, is a multi-party system. Dozens of parties compete with each other to form the government, and most national parties tie up with each other or smaller regional players to boost their chances of a win. Such tie ups can dramatically alter public sentiment and therefore the election. This interactive empowers the user to play around with the results of the 2014 general election, and to see how shifting alliances may impact the results of the 2019 election. The goal is NOT to predict the election, but to help users understand the possible impact of coalitions</t>
  </si>
  <si>
    <t xml:space="preserve"> The interactive offers a deep dive into many prevailing terms and methods used by Indian psephologists, such as coalitions, percentage point change and vote swings. A lot of feedback recieved expressed gratitude for clearly documenting the methods used, and for an articulate visual explanation of phenomnenon that was being popularly discussed by the media ecosystem at that point of time. The interactive also offers a hexmap of the indian 'electoral college' that is unprecedented for an ecosystem that still mostly relies on land-area maps. This hexmap was open sourced and shared with members of the indian news community to remix and use. </t>
  </si>
  <si>
    <t xml:space="preserve"> Python and Node were used to scrape and consolidate the data from the Election Commision of India's website.   CSV spreadsheets were used to validate the data   The Adobe Suite, d3.js, and Observable were used to construct the hexmap   Vue.js supplmented by dozens of libraries including d3.js, was used to build the app itself </t>
  </si>
  <si>
    <t xml:space="preserve"> One of the hardest parts of this interactive was non-technical research into prevailing methods of psephology in India, such as vote swings. These methods are popularly used but rarely documented so it is hard for a non-psephologist to replicate a psephologist's findings. After a lot of work we found a process documented offline, refined it and used it to make the interactive itself. The most important part of the interactive is that we document our method at the end of this interactive—for transparency and posterity.   The hexmap was also built painstakingly and manually, by consulting the electoral map of india at each turn and manipulating hextiles in the Adobe suite. All this hard work was open sourced to the community for the betterment of the ecosystem. </t>
  </si>
  <si>
    <t xml:space="preserve"> Learning is the raison d'etre of this project. We hope that, through the medium of articulate visual journalism, this project enables a better understanding of the complex workings of the Indian democratic system as well as the prevailing methods in Indian psephology. We believe in the power of learning through playing, and towards that end, the visual interactions in this game reflect immidiate colorful changes. The user is fully engaged in this learning process and is encouraged to play around and experiment.  </t>
  </si>
  <si>
    <t>Aditya Jain</t>
  </si>
  <si>
    <t xml:space="preserve"> Aditya Jain is an award winning Creative Technologist who was the Creative-Technologist-in-residence at the Wire in the summer of 2019. He has previously worked at several distinguished organizations that include CQ Rollcall, the Library of Congress, the Center for Strategic and International Studies and Fast Forward Labs. He is currently pursuing a Masters degree at the Tisch School of Arts at NYU in New York City.  </t>
  </si>
  <si>
    <t>Made in France</t>
  </si>
  <si>
    <t>https://made-in-france.disclose.ngo/en/</t>
  </si>
  <si>
    <t>DISCLOSE</t>
  </si>
  <si>
    <t>Investigation,Long-form,Open data,OSINT,Illustration,Infographics,Video,Map,Satellite images,Human rights</t>
  </si>
  <si>
    <t>Microsoft Excel,Google Sheets,CSV</t>
  </si>
  <si>
    <t>&lt;h2&gt;Following six months of investigation, Disclose reports on how french made weapons sold to Saudi arabia have been used against the civilian population in the Yemen war. Disclose used an unprecedented leak of secret documents and used OSINT research and data analysis to establish French responsibility for the war in Yemen. An investigation combining both human sources, secret documents and open source information, using satellite imagerie to track French weapons in Yemen and their impact. &lt;/h2&gt; &lt;pre&gt;  &lt;/pre&gt; &lt;pre&gt;  &lt;/pre&gt; &lt;pre&gt;  &lt;/pre&gt;</t>
  </si>
  <si>
    <t xml:space="preserve"> The investigative story was published simultaneously on five media in France. The project has placed the question of France's arms sales to Saudi Arabia at the center of the political and civil debate. The Minister for the Army and the French Minister for Foreign Affairs were heard by the parliament. The information has demonstrated the lies of the French government on the ongoing arms exports to Saudi Arabia. Dozens of NGOs have called on the government to stop arms deliveries to Saudi Arabia and several public demonstration take place in France againt arms deliveries. A month after the revelations, the government, under pressure from public opinion, had to cancel two arms deliveries to Saudi Arabia, for the first time since the Algerian war. In January 2020, the government suspended the delivery of bombs to Saudi Arabia.  &lt;pre&gt;  &lt;/pre&gt; &lt;pre&gt;  &lt;/pre&gt; &lt;pre&gt;  &lt;/pre&gt;</t>
  </si>
  <si>
    <t xml:space="preserve">  We used satellite images to prove the presence of French weapons used in the Yemen War. We watched dozens of videos found on official social accounts, which we then geolocated using satellite views. So we were able to prove the presence of French military equipment in Yemen. We use open data from the Yemen Data Project to know in order to know the number of civilian victims in the firing range of French hotwizer and by calculating their range from public information given by the manufacturing companies. With this information, we were able to find possible evidence of civilian deaths related to these weapons. We used satellite images, webcam and data from Marine Traffic to retrace the course of a boat carrying arms from France to Saudi Arabia. We have also analysed the details of 19,278 aerial bombing raids recorded between March 26th 2015 and February 28th 2019.The results: these show that 30% of the bombing raids were against civilian targets. The intent of the coalition was clearly to destroy infrastructures that are essential for the survival of Yemen’s population of 28 million people. We geolocated all this bombing on map and find evidence on social network of the bombing.       &lt;pre&gt;  &lt;/pre&gt;     &lt;pre&gt;  &lt;/pre&gt; &lt;pre&gt;  &lt;/pre&gt; &lt;pre&gt;  &lt;/pre&gt; &lt;pre&gt;  &lt;/pre&gt;</t>
  </si>
  <si>
    <t xml:space="preserve"> The "Made in France" project had for finality to investigated a sensitive topic covered by military secret in France and whose investigation on the ground was made difficult or even impossible due to the ongoing conflict. The objective was despite these problems to conduct an investigation into the sale of weapons and their use in the war in Yemen with public data and open source information. The hardest part of this project was to verified and published this secret documents. We want not only publish a secret document but use the same intelligence tools used by the French military to prove the implication of our weapons in the war in Yemen. The hardest part it was to disclose the route of arms deliveries by boat, the information of which is nevertheless classified as military secret. We wanted to show that only with open source information we could investigate hidden matters. "Made in France" project is an unprecedented multi-long format that brings datajournalism to one of the most difficult areas of investigative journalism.      &lt;pre&gt;  &lt;/pre&gt; &lt;pre&gt;  &lt;/pre&gt; &lt;pre&gt;  &lt;/pre&gt; &lt;pre&gt;  &lt;/pre&gt; &lt;pre&gt;  &lt;/pre&gt; &lt;pre&gt;  &lt;/pre&gt;</t>
  </si>
  <si>
    <t xml:space="preserve"> This project is a demonstration that we can investigate on arms deliveries only with public data, that we can investigate war grounds from a computer screen. But datajournalism is not a dehumanized journalism, because journalism need sources and whistleblower to have informations. Data journalism can be a powerful means of investigation also on the more sensitive topics like war and arms trade.       &lt;pre&gt;  &lt;/pre&gt; &lt;pre&gt;  &lt;/pre&gt; &lt;pre&gt;  &lt;/pre&gt;</t>
  </si>
  <si>
    <t>https://youtu.be/BKUi1HmaJL0</t>
  </si>
  <si>
    <t>https://theintercept.com/2019/05/17/france-takes-unprecedented-action-against-reporters-who-published-secret-government-document/</t>
  </si>
  <si>
    <t>Mathias Destal, Michel Despratz, Lorenzo Tugnoli, Livolsi Geoffrey, Aliaume Leroy</t>
  </si>
  <si>
    <t xml:space="preserve"> Mathias Destal is a journalist and cofondator of Disclose, a new non-profit media of investigative journalism. He have work on far right movement in France during five year for the weekly news  Marianne.  He is the co-author of the book "Marine est au courant de tout", published in 2017 about the the funding of the far right party of Marine Le Pen by Russia during the presidential campaign.   Michel Despratx is a freelance journalist and director. He worked at Canal +, Les InRocKs, France Télévisions. He has also collaborated with L’Expres, Le Canard enchaîné, Le Monde diplomatique. He is also an advisor on several cinema scenarios and co-scriptwriter of a feature film.   Lorenzo Tugnoli, born in Italy in 1979, is a photographer based in Beirut. His work has been published by The New York Times, The Wall Street Journal, Le Monde, Newsweek, Time Magazine, Wired, The New Republic, The Atlantic, Der Spiegel, LFI - Leica Fotografie International. He is a regular contributor of The Washington Post. In 2014 he published The Little Book of Kabul, a book project that depicts a portrait of Kabul through the daily life of a number of artists who live in the city, in collaboration with writer Francesca Recchia.      Geoffrey Livolsi, is journalist and co-fondator of Disclose. He has work for several media like Mediapart, France Inter, l'Express. He is the author of several documentary on tax evasion and financial corruption.       &lt;pre&gt;  &lt;/pre&gt;</t>
  </si>
  <si>
    <t>The Language of Congress</t>
  </si>
  <si>
    <t>https://congress.pudding.cool/</t>
  </si>
  <si>
    <t>The Pudding</t>
  </si>
  <si>
    <t>News application,Infographics,Chart,Politics</t>
  </si>
  <si>
    <t>AI/Machine learning,D3.js</t>
  </si>
  <si>
    <t xml:space="preserve"> We fed thousands of Congressional tweets to a machine learning algorithm powered by Salesforce's Einstein AI in order to recognize political issues. The tweets are categorized into 15 topic areas include environment, guns, jobs, and social issues, and then visualized nationally for &lt;a href="https://congress.pudding.cool/person/SenateMajLdr"&gt;members of Congress&lt;/a&gt;, and &lt;a href="https://congress.pudding.cool/issue/Health/year"&gt;issues&lt;/a&gt;. The project updates every day of the 116th congress, from January 3 2019 through January 3, 2021. </t>
  </si>
  <si>
    <t xml:space="preserve"> Twitter is designed so that you come across one tweet at a time — often breaking news, reactive rants, and unfiltered spur of the moment thoughts — and are never exposed to larger patterns or trends. This application allows people to dig into the issues and see which issues Congress as a whole prioritizes and which issues their representatives personally favor. It uses big data to put the power in the hands of average people. </t>
  </si>
  <si>
    <t xml:space="preserve"> We sought to use an out-of-the-box machine learning model to make predictions—one that could run in real-time and update each day.   This analysis builds on new deep learning, advanced language models. For this project, we used the &lt;a href="https://einstein.ai/products/custom-intent"&gt;Einstein Intent API&lt;/a&gt; to train a model to predict what issue a member of Congress’ tweet pertains to. This model was trained on approximately 3,000 tweets that were manually classified into issues by our team (i.e., a training process). Afterwards, it develops a probability that a tweet falls within a given issue.   Tweets were obtained via the Twitter API for all current members of Congress with active Twitter accounts.    The front-end is built with Javascipt and D3.js. </t>
  </si>
  <si>
    <t xml:space="preserve"> The hardest part of a continually updating news application is making sure that you build out all the base infrastructure to handle as many of the future unknowns as you can. We are working with a massive and ever-growing amount of text data so it's important to make sure the framework is robust and flexible. Luckily we we working with two strong and structured APIs: the &lt;a href="https://einstein.ai/products/custom-intent"&gt;Einstein Intent API&lt;/a&gt; and the &lt;a href="https://developer.twitter.com/en/docs/api-reference-index"&gt;Twitter API&lt;/a&gt;. </t>
  </si>
  <si>
    <t xml:space="preserve"> The project is able to provide real-time insights into what issues are pushed into political and public discourse by Congress. After the Global Climate March in September, we were able to see how Congress &lt;a href="https://www.instagram.com/p/B2mpFXOhbOz/"&gt;responded&lt;/a&gt; and map their tweets to news events. </t>
  </si>
  <si>
    <t>https://www.salesforce.com/company/news-press/stories/2019/10/100419-WhatCongressTweets/</t>
  </si>
  <si>
    <t>https://www.instagram.com/p/B2mpFXOhbOz/</t>
  </si>
  <si>
    <t>Charlie Smart</t>
  </si>
  <si>
    <t xml:space="preserve"> Charlie Smart is a journalist, designer, and web tinkerer. He likes good food and good music. </t>
  </si>
  <si>
    <t>The Gyllenhaal Experiment</t>
  </si>
  <si>
    <t>https://pudding.cool/2019/02/gyllenhaal/</t>
  </si>
  <si>
    <t>Quiz/game,Crowdsourcing,Infographics,Chart,Audio,Culture</t>
  </si>
  <si>
    <t>Personalisation,D3.js,Json,Node.js</t>
  </si>
  <si>
    <t xml:space="preserve"> Building off of work by &lt;a href="https://twitter.com/HalfEatenScone" target="_blank"&gt;Colin Morris&lt;/a&gt; who &lt;a href="https://kottke.org/19/01/visualizing-dubious-spelling-with-flow-diagrams" target="_blank"&gt;explored&lt;/a&gt; the difficulties of spelling by identifying Reddit comments with (sp?) next to words, we wanted to visualize the variations of how people spell celebrity names like Jake Gyllenhaal and Matthew McConaughey. We later adapted this project for NBA stars.   Consider these spelling bee quizes with sankey-ish twists. </t>
  </si>
  <si>
    <t xml:space="preserve"> We captured 337,492 users attempts to spell 15 celebrity names and 25,123 users attempted to spell 15 NBA star names. </t>
  </si>
  <si>
    <t xml:space="preserve"> The front-end was built using Javascript and D3.js and the data backend was hosted on Firebase. </t>
  </si>
  <si>
    <t xml:space="preserve"> The hardest part was building out a sankey-ish diagram that could handle the spelling permutations. Since the data was user generated, we didn't know what shape it would take and how that would effect the end visualizations. </t>
  </si>
  <si>
    <t xml:space="preserve"> 1. Spelling is hard. For example, there are at least &lt;a href="https://www.texasmonthly.com/the-culture/matthew-mcconaughey-spelling/"&gt;864 ways&lt;/a&gt; to spell ‘McConaughey.’    2. People enjoy the immediate feedback they get from quizes and the ability to compare themselves to others. They enjoy it even more if there's something new, like sankey-ish spelling diagrams, waiting for them at the end. </t>
  </si>
  <si>
    <t>https://pudding.cool/2019/03/nba-spelling/</t>
  </si>
  <si>
    <t>Russell Goldenberg, Matt Daniels</t>
  </si>
  <si>
    <t xml:space="preserve"> Russell Goldenberg is an Editor at The Pudding. He is a fan of local currencies, and thinks you should follow his cat Smokey on &lt;a href="https://instagram.com/smokeylama"&gt;Instagram&lt;/a&gt;.   Matt Daniels is a Journalist-Engineer and Business lead/CEO at The Pudding. He first experienced Internet fame in 2014 and has been chasing that feeling ever since. </t>
  </si>
  <si>
    <t>ADAM: The Automatic Data Article Machine</t>
  </si>
  <si>
    <t>Netherlands</t>
  </si>
  <si>
    <t>https://translate.google.com/translate?hl=en&amp;sl=nl&amp;tl=en&amp;u=https%3A%2F%2Fwww.rtlnieuws.nl%2Fnieuws%2Fartikel%2F4914671%2Fadam-robot-nieuws-journalistiek-innovatie-rtl-nieuws-google-dni&amp;sandbox=1</t>
  </si>
  <si>
    <t>RTL Nieuws</t>
  </si>
  <si>
    <t>Open data,News application,Chart,Map,Environment,Crime</t>
  </si>
  <si>
    <t>Personalisation,JQuery,Json,Microsoft Excel,Google Sheets,CSV,Python</t>
  </si>
  <si>
    <t xml:space="preserve"> RTL Nieuws is a national news broadcaster. We bring stories that are engaging and relevant to our audience. To help us do this, we developed our own news robot, ADAM, the Automatic Data Article Machine. ADAM can generate many stories from a single dataset, for every city, neighbourhood, school etc. So far, we have used ADAM to write about traffic accidents and crime. ADAM generated 5.000 unique – and well-read – stories, customized for the 2.462 towns in The Netherlands. This allowed us to reach our audience on a local level and has already directly impacted local politics. </t>
  </si>
  <si>
    <t xml:space="preserve"> The articles that we have created with ADAM so far, have been customized for the almost 2.500 towns in The Netherlands. Each time, within 24 hours after publication, we see that almost all of these articles have been read, from large cities to tiny villages. We see readers sharing the results that ADAM has generated for the place where they live and deeply engaging with this information. Readers are seeing confirmation of their own observations and even use this to influence local politics. Council questions have been submitted in several municipalities referring to an article that was written by ADAM.   ADAM has also been of use to local news outlets, who have shared our findings and created their own follow-up stories. By visiting dangerous crossroads we’ve found, trying to find explanations for an increase in crime or questioning their local government. While many local outlets do not have the capacity of hiring specialized data journalists, through ADAM we can create data stories on a local level. This way, we’re not competing with these outlets, but supplementing and aiding their work. </t>
  </si>
  <si>
    <t xml:space="preserve"> Every story we publish is the result of a larger data investigation, which is usually done using Excel or Python. For the actual ADAM project, we developed a backend and user interface (UI) to enable journalists to publish large sets of data driven articles.   The UI enables journalists to upload datasets and to write templates for their stories. Data journalists use Python code within the text of their templates, to write conditions and make calculations. Pandas is used to manipulate the data within the UI. Furthermore they can use the UI to design and create unique infographics for there stories. Under the hood, we use Python to build a backend to process and analyse the data and to convert those into a collection of unique articles, including graphs, tables and images.   Both the backend and UI run in the cloud and are easily scalable. After the template is created, the text and required data visualisations for each story are generated and saved on an ElasticSearch server. Our API connects the generated content with our CMS, our website and our app to display these stories. For the end user, an ADAM story looks just like any other article we publish, including fonts, graphs, images and tables. </t>
  </si>
  <si>
    <t xml:space="preserve"> A strong prerequisite in this project was creating a tool that goes beyond simple fill-in-the-blanks templating. With ADAM, titles, graphs and entire paragraphs can be changed based on our source data. This ensures all generated articles are truly unique and relevant, while looking and feeling like any other human-written article.   In the end, the success of ADAM is defined by how useful it is to our audience. The simpler and more seamless ADAM seems to a reader, the better we can serve this goal. But this requires a lot of advance thinking, both during the data analysis and while writing templates.   We also wanted to create a reusable system that we can continually use to distribute the results of our data investigations.   A very important issue for us was figuring out the journalistic ethics of automated journalism. It is crucial to warrant the accuracy of every single generated story. To achieve this, it’s essential to us that journalists that use ADAM were involved in the development, so they understand how it works and what the limitations are. This way we can avoid a ‘black box’ and stay in complete control of the output. We’re also transparent in our use of ADAM, explaining what it is and how it works in every article written by it.   We have researched the use of AI technologies such as Natural Language Generation in ADAM, but even a  nearly  perfect algorithm is not good enough for this purpose. </t>
  </si>
  <si>
    <t xml:space="preserve"> We are not the first news outlet to experiment with automated journalism. We have been able to learn from what others have tried and hope to bring the development of this field another step forward.   The value of RTL Nieuws lies in a strong connection with our audience. ADAM shows how powerful it is to tell news stories that are close to the lives of readers and viewers. This can be a lesson for many journalists, especially with regard to data. Numbers can feel very abstract or complicated. The best way to make people care is by translating data to stories that hit close to home – literally, in the case of ADAM.   ADAM is a demonstration of how technology can help journalists with limited time and resources reach and serve large audiences.   We have received a lot of interest from other media in The Netherlands and abroad. We have given interviews in national newspapers and given presentations to other journalists, who are keen to learn from our experiences developing ADAM. </t>
  </si>
  <si>
    <t>https://www.rtlnieuws.nl/nieuws/artikel/4959941/criminaliteit-adam-bedreiging-mishandeling-inbraak-diefstal-drugs-wapens</t>
  </si>
  <si>
    <t>https://www.rtlnieuws.nl/nieuws/nederland/artikel/4917371/adam-robot-verkeer-kruispunten-woonplaats-zoek-ongelukken</t>
  </si>
  <si>
    <t>https://www.rtlnieuws.nl/sites/default/files/content/documents/2020/01/16/www.rtlnieuws.nl_zoek-het-op_datavisualisatie_2019-criminaliteit-misdrijf-inbraak-drugs-wapens-politie-veiligheid_0300fb6debd43ef2b34a64e5e1973e23_arnhem.pdf</t>
  </si>
  <si>
    <t>https://www.rtlnieuws.nl/sites/default/files/content/documents/2020/01/16/www.volkskrant.nl_columns-opinie_de-robotjournalist-schrijft-stukjes-maar-kan-gelukkig-nog-niet-denken_b7783fc7_%20%282%29.pdf</t>
  </si>
  <si>
    <t>https://translate.google.com/translate?hl=en&amp;sl=nl&amp;tl=en&amp;u=https%3A%2F%2Fwww.villamedia.nl%2Fartikel%2Frtl-nieuws-robot-adam-maakt-van-data-lokaal-nieuws</t>
  </si>
  <si>
    <t>Jasper Bunskoek, Wouter van Dijke, Rana Klein, Lara van Zuilen</t>
  </si>
  <si>
    <t xml:space="preserve"> Jasper Bunskoek and Wouter van Dijke are data journalists on the investigative team at RTL Nieuws. They work on data investigations on a broad range of subjects, such as crime, food safety, housing, education and finance. Together with the reporters on the team they produce these investigations for TV and online.   Jasper launched - together with RTL's lead data scientist Daan Odijk and former chief digital Mireille Derks - the idea for creating ADAM. To develop these plans, RTL recieved funding from the Google Digital News Initiative.   Rana Klein is the data scientist on our team. She joined RTL specifically to help create ADAM and has programmed ADAM from scratch. Together with colleagues form her team (Data Intelligence) she deployed ADAM on the cloud and developed the API that links ADAM to our regular CMS.   Lara van Zuilen is a web developer and together with her team (multi-site publishing team) she build the connection from the API to the CMS, the RTL website and our apps (ios and android). </t>
  </si>
  <si>
    <t>Whose Home Is This? At Least 55,625 Properties Under the Hammer in Real Estate Auctions — and Counting: A data-driven research into housing financialization in Greece and the restructuring of the country by the markets, accompanied by an open dataset.</t>
  </si>
  <si>
    <t>Greece</t>
  </si>
  <si>
    <t>https://medium.com/athenslivegr/whose-home-is-this-f3b45d878b0b</t>
  </si>
  <si>
    <t>AthensLive (English), The Press Project (Greek)</t>
  </si>
  <si>
    <t>Explainer,Long-form,Database,Open data,Illustration,Infographics,Chart,Video,Politics,Economy,Human rights</t>
  </si>
  <si>
    <t>Scraping,Adobe,Google Sheets,CSV,Python</t>
  </si>
  <si>
    <t xml:space="preserve"> &lt;a href="http://mail01.tinyletterapp.com/data-is-plural/data-is-plural-2019-11-27-edition/15752366-medium.com/athenslivegr/whose-home-is-this-f3b45d878b0b?c=196fc3c8-9884-4caf-a568-a338269c9356" target="_blank"&gt;For an article in AthensLive&lt;/a&gt;, &lt;a href="http://mail01.tinyletterapp.com/data-is-plural/data-is-plural-2019-11-27-edition/15752370-twitter.com/sotsideris?c=196fc3c8-9884-4caf-a568-a338269c9356" target="_blank"&gt;Sotiris Sideris&lt;/a&gt; collected &lt;a href="http://mail01.tinyletterapp.com/data-is-plural/data-is-plural-2019-11-27-edition/15752374-github.com/2109sot/eauction_data?c=196fc3c8-9884-4caf-a568-a338269c9356" target="_blank"&gt;data on properties up for bidding&lt;/a&gt; through &lt;a href="http://mail01.tinyletterapp.com/data-is-plural/data-is-plural-2019-11-27-edition/15752378-www.eauction.gr/?c=196fc3c8-9884-4caf-a568-a338269c9356" target="_blank"&gt;eauction.gr&lt;/a&gt;, Greece’s official website for auctioning real estate seized from over-indebted borrowers. The dataset includes 45,918 lots listed between mid-November 2017 (when the website launched) and September 1, 2019. For each lot, the dataset specifies the auction date, property characteristics, starting bid, total debt, debtor, hastener pursuing the auction, links to additional documentation, and more. </t>
  </si>
  <si>
    <t xml:space="preserve"> Picture the ranks of people losing their homes or small businesses in auctions because they couldn't pay back their debt to the bank: families with children sofa-surfing, at least for a while, with friends and relatives; homelessness; the social stigmatization associated with unpaid debt which can lead to an increase in mental health problems.       Before starting our research into private property auctions, we didn't know how many private properties have gone under the hammer, how often or for how much debt. Most importantly, we didn't necessarily understand the disorienting reality for so many of living like this.   As part of our research, we talked to people who have to cope with such a dire situation and &lt;a href="https://www.facebook.com/AthensLiveGr/videos/1306135379564263/"&gt;we followed activists&lt;/a&gt;, who have been trying to block the auctions of primary residencies, on the ground. Also, we presented the findings of our research at data conferences and academic events both in Greece and abroad.    There were many insights throughout the process but the stand-out was trust. The media market in Greece is characterised by a lack of trust and poor use of traditional media (including a weak newspaper market) alongside some of the highest use of social media and digital-born outlets. At AthensLive we create a climate where journalists can regain public trust and the public’s interests can be represented in journalism again through democratic participation and transparency.  </t>
  </si>
  <si>
    <t xml:space="preserve"> To collect data on properties up for bidding we scrapped eauction.gr using the Beautiful Soup library and Selenium framework in Python. The first round of scraping gave us basic information about each auction but most importantly the URL of each entry. Following those URLs we looped through all 45,918 entries in a second round of scraping in order to collect relevant data for each lot, such as the auction date, property characteristics, starting bid, total debt, debtor, hastener pursuing the auction, links to additional documentation, and more. Then, in the final round of scraping, we looped through every entry again, this time to download the court decision for each unique online auction in PDF and Word Doc format, in Greek language. Among the individual debtors several have multiple properties against their names. On August 31, at least 30,134 individuals had more than one property listed. Some of the individuals clearly held large property portfolios. In one instance, a single person is named against 87 lots. Therefore, there are 22,119 items of documentation in our database instead of 45,918 - which is the exact number of electronic auctions within our study period.   After we collected all the relevant information from eauction.gr, we converted our lists of results into a dataframe in the Pandas library in order to start the cleaning and then the analysis. We cleaned our dataframe using regex and then we analysed it in Pandas. When it comes to the visualization of our results, we used the Matplotlib plotting library for Python and then exported our graphs to edit them in Adobe Illustrator. </t>
  </si>
  <si>
    <t xml:space="preserve"> To better understand how this platform accelerates the processing of auctions, we wanted to look in some detail at every property that has appeared online. However, unsurprisingly, no data is available online; nothing from the Notary Association website; nothing from Athens Bar Association website. The only way to collect this data was to loop through every property on eauction.gr to collect the relevant information and put it into a dataset of 45,918 lots that can then be analysed. Challenging, but totally worthwhile.   We managed to map 26,976 properties by regional unit. This number, however, represents 58.7% of all the properties in question as real estate type and location information are not available for auctions with posting date before September 24, 2018. This kind of information, simply put the exact address of the real estate, is only available in the documentation of each auction in our database. Mapping every single auctioned property would allow us to find hot sports of gentrification, eviction, and displacement.   When it comes to bidders, we don’t really know who bought what and for how much. That’s how financialization works; it serves to allow anonymity for the rich. On the other hand, land - and the devastation caused to the lives of individuals and communities who have lost it - is personal and the resulting wave of displacement can lead to an increase in mental health problems.   If we want housing to be a public good and not a vehicle for investment, we need more democratic control, not less. We must increase the visibility of the problem and advocate for those who are at risk of losing their homes, knowing that the struggle against the seizure of private property is a struggle for human rights. </t>
  </si>
  <si>
    <t xml:space="preserve"> Undoubtedly, the online auction platform has dramatically expedited the rate of auctions. Essentially, though, it has de-linked real estate and place by making the intrinsically local and fixed nature of real estate into something liquid and therefore tradable on global financial marketplaces. “By using the online auction service, you can participate in online auctions without your physical presence using a computer.” That’s the first thing you read when you enter the platform.   In terms of prices, there is great disparity in the starting bids for individual lots, with €52,000 being the median. At the top of the scale are the production facility of the solar power generation company HelioSphera in Tripoli, Arcadia (€37,449,000); the facilities of IRIS printing company in Koropi, Attica, one of the largest in Southeast Europe (€35,183,140). Also at the top is ‘the most expensive house in Athens,’ a six-storey luxury residential tower minutes away from Syntagma Square (€35,000,000), whose owner, arms dealer Konstantinos Dafermos, was arrested in 2015 for illegal payments given to secure a contract to supply Kornet anti-tank missile launchers to the Greek armed forces. At the bottom of the price range are storage rooms for €900, cars for €300, individual parking spaces, even coffee tables.   Journalism in Greece has been in a dismal state for years. Overall, the project is a contribution to the growth of independent journalism projects in a multicultural and international community. </t>
  </si>
  <si>
    <t>Open dataset and explanatory notes [https://tinyurl.com/s9t454v]</t>
  </si>
  <si>
    <t>Greek version of the article [https://tinyurl.com/rdzcla9]</t>
  </si>
  <si>
    <t>Video of activists blocking an auction in Athens [https://tinyurl.com/tyhj2fr]</t>
  </si>
  <si>
    <t>Reference and video interview by CNN Greece [https://tinyurl.com/ughe65m]</t>
  </si>
  <si>
    <t>Sotiris Sideris, Olga Souri</t>
  </si>
  <si>
    <t xml:space="preserve">  Sotiris Sideris :   Sotiris is of the co-founders of AthensLive and a member of its steering committee. As a 2019/2020 Bertha Fellow, he is now investigating Greece’s housing market and the inequities impacting the most vulnerable in society. He is also serving as a teaching assistant in the Department of Communication and Media Studies at the National and Kapodistrian University of Athens. He has worked at the NGO Network for Children’s Rights as the coordinator and editor-in-chief of Migratory Birds, the first newspaper in Greece made by refugee, migrant and Greek youth, and as a producer and researcher for the national TV documentary series 28 Europe. Sotiris holds a Bachelor's degree in Communication and Media Studies from Panteion University of Athens and a Master’s degree in New Media and Digital Culture from the University of Amsterdam. In the summer of 2017, he was granted a scholarship from Stavros Niarchos Foundation to participate in Lede 12, a post-bac certification program on coding and data analysis from Columbia’s Graduate School of Journalism and Department of Computer Science in New York.        Olga Souri :   Olga is an artist, who works with both traditional and digital practices, and the designer of AthensLive. Her body of work varies but its common element is the use of text art. She believes that art is a dialogue and she chooses to communicate her work with the actual use of language. Her themes mainly explore social life, anxiety, the digital self, social media, and how all of these affect contemporary life in general. Olga graduated from University of the Arts London in 2014. She has participated in group exhibitions in London and Athens. In 2019 she co-founded NOUCMAS, a gallery and artist studio space in the centre of Athens. </t>
  </si>
  <si>
    <t>Cook spaghetti bolognese with us: We'll show you how climate-friendly your recipe is</t>
  </si>
  <si>
    <t>https://www.nzz.ch/wochenende/nachhaltiges-essen-wie-klimafreundlich-ist-ihr-spaghetti-rezept-ld.1525404</t>
  </si>
  <si>
    <t>Neue Zürcher Zeitung</t>
  </si>
  <si>
    <t>Explainer,Quiz/game,Illustration,Chart,Environment,Lifestyle,Agriculture</t>
  </si>
  <si>
    <t>Animation,Personalisation,Google Sheets,R,RStudio</t>
  </si>
  <si>
    <t xml:space="preserve"> This interactive story lets our readers pick the ingredients they use when they cook spaghetti bolognese. We show them, how climate-friendly their recipe is as compared to all the possible combinations of ingredients and compare its ecological footprint with a car ride. In the second part of the article, we go through all the ingredients, show a graphic of the ecological footprint of all their variants (e.g. Swiss tomatoes in the summer, Swiss tomatoes in spring, Italian tomatoes, Spanish tomatoes, canned tomatoes) and explain the reasons behind variation.     </t>
  </si>
  <si>
    <t xml:space="preserve"> The story addresses a wide audience: Everyone has to eat. And many people like spaghetti bolognese. The playful way to address environmental impact appealed to our users: The piece was very successful, as measured by article views and engaged time. There was also a wide resonance of the article in social media and the real world. A particularly high number of spontaneous, personal messages from the general public as well as from experts in the academic field of life cycle assessment showed us that it conveyed the topic equally well to experts and to the general public.    </t>
  </si>
  <si>
    <t xml:space="preserve"> Data were modelled for us by a team of researchers from Zurich, after we had told them what ingredients we need to show, provided transport distances for e.g. tomatoes from Tuscany (IT) and packaging weights e.g. for canned tomatoes. We had also asked different supermarket chains which products they provide in which month, in order to display a realistic Swiss consumer situation. The researchers then used the software Simapro and the databases Ecoinvent und Agrifood.  We processed their data further using R. Interactive elements were programmed within a JavaScript environment.   The final article was adapted for wide screens, for mobile screens (the graphics, in particular), as well as for the printed newspaper (parts of the story were rewritten). </t>
  </si>
  <si>
    <t xml:space="preserve"> The hardest part was to keep all of the information and the involved people together and manage the project, besides all the other tasks that we had as a journalist / graphic designer / developer in a newsroom. Communicating with different external stakeholders required time and communication. The project was published later than planned, because several election projects got in the way. However, in the end, everyone was proud of and happy with the result. </t>
  </si>
  <si>
    <t xml:space="preserve"> What we believe: How to create an interactive piece that is interactive where it should be, and non-interactive where the added value would be narrow. How to be very precise and thoughtful on what to include in the story / the analysis, on how work with data and explain the methods behind it. </t>
  </si>
  <si>
    <t>https://twitter.com/mjKolly/status/1203668337814843392</t>
  </si>
  <si>
    <t>Marie-José Kolly, Balz Rittmeyer, Manuel Roth, Christoph Ruckstuhl</t>
  </si>
  <si>
    <t xml:space="preserve"> I have been a datajournalist at Neue Zürcher Zeitung, a Swiss media outlet, from 2016 to the end of 2019. During this time, I have worked on very different topics, namely banking regulation, dialect change and weapon exports.   I am a linguist / mathematician by training. I have completed a PhD in phonetic science, during which phase I have conducted research in the fields of speaker-specific features, foreign accent recognition and dialectology. I also conducted several science communication projects, e.g. co-developed several smartphone apps that recognize their users' dialect and crowdsource data. Since 2020 I work at Republik Magazin, a Swiss digital media outlet. </t>
  </si>
  <si>
    <t>Danish scam</t>
  </si>
  <si>
    <t>https://pointer.kro-ncrv.nl/artikelen/het-verhaal-achter-een-identiteitsroof#lang=en</t>
  </si>
  <si>
    <t>Pointer (KRO-NCRV)</t>
  </si>
  <si>
    <t>Investigation,Database,OSINT,Illustration,Video,Audio</t>
  </si>
  <si>
    <t>Animation,D3.js,Google Sheets</t>
  </si>
  <si>
    <t xml:space="preserve">  One day in 2019, we received an obvious spam email in which we were asked to publish a guest blog on our website. Normally we would delete this, but after a follow-up email we became curious on how this scam works. We decided to find out for ourselves.     With the information in the email, we searched and found an elaborate network of two Danish scammers and at least 134 persons whose identities were stolen. We made an article in which we put you in the driver seat of our lead investigator.  </t>
  </si>
  <si>
    <t xml:space="preserve">  After our first publication and visualisation, we made a TV broadcast 4 months after the fact. We translated our online production to TV, instead of making an online production from our programme. In the TV broadcast, we also filmed our investigator’s screen and tried to do everything from behind our laptop.     During this second investigation, we discovered that the Danish guys improved their scam. They AI generated faces to fake reviews, contact persons and sell their content. So we made a second visualisation in which we explain how you can recognize this more sophisticated scam.     We tried to contact as much victims as possible. Most of them didn’t knew their identities were used for this scam.  </t>
  </si>
  <si>
    <t xml:space="preserve">  We didn’t want to tell this story in a familiar way: the most exciting part is discovering the answers step by step. So we searched for a way to translate a research on desktop to your mobile screen.     We used OSINT techniques like reversed image search, Wayback Machine searching, Google Dorks, searching in chambers of commerce, digital forensics to find outgoing url’s, etc. to reveal the intricate and complicated network behind this scam.     We also made our own database of persons whose identities were stolen. We needed to know how many persons were involved, and if they knew anything about this scam.     The most difficult person to find was Martyna Whittell, the fake identity of our emailer. She used photos of an existing person. We found the real ‘Martyna’ (her name is Mia) by geolocating her photos: we found a photo on a campus in Aalborg through a Starbuck coffee cup and a concert photo through the background of a Take That reunion tour. We eventually used face recognition in Yandex to find her friend on a group photo, and searching her friend list for a photo that looked like Mia.  </t>
  </si>
  <si>
    <t xml:space="preserve">  The hardest part of our research was finding Mia. We could find a lot of breadcrumbs online to reveal the scam(mers), but finding our main victim was difficult.     Also, making a visualisation that works on mobile and puts you in the seat of our investigator was a real challenge. We could make a direct analogue with a desktop computer, because of the orientation of your screen. Forcing users to rotate their screens would be a step in which most persons would back-out and quit.     We found a way in which we made our own screens with illustrations. This also works great in this example, because we needed to anonymize almost everyone. We translated the story to English because this story is not only interesting for Dutch readers.  </t>
  </si>
  <si>
    <t xml:space="preserve">  The most important lesson is never to take anything for granted: a good investigative story can hide itself in an ordinary spam email you get every day.     Also, making your own databases and being well-versed in digital research techniques is an essential part of modern investigative journalism.     The translation from desktop to mobile was a succesfull, in our opinion. We found that a lot of readers scrolled to the end of our story.  </t>
  </si>
  <si>
    <t>https://pointer.kro-ncrv.nl/artikelen/dozens-of-identities-stolen-by-danish-online-entrepreneurs</t>
  </si>
  <si>
    <t>https://pointer.kro-ncrv.nl/artikelen/our-tricks-for-identifying-victims-of-identity-fraud</t>
  </si>
  <si>
    <t>https://pointer.kro-ncrv.nl/artikelen/online-oplichters-gaan-vaak-vrijuit</t>
  </si>
  <si>
    <t>https://pointer.kro-ncrv.nl/artikelen/terugkijken-hoe-een-mysterieus-mailtje-ons-leidt-naar-online-oplichters-in-de-filipijnen</t>
  </si>
  <si>
    <t>https://pointer.kro-ncrv.nl/artikelen/hoe-ontmasker-je-een-online-oplichter-in-7-stappen#lang=en</t>
  </si>
  <si>
    <t>Peter Keizer, Wendy van der Waal, Marije Rooze, Jerry Vermanen, Wies van der Heyden</t>
  </si>
  <si>
    <t xml:space="preserve"> Peter Keizer - OSINT researcher at Pointer   Wendy van der Waal - Designer at Pointer   Marije Rooze - Developer at Pointer   Jerry Vermanen - Data journalist at Pointer   Wies van der Heyden - Data journalist at Pointer </t>
  </si>
  <si>
    <t>Colaborabot</t>
  </si>
  <si>
    <t>https://twitter.com/colabora_bot</t>
  </si>
  <si>
    <t>Colaboradados</t>
  </si>
  <si>
    <t>Solutions journalism,Database,Open data,Politics,Corruption</t>
  </si>
  <si>
    <t>Google Sheets,Python</t>
  </si>
  <si>
    <t xml:space="preserve"> @colabora_bot is a robot created by the brazilian vehicle of open data and government transparency Colaboradados. @colabora_bot is the interlocutor of a project of verification of the Brazilian governmental transparency. Through a large data base with all transparency portals belonging to Brazilian governmental agencies, the robot monitors which of these portals have been presenting downtime issues or have been deleted. On Twitter and Mastodon, he warns his followers, and also the government agency responsible for the site, that the government information and warns the bodies of the irregularity. </t>
  </si>
  <si>
    <t xml:space="preserve"> As an open source project, the initiative becomes 100% transparent and replicable. Nevertheless, by being a collaborative effort, this project can make be approached by anyone in the civil society. In this manner we can say that we achieved success every time someone inputs a new portal for us to keep checking, or makes a request on our codes that makes the robot more efficient. Success, for us, is to keep the society as the guardians of transparency. @colabora_bot is a monitoring tool for Brazilian government transparency. Unfortunately, it is not uncommon that public data under the administration of the Brazilian government add up without prior notice. Journalists, researchers and those who cherish government transparency are often confronted with the lack of preparation of public bodies in the delivery of public information. @colabora_bot is not only a monitoring tool for society, but also for the enforcement agencies of the Law that governs access to public data. Its innovation is precisely this: to be an informational and also research tool, in search of democratization and the advance in Brazilian governmental transparency. </t>
  </si>
  <si>
    <t xml:space="preserve"> @colabora_bot is developed in Python and its data is collected and aggregated in an Google Sheets. With the help of a collaborative network of people that submit links of governmental transparency portals, Colaboradados feeds a database of links to the robot so it can do its work. @colabora_bot then accesses each URL of the database and finds out if they are online. If some of the government portals are not accessible at the moment, @colabora_bot reaches out to its followers on their Twitter profile and Mastodon social network, asking them to mention the agents responsible for administering the sites for clarification. On a separated database, @colabora_bot logs each of the failed attempts. In this way, the bot produces its own database so that it can be accessed by journalists, the government and society in general to analyse the data. </t>
  </si>
  <si>
    <t xml:space="preserve"> It’s not a simple task to specify one such thing. Various parts of the project were considered a challenge of its own. If I have to choose only one, though, I’d elect the difficulty to deal with Twitter’s platform in order to notify the municipalities responsible for keeping the transparency portal online. In various occasions we were suspended without a prior notice and clear reasoning and we would only could guess what we did to receive this treatment. The problem-solving part of this challenge, without knowing exactly what “is” the problem was very difficult. We had - in a example - to change our code establishing a various frequency of activity, and in another cases we had to change how we reached to the profiles responsible. So, in order to maintaining our program working, we had to deal with a bug we weren’t responsible to and neither knew what it was causing it, really. </t>
  </si>
  <si>
    <t xml:space="preserve"> We hope that others can learn that we have more power to inspect public power than ever before. Only one person can, in a matter of fact, with the help of a computer and a little bit of knowledge, perform the same task of checking the availability of such an important service as the governmental transparency websites as would an entire team of employees in another time. </t>
  </si>
  <si>
    <t>https://botsin.space/@colaborabot</t>
  </si>
  <si>
    <t>http://colaboradados.com.br/bot_colaboradados.html</t>
  </si>
  <si>
    <t>https://g1.globo.com/economia/tecnologia/noticia/2019/03/01/regras-do-twitter-afetam-robos-que-monitoram-politicos-e-orgaos-publicos.ghtml</t>
  </si>
  <si>
    <t>Judite Macedo Cypreste, João Ernane, Ana Paula da Silva Mendes</t>
  </si>
  <si>
    <t xml:space="preserve"> Judite Macedo Cypreste is a Data Journalist and Investigative journalist at UOL. She is Co-founder and Director in Colaboradados and Podcaster in Coluna7, the brazilian podcast about Data-Driven Journalism. She has participated as keynote in events such as the 14th ed. of Python Brasil, and also in Brazilian regional events: Python Nordeste and Python Cerrado. She believes that the match between journalists and programmers can bring enormous benefit to the society.   João Ernane de Paula Barbosa is a law school graduate that believes that the usage of data science in legal procedures and governmental transparency should be more a more widespread practice and not simply a far away fantasy. He seeks the concretization of this reality by playing the role of Director of Innovation of Colaboradados and as the main editor of the Coluna7 podcast, which aims to raise the public awareness of data driven journalism in Brazil.   Ana Paula da Silva Mendes is a Computer Science student at Universidade Federal do Piauí and have technical background in Software Development at Instituto Federal de Ciência e Tecnologia do Piauí. She is currently working as Full Stack Developer at Quiploy and as a volunteer Software Developer Technical Lead in the open source project, Colaboradados. In academic life she's a researcher at the Artificial Intelligence Laboratory, LINA, in the Computing department of the Universidade Federal do Piauí. </t>
  </si>
  <si>
    <t>Green Data - Establishment and Application of China Environmental Database</t>
  </si>
  <si>
    <t>www.lvwang.org.cn</t>
  </si>
  <si>
    <t>Guangzhou Green Data Environmental Service Center</t>
  </si>
  <si>
    <t>Database,Open data,Mobile App,Map,Environment</t>
  </si>
  <si>
    <t>QGIS,CSV,PostgreSQL,Python</t>
  </si>
  <si>
    <t xml:space="preserve"> Green Data, an Environmental Protection NGO, has established the largest environmental open database in China. Most of the environmental data are already published in local governments' websites, and we pushed them to publish if they didn't. However, there are more than 3000 local governments in China. Green Data collects and standardizes the environmental data from different websites, and then publishs them in the website of our own. Therefore, all the environmental open data can be visited in one website. Besides of analyzing the data by ourselves, the database is totally open and free to all web visitors, medias and others. </t>
  </si>
  <si>
    <t xml:space="preserve"> We built a website, where environmental data are shown in the map, and this makes the public easier to understand. The data was obtained mianly by IT technology, such as crawl.  </t>
  </si>
  <si>
    <t xml:space="preserve"> The hardest of this project is to firstly establish the database with enough finacial support. Green Data was founded in 2015, and we spent 3 years to establish the database. Thanks to the trust from our donators, we can operate smoothly in the first 3 years.    It's not easy to run a NGO in China. Regarding our mission to reduce industrial emmision, it's much harder. Fortunately, we found a way to use environmental data to make changes. This is useful because we are in the era of Mobile Internet. The effects of data can be brought into full play. We think our experiences may be useful to other fields and areas. </t>
  </si>
  <si>
    <t xml:space="preserve"> It may be a solution to carry out environmental protection by using data and IT tech in other countries and aeras. We are willing to help other people/organizations/governments to establish their own environmental database, in order to prevent and control the environmental pollution, as well as mitigate the climate change.    Besides, for small organizations, it's better to focus on the field you are good at, and try to be the best. You can find win-win partners who are top players in their field. Then the cooperation will result in double results. Don't try to do everything by yourself for small organizations. </t>
  </si>
  <si>
    <t>http://science.caixin.com/2019-04-25/101408460.html?s=070b69ea9b66bda8bf373b317c0fd8f89c6dd3f36864734521c0489d8ba4aecd84d41c9bb6ff81aa</t>
  </si>
  <si>
    <t>http://magazine.caijing.com.cn/20161226/4216869.shtml</t>
  </si>
  <si>
    <t>https://www.thepaper.cn/newsDetail_forward_1878834</t>
  </si>
  <si>
    <t>http://www.bjnews.com.cn/news/2018/06/05/489827.html</t>
  </si>
  <si>
    <t>http://www.alijijinhui.org/content/17044</t>
  </si>
  <si>
    <t>http://xxgk.pingxiang.gov.cn/szbmxxgk/shbj/fgwj/qtygwj/202001/t20200117_1876999.htm</t>
  </si>
  <si>
    <t>Chun Xiang, Lei Guo, Hailong Lu, Tianran Fu, Geng Wu, Xiaochen Wei, Xin Luo, Suiying Xian, Wenzhang Ding, Yuan Zhang, Rongjie Zhang, Longfei Zhuang, Shuying Qiu, Xin He, Jiajun Su, Guohua Huang, Zhikai Niu, Huateng Wang</t>
  </si>
  <si>
    <t xml:space="preserve"> Guangzhou Green Data Environmental Service Center (Green Data)，founded on March 2015，is a non-profit environmental organization. It aims to promote public involvement on environmental issues, to improve policies on environmental protection, and to protect our environment as well as public health through the analysis and application of the environmental data.   Green Data has developed a comprehensive environmental database including data of environmental impact assessments(EIAs), pollution sources, and environmental qualities. The life-cycle environmental information of a company, from its establishment to closure, is all collected.   Our database not only enables the public to check the environmental data around their living areas, but also helps the bank as well as brands to check the environmental impact of a company or supply chains.   Based on the collection and analysis of environmental data, Green Data investigates the macro impact of EIAs and the sources of pollution on environmental qualities. Besides, we attempt to promote the development of environmental policies, increase the efficiency of environmental management. </t>
  </si>
  <si>
    <t>Drowning in plastic</t>
  </si>
  <si>
    <t>https://graphics.reuters.com/ENVIRONMENT-PLASTIC/0100B275155/index.html</t>
  </si>
  <si>
    <t>Reuters</t>
  </si>
  <si>
    <t>Explainer,Infographics,Environment</t>
  </si>
  <si>
    <t>Animation,3D modelling,Adobe,Creative Suite</t>
  </si>
  <si>
    <t xml:space="preserve"> It’s one thing to say the world is drowning in plastic. It’s another to show it. Around the world, almost 1 million plastic bottles are purchased every minute and they are having a devastating effect on the environment. That equates to 480 billion bottles per year. The numbers are mind boggling. But what do they look like?    This project puts those numbers into perspective by visualising them in real time, as well as piling the bottles up next to landmarks to give a true sense of scale. </t>
  </si>
  <si>
    <t xml:space="preserve"> The project was instantly picked up and shared by prominent environmental groups including Greenpeace. It was tweeted by influential figures ranging from a U.S. House Representative to a Bollywood movie star. The piece grabbed headlines in other media outlets and online platforms which wrote articles on how the visualisation brought home the shocking scale of plastic waste. The piece is still shared widely as a vivid explanation of the world’s addiction to single-use plastic.      </t>
  </si>
  <si>
    <t xml:space="preserve"> The main piece of software at the heart of this project was Cinema 4D. The team made a 3D physics engine in order to allow the bottles to drop, collide, and roll in a realistic space. The first inputs into the model were the mass and other properties of a single bottle from a vending machine in our Hong Kong bureau.   An early projection showed that the almost 17,000 bottles consumed every second would quickly bury first the human figure and the garbage truck we placed for a sense of scale.   Adobe After Effects was used to add final polishing to the animation.    NOTE: Viewing this project is seemless on any device. </t>
  </si>
  <si>
    <t xml:space="preserve"> Building a 3D physics engine! As the team continued to work on the models and renderings, they hit a snag: the computer was not powerful enough to execute the visualisations were looking for. Even running a single computer around the clock, it took 9 days to render the first visualization.   The work-around was to remotely connect a dozen Reuters computers in Hong Kong, Singapore, Bengaluru and London into what became an ad hoc “render farm” using wifi to harness the computational power needed to make and edit the animation.   Finding the middle ground between realistic rendering and illustrative style was also difficult. Making the bold decision to alter any style or aesthetics of the final project was very challenging as we knew this would add time. Moving the camera angle a few degrees meant rerendering the entire animation and/or images which took many hours and sometimes days. </t>
  </si>
  <si>
    <t xml:space="preserve"> An effective and powerful visualisation can be made from a very small set of numbers. There isn’t always a need for massively complicated data sets. This piece started with a single figure, how many bottles were sold in 2018. </t>
  </si>
  <si>
    <t>Simon Scarr, Marco Hernandez</t>
  </si>
  <si>
    <t xml:space="preserve"> The Reuters graphics desk publishes visual stories and data visualisations to accompany the Reuters news file. We typically cover all areas of the news, with content ranging from climate to financial markets. The team conceptualises, researches, reports, and executes many of the visual stories published. </t>
  </si>
  <si>
    <t>Visualizing the local – efficient data journalism for small newsrooms</t>
  </si>
  <si>
    <t>Sweden</t>
  </si>
  <si>
    <t>https://github.com/nyhetsbyran-siren</t>
  </si>
  <si>
    <t>Approximately 170 different media including Borås Tidning, Lokaltidningen, Västerås Tidning, Aftonbladet, Blekinge läns tidning, Sveriges radio</t>
  </si>
  <si>
    <t>Investigation,Solutions journalism,Long-form,Database,Open data,Fact-checking,Illustration,Chart,Map,Sports,Elections,Politics,Environment,Business,Culture,Women,Agriculture,Immigration,Health,Crime,Economy,Employment</t>
  </si>
  <si>
    <t>Scraping,Adobe,Microsoft Excel,CSV,R,RStudio</t>
  </si>
  <si>
    <t xml:space="preserve"> Nyhetsbyrån Siren uses open data, FOI requests and public documents to create data journalism concerning the most pressing issues in Swedish society. On a daily basis we collect, clean and share datasets with over 170 newsrooms all over the country, so that their journalists can write stories about issues affecting their local communities. In addition to the dataset, we write out the key findings along with an expert interview to provide extra context. For every dataset we create a series of locally customized graphics for publication. This is done using limited editorial resources, most often only one person. </t>
  </si>
  <si>
    <t xml:space="preserve"> The project helps strengthen local and national news rooms, in times of lower budgets and staff reductions. Journalists all over the country can offer their readers/listeners/viewers several data driven stories each week with customized graphics. And they do. Siren’s stories are picked up and published in many different media outlets on a daily basis. It is not uncommon that our news stories dominate the  national media as well. During autumn 2019, Siren has put a light on topics such as the falling numbers of physicians with a specialist degree, different opportunities for children to learn music and culture depending on where they live, the regional impact on a much discussed tax reduction for those with the highest income, the most polluting industries throughout the country and the fact that reports of domestic violence are increasing during and after the Christmas holidays. To name just a few. </t>
  </si>
  <si>
    <t xml:space="preserve"> Excel and R are used for collecting and sorting data gathered from open sources and public offices. The project has been ongoing for three years and up until september 2019 we used Datawrapper and Infogram for creating graphics. In september we started using R scripts instead for visualizing the data and creating locally customized graphics. By using R scripts we have much more control over the appearance, it is much easier to update data or text in all the graphics at the same time or to download and name all graphics in batches. Our own editorial system Sirenen, launched in spring 2019, is used for the distribution of all our news to other media. </t>
  </si>
  <si>
    <t xml:space="preserve"> We are a small news agency with high journalistic ambitions, especially when it comes to producing quality stories for struggling local media. But how to do that, reaching the whole of our sparsely populated country, with just nine editorial staff? The answer is in part data journalism. Using reproducable R scripts to easily multiply and customize graphics saves us a lot of time and effort. Our data journalist Anna Norberg worked out how we could fit R into our editorial process and is now spreading the knowledge to the rest of the team, so that everyone at Siren easily can contribute with their own data journalism stories.   How Sweden is divided geographically, with 21 counties and 290 municipalities, is another problem. The municipalities are not evenly distributed, for example over 45 municipalities belong to Västra Götaland county, but Gotland county has only one municipality. We usually make one chart for each county, showing data for all the municipalities in that county. This works fine for most of the counties, but for others the charts have not been very useful, either showing only one value or too many. With Datawrapper it has never been an option to trying to make individual charts for each municipality. That would be too time consuming. But with R we can now start to address this problem and just as easily produce 290 charts as 21, and in no time. </t>
  </si>
  <si>
    <t xml:space="preserve"> If you dare try new methods and open source tools, and actually invest the time it takes to master them properly, you can save time and accomplish amazing things. Nyhetsbyrån Siren have limited resources and can not involve outside developers in everything we do. By letting our datajournalist Anna Norberg spend some time to develop R skills, we can now visualize our data journalism stories more efficiently than we could ever have imagined a year ago. </t>
  </si>
  <si>
    <t>http://www.bt.se/boras/anlaggningarna-med-mest-klimatpaverkande-utslapp-tva-fran-sjuharad/</t>
  </si>
  <si>
    <t>https://ystad.lokaltidningen.se/nyheter/2019-11-28/-Simrishamn-l%C3%A4gger-mest-i-Sk%C3%A5ne-p%C3%A5-Kulturskolan-6686087.html</t>
  </si>
  <si>
    <t>https://www.vasterastidning.se/vastmanland/familjebraken-okar-under-julhelgerna/reptaf!FEJ1rOsZNJ7V4uX6ZRqg/</t>
  </si>
  <si>
    <t>https://www.aftonbladet.se/nyheter/a/2Ggorv/lagre-dodlighet-i-prostatacancer-i-skane</t>
  </si>
  <si>
    <t>http://www.blt.se/nyheter/blekinge-har-betalade-flest-varnskatt/</t>
  </si>
  <si>
    <t>https://sverigesradio.se/sida/artikel.aspx?programid=109&amp;artikel=7312344</t>
  </si>
  <si>
    <t>Anna Norberg, Gunnar Jacobsson, Fredrik Johansson, Jesper Eriksson, Robin Orling, Marie Ericsson, Per Larsson, Jack Carlsson, Ulf Fahlén</t>
  </si>
  <si>
    <t xml:space="preserve"> Nyhetsbyrån Siren started in 2003 and is a small news agency specialized in covering Swedish authorities and public offices. Local media are our primary clients, but we reach national media and trade media as well. All our news stories are based on public documents or data.   Anna Norberg has been working for Siren for three years. She has earlier experience from the leading public service newsroom Sveriges Radio Ekot, TT Nyhetsbyrån news agency and the once flourishing free newspaper Metro. Anna has studied journalism at the University of Stockholm, JMK, and Goldsmiths College in London. </t>
  </si>
  <si>
    <t>BBC Shared Data Unit</t>
  </si>
  <si>
    <t>https://www.bbc.com/lnp/sdu</t>
  </si>
  <si>
    <t>Investigation,Solutions journalism,Multiple-newsroom collaboration,Open data,Fact-checking,Map</t>
  </si>
  <si>
    <t>Personalisation,Scraping,Json,Microsoft Excel,Google Sheets,CSV,R,RStudio,OpenStreetMap</t>
  </si>
  <si>
    <t xml:space="preserve"> A commitment to transparency and the open data movement is at the heart of our team and our output.  The Shared Data Unit’s remit is twofold - to find and clean unexamined data sources and put them into the public domain for journalists to use, and to train up the next generation of regional data journalists to use open data for their own stories.  We demonstrate our commitment to transparency through sharing source data, methods and code for every project upon which we embark. Our innovative industry partnership has had tangible positive impact upon the regional news marketplace. </t>
  </si>
  <si>
    <t xml:space="preserve"> Our world-class training programme has impacted on the scale and quality of regional data journalism across the industry.  We strengthen local news output by giving journalists the skills to interrogate data and tell stories of importance to their communities.  Journalists benefit from dozens of training sessions over a three-month period, including sessions on Excel, Open Refine, Flourish, Datawrapper, Freedom of Information laws, how to use APIs and the programming language R.  In March 2019, JPI Media launched its first dedicated data journalism team. Five of its 11 members were our former secondees. Newsquest also launched its own unit in June 2019 staffed by three SDU alumni.   Secondly, our original journalism sourced from open data has generated hundreds of stories across the regional news marketplace.  In 2019, the data we published,  generated around 300 stories for local news partners, bringing the total to around 850 stories since the project began.  Our journalists focus on stories that matter to local audiences - the state of their roads, the cost of garden waste recycling and the ability to get a GP appointment outside working hours.  Our reporting was picked up for 15 reports in national newspapers and 11 times on flagship BBC TV and radio programmes including the 1pm national TV news, Today on BBC Radio 4, BBC Radio 5 Live, BBC Reporting Scotland and Wales Today. It informed 68 local radio reports.   Finally, our journalism regularly provokes public debate.  For example, on the day we reported one in two people who appealed in court against a decision to deny them disability benefits was successful, our research was raised at First Minister's Questions in Scotland and the Secretary of State at the Department for Work and Pensions (DWP) faced questions about the department’s performance on the campaign trail ahead of the General Election. </t>
  </si>
  <si>
    <t xml:space="preserve"> Our commitment is to use technical skills to bring untapped, but open data sources into the public domain and make them accessible to journalists.  Our data, code and methodologies are published on our Github repository, posted as inline links to Google in our stories, and shared with more than 900 media titles across the UK.   For example, we wanted to explore whether the electric car charging point infrastructure was being developed at a sufficient speed to meet the anticipated rise in demand.  We interrogated an open-source API to report the locations of UK electric vehicle charging points.  We used R and the Haversine formula to perform 49 million calculations for each distance between each of the 7,000 UK charging points, using their latitude and longitude coordinates and then storing the shortest distance.. Six months later the government published charging points locations data for the first time while encouraging local councils to improve charging infrastructure.   In another project, we used R to merge together five years’ of police statistics for an analysis revealing community resolution orders – informal punishments which do not appear on criminal records - were still being used by police against suspects of violent crimes, despite guidance restricting the orders’ use to low-level offences.   Another project saw us produce the largest UK-wide report on the re-sale of homes bought under the Right to Buy policy, which allowed council tenants to purchase their former council homes at a discount. When Northern Ireland Housing Executive sent its FOIA response as PDFs including 83 pages of scans of a paper ledger, we manually entered data into a public-facing spreadsheet to enrich the data commons.  </t>
  </si>
  <si>
    <t xml:space="preserve"> We have set out on an ambitious project to ensure the vast amount of open data published in the UK is reported on by local newsrooms.  We want the data we find and analyse to be used as widely as possible, and that involves breaking down journalists’ aversion to using data for their stories.  In order to break down barriers, we use a number of techniques, which include answering queries through a Slack Channel and publishing ‘how to’ guides to accompany the data we distribute.  In addition, we have held hack days and conferences where journalists are invited to learn more about handling and processing data for news stories.  And the journalists who have completed our secondments regularly hold data training sessions when they return to their substantive posts, ensuring the skills they have picked up cascade down to their colleagues.    Another challenge is posed by organisations who have not previously been exposed to the level of scrutiny.  During the Right to Buy investigation we had around 150,000 rows of data – each row representing a property title in Great Britain formerly sold under the policy. Both HM Land Registry and Registers of Scotland underline they cannot guarantee their datasets are error-free.   We found some 60,080 rows did not have comparable sales prices. When we highlighted this, Land Registry re-ran its script and found 2,582 more price entries so we updated our calculations. Similarly, we encountered 734 dates anomalies in Scottish data.  It’s important to treat data as a source just like any interviewee and ask it questions and not treat its first answers as objective truth. </t>
  </si>
  <si>
    <t xml:space="preserve"> Our project was established to tap into public interest open data, which was hiding in plain sight, and to train up journalists with data journalism skills.  We have demonstrated how adopting open data principles enhances the trust in our reporting, builds a personal relationship with audiences and helps to engage them in the process of journalism.   We have demonstrated that the openness of data in itself is not enough, it is necessary to engage with journalists and help them find what they’re looking for and understand its implications for their audiences.  Through training key individuals, the levels of data journalism can be enhanced across a media landscape.  We give the journalists who undertake a secondment with us the skills and confidence to deliver their new-found knowledge to colleagues when they return to their newsrooms.  Our two-day Train the Trainer course equips participants with the skills and techniques to prepare, plan and structure a training session.  Secondees from Newsquest and JPI, for example, have carried out training days for colleagues upon completing their secondments. </t>
  </si>
  <si>
    <t>https://github.com/BBC-Data-Unit/shared-data-unit</t>
  </si>
  <si>
    <t>https://www.bbc.co.uk/news/uk-47696839</t>
  </si>
  <si>
    <t>https://www.bbc.co.uk/news/uk-47443183</t>
  </si>
  <si>
    <t>https://www.bbc.co.uk/news/uk-49891159</t>
  </si>
  <si>
    <t>https://www.bbc.co.uk/news/uk-49085346</t>
  </si>
  <si>
    <t>https://www.bbc.co.uk/news/uk-47697778</t>
  </si>
  <si>
    <t>Peter Sherlock, Alex Homer, Eileen Murphy, Matthew Barraclough, Anna Khoo, Paul Lynch</t>
  </si>
  <si>
    <t>Rafa Nadal's career in detail</t>
  </si>
  <si>
    <t>Spain</t>
  </si>
  <si>
    <t>https://drive.google.com/file/d/1xZf0jfYlQqVI0J-zC5IE9yWpD1CSsn9U/view?usp=sharing</t>
  </si>
  <si>
    <t>Mundo Deportivo</t>
  </si>
  <si>
    <t>Database,Infographics,Chart,Sports</t>
  </si>
  <si>
    <t>Adobe,Creative Suite</t>
  </si>
  <si>
    <t xml:space="preserve"> In the paper edition of the newspaper we made this infographic to pay tribute to tennis player Rafa Nadal for once again achieving number 1 on the ATP list.  We make a pie chart dividing it by years, in each year you can see the achievements and their classification. </t>
  </si>
  <si>
    <t xml:space="preserve"> It had a lot of repercussion when gathering the information in a (circular) way of a career as long as that of Rafa Nadal in an unconventional way.  In social networks he had a lot of repercussion and tennis specialists named him on his channels. </t>
  </si>
  <si>
    <t xml:space="preserve"> We collect data in Excel, use RAW for a first circular version of the data and finally use Illustrator to design the elements. </t>
  </si>
  <si>
    <t xml:space="preserve"> The realization of a round visualization was a challenge, in many occasions I saw attempts to show the data in this way and they did not work very well, in my modest opinion I think that the visualization fulfills the challenge that marks me in said work. </t>
  </si>
  <si>
    <t xml:space="preserve"> One of the satisfactions that I highlight of this project is that, the tennis specialist in the writing told me that thanks to the graphic, he understood Rafa Nadal's career in detail much better, just for this phrase it is well worth the realization of these visualizations.    </t>
  </si>
  <si>
    <t>https://www.mundodeportivo.com/tenis/20191104/471366094511/rafa-nadal-inicia-hoy-con-suspense-su-octava-etapa-como-n-1-mundial.html</t>
  </si>
  <si>
    <t>Ferran Morales (Data visualization), Angel Rigueira</t>
  </si>
  <si>
    <t xml:space="preserve"> I am an infographist in Mundo Deportivo, a sports newspaper from Barcelona (Spain), I am passionate about new digital narratives, I have won different international awards (SND, Information is Beautiful and ÑH) in recent years I am investigating new ways to show data in augmented and virtual reality. </t>
  </si>
  <si>
    <t>Sinapsis (Synapses): Fighting corruption with open data to discover connections between illegal companies that received public resources in Latin America</t>
  </si>
  <si>
    <t>https://sinapsis.lat/herramienta/estafa-maestra</t>
  </si>
  <si>
    <t>Animal Político</t>
  </si>
  <si>
    <t>Investigation,Solutions journalism,Database,Open data,Infographics,Chart,Map,Politics,Corruption,Business</t>
  </si>
  <si>
    <t>Scraping,D3.js,Canvas,Json,Adobe,Creative Suite,Microsoft Excel,Google Sheets,CSV,OpenStreetMap,Anime.js,Node.js</t>
  </si>
  <si>
    <t xml:space="preserve"> Mexico is extremely corrupt, politicians steal money without sanctions.   The modus operandi all across Latin America is very similar: government officials create ghost companies, the government assigns projects to these fake businesses and the money disappears.   How could we detect these companies? That’s how we started this project. Sinapsis is a tool that visualizes relationships between businesses and government entities, as well as how companies and their personnel are interconnected. As a free, open-source project, it’s designed to help detect irregularities and suspicious activity in business interactions and practices. </t>
  </si>
  <si>
    <t xml:space="preserve"> Animal Político has already published two very important investigations done with Sinapsis on corruption in Mexico: The Ghost Companies of Veracruz and The Master Scam. The latter revealed that the Mexican Federal Government disappeared 7,670 million pesos (around 400 million dollars) through 186 companies. These investigations won the National Journalism Award. Even more important, they have been the basis for the prosecution of several former and current public officials in Mexico.    It is a tool that has been proved and used. Only a couple months into its publication, there are already 180 different projects using it and at least 5 people forking the code on GitHub to adapt it to their needs. The tool also includes the investigation methodology; tips on useful public databases; promotes the use of open data pre charging relevant databases on the tool to facilitate analysis; builds community through a Telegram channel open to doubts and suggestions; and is working on the process of systematizing information on corrupt companies across Latin America.   To date, we have allies collaborating from Argentina, Bolivia, Brasil, Chile, Colombia, Costa Rica, Ecuador, Guatemala, Honduras, Panama, Paraguay, Peru, Dominican Republic and Venezuela.   During this first phase, we want to train local journalists in Mexico. So far, we have given workshops in Mexico City, Hidalgo, Guadalajara, and have already scheduled Puebla, Tijuana and Mexicali. We would like, further down the line, with the right allies and resources to be able to reach different countries in Latin America.   The project has had international recognition, the United Nations Office on Drugs and Crime has invited us to their regional convention in Quito, Ecuador and are presenting in TicTec in march in Iceland. </t>
  </si>
  <si>
    <t xml:space="preserve"> Beyond the platform, Sinapsis is also an investigation methodology. The way in which we processed data had to be easy for journalists (that generally don’t have a lot of technical knowledge) and functional for a developer (machine readable).   Part of this process was generating a CSV template that could be easily opened in Excel for journalists to work on and understand, and that could be uploaded to Sinapsis at the same time. Gathering the information from different sources was done manually, however, being able to categorize and standardize the information has proven very valuable for the investigation of government-companies corruption schemes in the region. This process was possible through the interdisciplinary work of journalists, information designers and developers.   Technically, the platform is built with React (ES6), making it modular, flexible and scalable. It uses as its main library D3.js and the visualizations are SVG files to allow designers and journalists to export it in different formats according to their needs, providing small news outlets and freelance journalists without resources with graphic material ready to publish.   Sinapsis doesn’t only show the visualization of connections; it also gives statistics on sums and number of coincidences; a geographic interactive map that georeferences addresses providing strategic insights for field research; an exportable CSV with the lists of coincidences; and it is possible to export the data in JSON formats (for developers and data analysts), CSV, as well as a .sinapsis file that has the full project to facilitate collaboration between investigations.     </t>
  </si>
  <si>
    <t xml:space="preserve"> To explain this, we’ll provide some context.    Animal Político is a digital and independent newspaper in Mexico, specialized in topics such as human rights, migration, drug trafficking, security, politics and inequality.   During the Ghost Companies of Veracruz and The Master Scam investigations we worked through: How could we detect these companies? Having limited time, how could we systematize and automatize this process? With the volume of information we had, could technology give us additional insights to our manual analysis?   The hardest part was conceptualizing the project. It started with hundreds of public documents, a hypothesis and a lot of information to process. We developed the tool as we were structuring and advancing the investigation with an interdisciplinary team. It is very rare for a small independent news media to build technology.   At the beginning, Sinapsis was going to be a dashboard showing coincidences between companies, and as time passed on we kept adding features. First a node map, later a georreferenced map, data analysis and statistics on the databases. The project slowly grew over time.    Additionally, we faced challenges with the interdisciplinary nature of the team: developers, information designers and journalists work in very different ways. Being able to communicate effectivly and build this product took 3 years!   Sinapsis represented several challenges in a technical level: it is a tool that had the user’s privacy as a top priority, which meant that the data processing had to be done through the browser without using a backend.   We know Sinapsis is not self-explanatory yet, which is why we added a “guide” button so that the users get to know some parts of the tool. However we know that it is not enough, so we started giving workshops and would like to produce tutorial videos / material in the next iteration. </t>
  </si>
  <si>
    <t xml:space="preserve"> People will be able to see how with a very small team, from an independent news media with very little resources, you can develop tech and tools that have an impact in society. They will also be able to see that the investigation journalism world can also think about technological outputs, since developing software in media almost never happens.   Newsrooms can learn a lot from the interdisciplinary work thar makes these types of projects possible, and this might sound obvious in other countries or contexts, but in Mexico it is very rare that a media outlet hires a developer to work full time on journalistic projects. We also are not aware of any other outlets with an information designer for content production.   Showing work flows and methodologies would be very valuable for the audiences. </t>
  </si>
  <si>
    <t>https://sinapsis.lat</t>
  </si>
  <si>
    <t>https://sinapsis.lat/herramienta</t>
  </si>
  <si>
    <t>Yosune Chamizo Alberro, Gilberto León, Mauricio Martínez Robles, Jesús Santamaría, Elizabeth Cruz, Ethan Murillo, Jorge Ramis, Nayeli Roldán, Manuel Ureste, Miriam Castillo, Arturo Ángel, Tania L. Montalvo, Francisco Sandoval, Daniel Moreno</t>
  </si>
  <si>
    <t xml:space="preserve"> Yosune Chamizo Alberro is the Information Designer at Animal Político, an independent and digital newspaper in Mexico City where she has been part of projects such as:  To Murder in Mexico: Impunity Guaranteed ;  The Master Scam: graduated in disappearing public money ,  The Ghost Companies of Veracruz ,  NarcoData: In-depth digital analysis of the organized crime in Mexico , among others.   She is the regional representative in Mexico for the International Institute for Information Design (IIID) and her work has been recognized in countries such as Germany, England, Austria, Italy, Spain, Latvia and Brazil. In March of 2019 she was part of the jury for the 27th edition of the Malofiej World Infographics Awards organized by The Society for News Design.   She has given conferences and workshops to more than 30 civil society organizations and holds a master’s degree in Design, Information and Communication from the Metropolitan Autonomous University Cuajimalpa Unit (Mexico) and a master’s degree in Graphic Design from Elisava (Spain). </t>
  </si>
  <si>
    <t>See How the World's Most Polluted Air Compares With Your City's</t>
  </si>
  <si>
    <t>https://www.nytimes.com/interactive/2019/12/02/climate/air-pollution-compare-ar-ul.html</t>
  </si>
  <si>
    <t>The New York Times</t>
  </si>
  <si>
    <t>Explainer,Mobile App,Map,Environment,Health</t>
  </si>
  <si>
    <t>AR,D3.js,Adobe,R,Python</t>
  </si>
  <si>
    <t xml:space="preserve"> Outdoor particulate pollution known as PM2.5 is responsible for millions of deaths around the world each year and many more illnesses. We created a special project that visualizes this damaging but often invisible pollution. The interactive article allows readers to (safely) experience what it’s like to breathe some of the worst air in the world in comparison to the air in their own city or town, giving them a more personal understanding of the scale of this public health hazard. </t>
  </si>
  <si>
    <t xml:space="preserve"> This air pollution visualization project was one of The Times' most-viewed stories of the year, garnering well over a million page views in a single day. It also had some of the highest reader engagement. Readers took to social media, unprompted, to share the air pollution averages for their own city as well as screenshots of the project’s visualizations, and to express concern over recent upticks in air pollution.   Making air pollution more tangible to the general public is especially important today, as air quality in the United States has worsened after decades of gains, while much of the world’s population continues to breathe high levels of pollution. At the same time, it is becoming more clear that air pollution affects human health at ever more granular scales.   Experts from the public health community, including the United Nations and WHO, have reached out about using the project for educational purposes. </t>
  </si>
  <si>
    <t xml:space="preserve">  Particle visualization and charts:  The data analysis was done using Python. Visuals in the story were created using WebGL and D3.     Augmented reality version:  The AR experience was created using Xcode and Apple SceneKit. (The AR scene being responsive to data was created using Swift in Xcode.) Please not that the AR version is only available on the New York Times app and on iPhones due to technological constraints of the Android operating system.    Map:  The map was rendered by converting netCDF files using R and gdal. The animation was done using Adobe's After Effects and Illustrator. </t>
  </si>
  <si>
    <t xml:space="preserve"> We wanted the project to build empathy through data by connecting people's own experience (what average air pollution is like in their own city) to various case studies of polluted air that have recently made news.   To achieve that, we strove to make sure the visualization had the right feeling of movement in space to evoke polluted air, while still reflecting that it a  data visualization  rather that an accurate reflection of what pollution might look like at a specific place and time.   We went through many ideas for how to represent this pollution – as particles, as haze, etc. – and many ways to show it to our audience. The end goal: Walking the line between what is scientifically accurate while also allowing people to feel a natural connection between the viz and the subject being visualized (pollution).    To ensure scientific accuracy, we ran our visualization ideas past half a dozen experts who study particulate matter pollution in order to best decide how to show these damaging particles.    In the end we settled on a deceptively simple presentation: Filling up your single screen (or room in AR) with particles as you scroll (or tap) in order to create a sense of "filling" your lungs with this sort of air. Our readers' reactions to the piece suggest that we got the balance right. </t>
  </si>
  <si>
    <t xml:space="preserve"> One lesson we hope people will take away is that it is possible to create emotional connections to data through visualization. We built the story introduction so that readers become the central character, allowing them to use their own experience of polluted air as a benchmark by which to judge and understand the scale of pollution elsewhere. That builds a deeper understanding of the issue at stake than just showing data for far-away places they may have never visited.   On the more technical side, many people commented on the project's innovative use of augmented reality.  Theproject leveraged AR to make something that is all around us but often invisible actually visible in 3D space. Previously, experiments with AR at the Times and in other newsroom mostly consisted of placing objects into space (such as the Times' Lunar landing project) or creating a novel 3D space for exploration (such as the Guardian's augmented reality project that allowed users to experience what being in solitary confinement is like).    Selected praise for the AR experience:  &lt;ul&gt;  “This is easily the most compelling use of augmented reality I've ever seen in a news context.” – &lt;a href="https://twitter.com/_cingraham/status/1201879522225934338"&gt;Chris Ingraham, Washington Post&lt;/a&gt;   “I've been always (and I still am largely) skeptical about the application of #AR and #VR especially in #dataviz but this made me change my mind: it's all about the way it relates to our perception and experience of the world around us.” – &lt;a href="https://twitter.com/pciuccarelli/status/1201891442865520640"&gt;Paolo Ciuccarelli, prof at NortheasternCAMD&lt;/a&gt;  &lt;/ul&gt;</t>
  </si>
  <si>
    <t>Nadja Popovich, Blacki Migliozzi, Karthik Patanjali, Anjali Singhvi and Jon Huang</t>
  </si>
  <si>
    <t xml:space="preserve">  Nadja Popovich  is a reporter and graphics editor on The New York Times’ Climate Team. She covers climate science, energy policy and the real-world impacts of our warming world. She is particularly interested in using interactivity and personalization to help readers more viscerally relate to the effects of climate change through data.    Blacki Migliozzi  is an award winning data journalist and storyteller. As a graphics editor at The New York Times he focuses on developing data-driven climate stories.    Karthik Patanjali  is a designer, researcher, technologist and award- winning storyteller. He is a part of The New York Times’ Immersive Team, where he explores storytelling through immersive platforms, including AR, VR and 3D Web.    Anjali Singhvi  is a reporter and graphics editor at The New York Times. She is a trained architect and holds a masters degree in Urban Planning and Urban Analytics from Columbia University. She joined The Times in 2016.    Jon Huang  is a graphics editor at The New York Times with a background in computer science and photojournalism. He designs and builds interactive presentations. </t>
  </si>
  <si>
    <t>Locked Out</t>
  </si>
  <si>
    <t>https://www.thebureauinvestigates.com/stories/2019-10-04/locked-out-how-britain-keeps-people-homeless</t>
  </si>
  <si>
    <t>The Bureau of Investigative Journalism, members of the Bureau Local Network</t>
  </si>
  <si>
    <t>Investigation,Multiple-newsroom collaboration,Database,Open data</t>
  </si>
  <si>
    <t>Scraping,Microsoft Excel,Google Sheets,Python</t>
  </si>
  <si>
    <t xml:space="preserve"> Our #LockedOut investigation revealed just how hard it was to find an affordable property to rent while on housing benefits. We dug into data from across Great Britain to show, not only the state of affairs nationally, but also the local, granular picture. This collaborative project drew in journalists from across the country to tell an important story about the housing crisis and a leading cause of our spiralling homelessness epidemic. </t>
  </si>
  <si>
    <t xml:space="preserve"> The work was welcomed by campaigners and lawyers across the country, with some officials saying it would help them create local policy. We heard of at least one legal case where lawyers used our data to prove their client and his family were unable to access an affordable home.       The work also prompted the UN Special Rapporteur on Housing to speak out on the issue and, inspired by our work she said she planned to look into affordability as an issue elsewhere.        Three months after publication the government announced an increase in the rate of Local Housing Allowance (housing benefit), though we have since shown this increase does little to improve things. </t>
  </si>
  <si>
    <t xml:space="preserve"> We captured the details of 62,695 two-bed properties advertised on 15/09/2019, using the Nestoria API (which aggregates property data from online property listing sites.)       We used the latitude and longitude coordinates of each property found through the API to localise them within the right Broad Rental Market Area (BRMA) using shapefiles obtained from the Valuation Office Agency. We then analysed the data to ascertain the total number of affordable properties in each BRMA, as well as the increase in LHA that would be necessary to make the 30th percentile affordable.       We also knew that refusal to let to those on benefits makes the shortage even worse. Reporters contacted the landlords of 180 two-bed properties posing as a single mother and asked whether the landlord accepted people on benefits.       We also went further to ensure wide accessibility to our findings, building an interactive online tool which allowed anyone to find out their local situation.      As the housing market is ever evolving, it was clear that we needed to ensure others could reproduce our investigation later, so we published the code we used to collect and analyse the data in &lt;a href="https://github.com/bureau-local/lha-investigation"&gt;a Github repository&lt;/a&gt;. </t>
  </si>
  <si>
    <t xml:space="preserve"> We knew this was an investigation with regional and local nuance, and so it was imperative that the findings were shared as far and wide as possible.       We worked on this story with our Bureau Local network. We wrote a public-facing Reporting Recipe and opened all relevant data at BRMA level (which is not publicly available) as well as a list of all the affordable properties. As well as publishing the story with HuffPost UK, our local reporter network produced more than 20 stories detailing the situation in their area.       We also held StoryCircles across the country - presenting our data and findings to people with real-life experience in physical settings. </t>
  </si>
  <si>
    <t xml:space="preserve"> This project combined innovative data gathering and mapping techniques, paired with a real focus on making the findings accessible and useful to as many people as possible. This collaborative approach to data-journalism is breaking ground in the UK. The Bureau Local project (part of the Bureau of Investigative Journalism) has developed a clear framework for how these investigations can be done: we publish Reporting Recipes to help even someone with no journalistic experience dig into the story, we open up our data with clear guidance on how to read it, we have published the code we used so others can re-produce the investigation at a later date and we have even produced a guide to help people should they want to replicate our model for themselves. </t>
  </si>
  <si>
    <t>https://www.thebureauinvestigates.com/blog/2019-11-25/locked-out-stories-from-across-the-uk-expose-holes-in-the-housing-safety-net</t>
  </si>
  <si>
    <t>https://www.thebureauinvestigates.com/blog/2020-01-10/taking-a-story-full-circle</t>
  </si>
  <si>
    <t>https://github.com/bureau-local/lha-investigation</t>
  </si>
  <si>
    <t>https://docs.google.com/document/d/1ydf6xjYjCQtHPCefNGRZyQEmAG23UOJpCoyIk0UL6HA/edit?usp=sharing</t>
  </si>
  <si>
    <t>Maeve McClenaghan, Charles Boutaud, Tom Blount, Charlotte Maher</t>
  </si>
  <si>
    <t xml:space="preserve"> Maeve works on our Bureau Local team where she has led nationwide, collaborative investigations on issues including cuts to domestic violence refuges, politicians use of Facebook "dark ads" and homeless deaths. Maeve has previously produced investigations for BBC radio, the Guardian, Greenpeace and Buzzfeed UK. She has won numerous awards for her journalism and has been nominated three times for the Orwell Prize. In June 2019 she was named a Bertha fellow and currently writes about housing issues.   Charles is a developer-journalist who has experience investigating data for stories using computational method. He won a Canadian Online Publishing Award for his work on public transport data in Montréal with the Huffington Post, Québec.   Tom Blount is a research fellow at the University of Southampton, involved in research projects at a national and international level. He has a PhD in Computer Science, and has written papers on human-data interaction, game design, and (anti-)social argumentation.    Charlotte Maher joined the Bureau as a fellow in 2019. She has previously written for the London Evening Standard. Charlotte has a bachelor's degree in English from the University of Nottingham and an MA in Investigative Journalism from City, University of London. </t>
  </si>
  <si>
    <t>Dying Homeless</t>
  </si>
  <si>
    <t>https://www.thebureauinvestigates.com/stories/2019-03-11/homelessness-kills</t>
  </si>
  <si>
    <t>The Bureau of Investigative Journalism, members of the Bureau Local network</t>
  </si>
  <si>
    <t>Investigation,Solutions journalism,Long-form,Cross-border,Multiple-newsroom collaboration,Database,Open data,Fact-checking,OSINT,Crowdsourcing,Human rights</t>
  </si>
  <si>
    <t xml:space="preserve"> Dying Homeless project - a year long, collaborative investigation - revealed for the first time, the scale of homeless deaths across the UK.   After discovering that no official body held data on how and when people were dying homeless we started counting, aware that this deficit of information meant no-one knew how wide-scale this issue was or whether lessons could be learnt to prevent deaths in the future.   We revealed that at least 800 people died (October 2017 - April 2019). We logged the names and stories of hundreds of people who had lost their lives. </t>
  </si>
  <si>
    <t xml:space="preserve"> The findings set the news agenda, provoked debates in parliament, and prompted Ministers to promise to do more to address the issue. The Secretary of State for Housing called our findings “utterly shocking” and promised case reviews into deaths.        Following our revelations about the lack of reviews into homeless deaths, several councils, including Brighton &amp; Hove and Leeds have said they will undertake their own reviews into deaths in their area. The government’s Rough Sleeper Strategy recommended, for the first time, that deaths be reviewed.        We started our series using #makethemcount: a call for an official body to log these deaths. In December, prompted by our work, the Office for National Statistics produced the first ever official data on homeless deaths. This came after we shared our data with the ONS to help them develop their methodology. The Scottish National Records Office has now followed suit and will soon publish its first ever data on homeless deaths. The  Northern Irish equivalent has said it is exploring producing its own data now too.        We presented the findings to the APPG on Homelessness and the figures have been cited in parliament several times. Prompted by our network of reporters, at least 17 MPs and councillors have spoken out on the issue.       The work was also received positively by those working with and for homeless people. The Big Issue said: “To its huge credit, the Bureau’s research extensively looked into the stories of every one of those deaths… Putting faces and stories to numbers humanised the figure”.       Across the country, members of the public came together to remember those that passed away. There were protests about homeless deaths in Belfast, Birmingham, London and Manchester, memorial services in Brighton, Oxford, Luton and London, and physical markers erected in Long Eaton and Northampton </t>
  </si>
  <si>
    <t xml:space="preserve"> For a year, we attended funerals and inquests, interviewed family members, collected coroner’s reports, shadowed homeless outreach teams and compiled Freedom of Information requests - all in an attempt to get to the true picture.       We worked out a careful methodology, after consulting various expert groups, and then created a first-of-its-kind database where we logged the details of each death.       This database was used to build a powerful visualisation, which allowed readers to read more about each person, as well as understanding the scale of the tragedy.       Using scraping, deep-web searches and FOI we were then able to reveal that, of 83 of the recent deaths in our database, not a single official review had been launched to explore the circumstances of the deaths, despite experts arguing that a review would be best practice       All our findings were opened up to those in our Bureau Local network, a group of local journalists across the country. More than 100 local news stories and 80 national stories were produced. </t>
  </si>
  <si>
    <t xml:space="preserve"> Each death had to be fact-checked and verified, which was no easy task. We were also very aware of the need to report sensitively and respectfully. Indeed, it took many months to gain trust within the homelessness sector, but by the end of the project we had key sources across the country who were willing and able to share information as they got it.       As we drew our project to a close in April 2019, we were aware that we did not want the work to simply stop overnight. The Office for National Statistics was now producing official data but these deaths were about more than numbers, they were people. So we worked with the Museum of Homelessness and handed over the visualisation and commemorative project to them, helping them develop their methodology and website so that they could continue to tell the stories of those that pass away while homeless. </t>
  </si>
  <si>
    <t xml:space="preserve"> This project was the perfect example of journalists not being thwarted by the fact there was no official data to go on. Rather than give up when we found out no-one was counting homeless deaths, we were spurred on address this evidentiary void. By working collaboratively with a network of journalists and bloggers across the country, we were able to crowd-source much of the information.       And, by working with official statisticians, and opening up our database to them, we were able to achieve real impact. </t>
  </si>
  <si>
    <t>https://www.thebureauinvestigates.com/stories/2018-04-23/dying-homeless</t>
  </si>
  <si>
    <t>https://www.thebureauinvestigates.com/blog/2019-05-21/moving-on-with-respect-dying-homeless</t>
  </si>
  <si>
    <t>https://docs.google.com/document/d/12UHuPn9-UfVEPd2i4qkGsTr7jNtqxTIyUEuQdtiQh30/edit?usp=sharing</t>
  </si>
  <si>
    <t>Maeve McClenaghan, Charles Boutaud</t>
  </si>
  <si>
    <t xml:space="preserve"> Maeve works on our Bureau Local team where she has led nationwide, collaborative investigations on issues including cuts to domestic violence refuges, politicians use of Facebook "dark ads" and homeless deaths. Maeve has previously produced investigations for BBC radio, the Guardian, Greenpeace and Buzzfeed UK. She has won numerous awards for her journalism and has been nominated three times for the Orwell Prize. In June 2019 she was named a Bertha fellow and currently writes about housing issues.   Charles is a developer-journalist who has experience investigating data for stories using computational method. He won a Canadian Online Publishing Award for his work on public transport data in Montréal with the Huffington Post, Québec. </t>
  </si>
  <si>
    <t>Can you make AI fairer than a judge? Play our courtroom algorithm game</t>
  </si>
  <si>
    <t>https://www.technologyreview.com/s/613508/ai-fairer-than-judge-criminal-risk-assessment-algorithm/</t>
  </si>
  <si>
    <t>MIT Technology Review</t>
  </si>
  <si>
    <t>Investigation,Explainer,Long-form,Quiz/game,Open data,Infographics,Chart,Crime</t>
  </si>
  <si>
    <t>D3.js,JQuery,Json,CSV,Python,Node.js</t>
  </si>
  <si>
    <t xml:space="preserve"> This interactive narrative shows why decision-making algorithms can’t be completely fair when operating on data from an unfair world. It visualizes real data used in an algorithmic system to predict whether an individual will be re-arrested. It then challenges readers to adjust the algorithm to make those predictions fairer. But after every adjustment, a new notion of fairness is revealed requiring more adjustment. This build up leads to the punchline: these notions, in practice, can never be satisfied all at once. While the story uses criminal justice data, it’s lesson holds true across industries, including in hiring, healthcare, and lending. </t>
  </si>
  <si>
    <t xml:space="preserve"> Our exploration of algorithmic bias, while grounded in an example from the criminal justice system, is widely applicable across industries and fields that are increasingly adopting automated decision-making systems. We received feedback from readers across many fields—criminal justice, law, AI, social sciences, and healthcare—saying that our piece has become an important reference and/or teaching tool for understanding the impact and consequences of this phenomenon. Overall our piece has received over 80,000 views and been publicly commended by leading experts and institutions like &lt;a href="https://twitter.com/AINowInstitute/status/1184887683472154624"&gt;AI Now&lt;/a&gt;, &lt;a href="https://twitter.com/azeem/status/1184809241187618817"&gt;Azeem Azhar&lt;/a&gt;, &lt;a href="https://twitter.com/JanelleCShane/status/1184877632027951104"&gt;Janelle Shane&lt;/a&gt;, and &lt;a href="https://twitter.com/marylgray/status/1184803065926275073"&gt;Mary Gray&lt;/a&gt;. It has also been featured on &lt;a href="https://radio.wosu.org/post/tech-tuesday-ai-criminal-justice#stream/0"&gt;radio&lt;/a&gt; and &lt;a href="https://www.experian.com/blogs/news/datatalk/ai-judges-court/"&gt;podcasts&lt;/a&gt; and become assigned reading in university courses, including at &lt;a href="https://web.stanford.edu/class/cs182/"&gt;Stanford University&lt;/a&gt;.   While it’s difficult to track impact beyond these metrics, its wide reach shows how relevant and salient this topic is. As we’re seeing now, governments around the world have begun to actively draft legislation to address such bias. The work of researchers and journalists like us plays a critical role in helping policymakers understand how to regulate this issue. In the meantime, it’s also important to have a robust public conversation that unveils and elevates the weaknesses of algorithmic systems to the people affected by them so they can push back. </t>
  </si>
  <si>
    <t xml:space="preserve">  Data processing:  The data we were using was already publicly available &lt;a href="https://www.propublica.org/article/how-we-analyzed-the-compas-recidivism-algorithm"&gt;through ProPublica&lt;/a&gt; in .cvs form. We downloaded it and filtered it down to the relevant dimensions in Python, then reduced it by randomly sampling 500 rows.    Prototyping:  We began by sketching different visualization ideas on a whiteboard, then using Observable notebooks for rapid prototyping in Javascript and d3. With each prototype, we then conducted in-person user tests, where we would ask readers to read the story, then talk out loud about their thought process during the interactive sections. Based on their explicit and implicit feedback (stumbles, confusions, and otherwise), we’d develop new whiteboard sketches and improve our prototype. This cycle happened three times.    Production:  Once we finished prototyping, we transitioned to our own local development environments, and used Github to collaborate on code and Github Pages to deploy. We first got things working on desktop, then quickly optimized for mobile. Then again, we conducted user tests in the real article-reading environment on and refined the interaction details until it was a completely seamless experience. Finally we did more comprehensive quality-assurance tests by testing across different browsers and devices. </t>
  </si>
  <si>
    <t xml:space="preserve"> The core of this project was translating obscure yet consequential statistical concepts into an approachable and engaging visualization—something that people would easily understand and that would compel them to care. All of this was hard, but the toughest part was making our data and information-dense visual as clean and simple as possible. We wanted to eliminate any cognitive burden, so people wouldn’t even realize the underlying complexity.   This required us to first deeply understand the material in order to distill it. We began by interviewing many experts in statistics, algorithm design, law, and criminal justice, to ensure that we understood the full pipeline from the technical statistical concepts to their impacts on the ground.   It also required many iterations of both visual and interaction design, as also detailed in the answer about tools and techniques. We conducted many rounds of user testing with people who were unfamiliar with the topic. We also had to overcome the design challenge of making the graphics and interactions work seamlessly on both desktop and mobile. The result is a unique interactive narrative that has quickly become a standard reference on the interplay between different conceptions of fairness, and why no algorithm can satisfy all of them.    </t>
  </si>
  <si>
    <t xml:space="preserve"> This project offers lessons on both the content and process. From a content perspective, decision-making algorithms have completely permeated our lives. As many are struggling to understand and communicate what this means, including citizens, activists, and policymakers, our interactive narrative offers an authoritative, comprehensive, and clear answer.   From a process perspective, this project was a highly collaborative and iterative. Jonathan and Karen worked on everything together: we conducted our interviews together, pair-programmed together, and wrote the narrative in a tight feedback loop of communication. We also approached the story like a product, using prototyping, user testing, and quality assurance techniques to refine every element of the story. Both these facts undeniably strengthened the story and can offer a model for future collaborators.    </t>
  </si>
  <si>
    <t>Karen Hao and Jonathan Stray</t>
  </si>
  <si>
    <t xml:space="preserve">  Karen Hao  is the senior artificial intelligence reporter at MIT Technology Review. She covers the field’s cutting edge research and the technology’s ethics and social impacts. She also writes a weekly newsletter called &lt;a href="https://forms.technologyreview.com/the-algorithm/"&gt;The Algorithm&lt;/a&gt;, which was honored as one of the best newsletters on the internet by the 2018 Webby Awards. Prior to TR, she worked as a tech reporter and data scientist at Quartz, and an application engineer at the first startup to spin out of Google[x].    Jonathan Stray  is a research fellow at the Partnership on AI. He previously taught the dual masters degree in computer science and journalism Columbia university and built software for investigative journalism. He has worked as an editor at the Associated Press, a reporter in Hong Kong, and a research scientist at Adobe Systems. </t>
  </si>
  <si>
    <t>Database of Governments Officials Limos</t>
  </si>
  <si>
    <t>Bosnia and Herzegovina</t>
  </si>
  <si>
    <t>auta.detektor.ba</t>
  </si>
  <si>
    <t>Balkan Investigative Reporting Network in Bosnia and Herzegovina (BIRN BiH)</t>
  </si>
  <si>
    <t>Database,Open data,Corruption</t>
  </si>
  <si>
    <t>JQuery,Node.js</t>
  </si>
  <si>
    <t xml:space="preserve"> “ Bosnian institutions and public companies last year launched tenders to procure 1,666 official vehicles, worth about 46 million euros, BIRN’s new database shows.”    This lede, which was published in January 2019 on BIRN’s flagship website, announced the publication of data on all funds spent on vehicles for government officials, institutions and public companies in one place.    The investigation and database offer a live, one-of-a-kind tool which ensures transparency of public spending. They have already proved to be a valuable anti-corruption tool, revealing that in 80 per cent of all tenders for vehicles, only one company applies for the procurement. </t>
  </si>
  <si>
    <t xml:space="preserve"> The impact of BIRN’s database has been multifaceted. During the course of its existence, various posts, tenders and articles published on the database were republished a total of more than 250 times by domestic and regional media – showing an immense interest in the content.    Along with direct users of the database, which numbered tens of thousands, the database also garnered significant amounts of posts on social media. In some instances, our posts on social media were reworked into articles by other media. One of our posts was about how we used the keyword “ISOFIX” in the database to reveal all the car purchases in which a child car seat was requested - in order to show that these cars will definitely be used for private purposes - and posted the link to the results on twitter. Our post simply provided the link to the database, in which 11 such cars with child seat requests were listed. Several media outlets then took this post and wrote long-form articles about the phenomenon.    Along with republications and our direct engagement with the general readership, a specific part of our audience was the Public Procurement Agency, which is in charge of the tenders, in order to stop illegal work.    As previously mentioned, we marked certain tenders with a RED FLAG. In dozens of cases, these tenders were amended after BIRN Bosnia wrote about them, or flagged them, or asked institutions questions about them. This is a very direct way in which BIRN's work stopped potentially corrupt tenders, and saved public funds through ensuring the transparency of spending.   It becase for media in Bosnia and Herzegovine "only relevant source of information for Governments Officials Limos in BiH", as quoted. </t>
  </si>
  <si>
    <t xml:space="preserve"> Both the Administration and the Presentation applications are hosted on Windows Server 2012. The applications are written in the C Sharp (C#) programming language and rely on Microsoft SQL Server 2008 R2 for the structured data content.   For the visual design and the front-end of both applications BIRN used:   - Bootstrap 4   - Material icons   - gulp.js   - PostCSS   - Node.js   - npm   - jQuery   - IBM Plex Sans Condensed </t>
  </si>
  <si>
    <t xml:space="preserve"> Ordinary citizens do not have full access to public procurement portal. In order to see all data you need to register. BIRN registered and downloaded all tenders throughout the year for vehicle purchases and updated them daily on the database, providing daily transparency on all public spending on vehicles.    In order to show the amount of money spent in general, and not just for one cost type, the database had two other subsections. First, the register of vehicles, which showed what vehicles a certain company or public institution already owns. The second subsection is the expenses part, which has information about other expenses related to cars – such as petrol, parking, repairs and insurance.    When a tender for purchasing a car is published, BIRN journalists first put it in the database. Then they search through the public procurement website for the latest tender for insurance – which each institution or public company signs at the start of the year, and in which this institution or company lists all the assets it wants to insure. In this document, BIRN journalists find data about all vehicles already owned and the estimated cost. All these cars are then put in the register section.   Finally, BIRN journalists go through the data for the entire year for all tenders for expenses related to cars for each institution and put them in the third subsection. When this is completed, a certain company or public institution which is buying new cars also has two other subsections in which citizens can see all other information which might interest them. They will see if the car is a luxury one or not, and how much money is being spent on repairs, washing, parking, petrol and insurance for each institution’s fleet of cars. </t>
  </si>
  <si>
    <t xml:space="preserve"> BIRN Bosnia and Herzegovina’s database is the first live database published online in the country, one that is updated daily and in which data changes in real time. BIRN journalists each day insert the new tenders and decisions, which provides a high level of transparency about public spending.    Furthermore the database is the first completely connected database in Bosnia and Herzegovina in which all entities are linked and searchable. Each entity in the database has its own subpage and can be compared and linked to others. It allows a much deeper search option then other journalistic and official databases.    During our research, we did not find any similar database worldwide on official cars or vehicles. For the first time in Bosnia and Herzegovina, data from public procurement has been presented in a user-friendly way, creating a tool that can be used by other journalists and researchers for further research.    One other aspect of this database is its goal to make public procurements more transparent by publishing documents otherwise only available to private companies that are registered with the official public procurement portal.    Finally, the database also seeks to maximise the impact of BIRN’s investigative work, by having a dedicated space for articles and investigations about the public procurement of vehicles. A video section is also included in which BIRN journalists used mobile journalism techniques to create shorter videos for social media to further boost impact. </t>
  </si>
  <si>
    <t>http://detektor.ba/en/bosnia-blows-millions-of-euros-on-official-limos/</t>
  </si>
  <si>
    <t>https://bird.tools/how_to/how-to-make-database-of-governments-officials-limos/</t>
  </si>
  <si>
    <t>Semir Mujkić, Denis Džidić</t>
  </si>
  <si>
    <t xml:space="preserve">&lt;h1&gt;Denis Dzidic&lt;/h1&gt;  BIRN BiH Executive Director and Editor   Denis Dzidic is the Executive Director and Editor for BIRN Bosnia and Herzegovina. He joined BIRN in August 2008, and after working as a journalist, deputy editor and chief editor for BIRN Bosnia and Herzegovina’s flagship website Detektor.ba he has been named Executive Director as of October 1, 2019.   Before BIRN, Denis worked as a journalist for Oslobodjenje daily newspaper and the Institute for War and Peace Reporting both in Sarajevo and in Hague where he reported on transitional justice issues and war crimes.   Denis has worked as a journalist since 2006. He graduated from the Journalism Department of the Faculty of Political Science in Sarajevo, and he holds a master in International law.  &lt;h1&gt;Semir Mujkic&lt;/h1&gt;  Detektor Managing Editor   Semir Mujkic is managing editor for BIRN Bosnia and Herzegovina. He joined BIRN in April 2017 and has worked as a journalist and deputy editor for BIRN BiH website Detektor.ba where he is managing editor as of October 2019.   He was awarded Second prize at EU Investigative Awards in 2019 for investigative series Corruption in Public Procurements; the Best multimedia investigation into corruption by Anticorruption network in Bosnia and Herzegovina in 2018; and a UNICEF prize for journalistic contribution for the protection and promotion of child rights in print media in 2016.   Semir has attended advanced training courses in journalism, Reuters’ training of trainers and a one-month training course on economic and political reporting in London and Berlin, as well as the BIRN Summer School of Investigative Reporting.   He graduated in journalism from the Faculty of Political Sciences in Sarajevo and has worked as a journalist since 2006, for Magazine Start and Online magazine Zurnal. </t>
  </si>
  <si>
    <t>The Invisible Crime</t>
  </si>
  <si>
    <t>https://www.smh.com.au/invisible-crime</t>
  </si>
  <si>
    <t>The Age, Sydney Morning Herald, Brisbane Times, WA Today</t>
  </si>
  <si>
    <t>Investigation,Long-form,Documentary,Illustration,Infographics,Chart,Video,Audio,Culture,Women,Health,Crime,Human rights</t>
  </si>
  <si>
    <t>Animation,D3.js,Canvas,Adobe,Creative Suite,Google Sheets,CSV</t>
  </si>
  <si>
    <t>Sexual violence in Australia is pervasive but rarely prosecuted, much less punished. Invisible Crime journalism series aims to give texture to the experiences of those who survive these crimes and a data-driven analysis of the systems that too often fail to deliver justice. With a campaign of stories that included a 13-minute documentary and 10 articles that featured in The Age, The Sydney Morning Herald, The Brisbane Times and WA Today, which included o a mix of data visualisation, multimedia and months of shoe-leather reporting; our storytelling is grounded in hard numbers, while never losing sight of the people they</t>
  </si>
  <si>
    <t>The Invisible Crime has reignited a discussion about the complexities of prosecuting sexual assault cases in the Australian court system, and whether there are better ways to approach this complex issue. It revealed failures in data kept on sexual assault You can read some of the opinion pieces it spurred here and here. We worked extremely hard to ensured all survivors victims felt empowered through the re-telling of their stories. Because of our approach, survivors were proud of the result and their involvement in it. One survivor said, "Your interest in my story along with the fact you a) believed me and b) thought it to be important enough to include has been monumental in my recovery. No one ever asks us about it. So this is just a breath of fresh air". "The weirdest part was reading through it all and not remembering what my pseudonym was because multiple times I thought I was reading my own story only to realise it was someone else's. Our feelings and reactions are identical in some cases. I found this sad (for them) but so, so validating." Feedback from the legal profession has also been positive. Australian Lawyers Alliance spokesperson and lawyer Greg Barns said, "It's the best coverage I have seen in sexual assault and the legal system. It's such a difficult issue and striking the balance is fraught but you did it." We've received countless emails and messages from people who were sexually assaulted and felt a connection to the stories and documentary. Many of those were victims who have never disclosed to anyone before. Our project is being used as evidence in a submission to the Queensland Law Reform Commission inquiry into the mistake of fact defence, and we've been asked to attend legal services to speak about our</t>
  </si>
  <si>
    <t xml:space="preserve">     A mix of data visualisation, multimedia and months of shoe-leather reporting; our storytelling is grounded in hard numbers, while never losing sight of the people they represent.    We were analytical, methodical and transparent with our approach to the data. &lt;a href="https://www.smh.com.au/national/invisible-crime-about-the-data-20190807-p52eo8.html"&gt;Our data editor's comprehensive disclaime&lt;/a&gt;r means our methodology is public and accounted for.   On a technical level this was an ambitious project. Our &lt;a href="https://www.smh.com.au/interactive/2019/are-we-failing-victims-of-sexual-violence-v-2/"&gt;key data story&lt;/a&gt; includes multiple interactive elements, built painstakingly by designer Soren Frederiksen using WebGL - a cutting-edge technology that taps into a devices' graphics processor to make modern browsers capable of more than ever before -the team was able to create visualisations that both drove the narrative and broke new ground for the newsroom. The other multimedia &lt;a href="https://www.smh.com.au/interactive/2019/invisible-crime-index/live/index.html?resizable=true"&gt;'In their own words' &lt;/a&gt;was built with the aim of giving readers one snippet of a story, with broader context as they scroll. &lt;a href="http://m2.smh.com.au/video/video-news/video-national-news/they-say-as-the-victim-you-get-raped-twice-once-in-the-incident-and-then-in-the-court-20190821-5fpfu"&gt;A feature documentary&lt;/a&gt; is also a first for our newsrooms.  </t>
  </si>
  <si>
    <t>This was an ambitious project from the outset: our aim was to collate all available data from every state and legal jurisdiction in Australia, and for the first time illustrate the journey of a survivor of sexual assault through the entire criminal justice system - from reporting all the way through to conviction. No such body of work existed in Australia before this undertaking. Reporters spent six months developing this project, which included 20 Freedom of Information and data requests. This was an extraordinarily painstaking process. Some agencies were extremely reluctant to release data, so one of the hardest parts of this project was relentlessly advocating for the release of public information on the grounds that it was in the public interest. Once we had collected as many data sets as we could, the task was then to sort and present the data in an accurate way. Disparities in collection methods in each state made this task a very challenging one. We were meticulous with our approach, on such an important subject we chose not to make any assumptions in our collating o As well as being technically difficult, the subject matter itself made this a tough assignment. Our team conducted more than 30 hours of in-depth interviews with survivors, police, prosecutors, defence lawyers and judges. All story subjects must be treated with respect and fairness, but for survivors of sexual assault, our duty of care was of a much higher standard. It took a great deal of time to build up trust with each of our case studies - meeting them on multiple occasions and spending time with them completely off-the-record before a microphone or a camera ever entered the room. Each person was at a different stage of their recovery, and this required on-going emotional support and follow</t>
  </si>
  <si>
    <t xml:space="preserve"> Our groundbreaking project, the first and biggest of its kind in Australia on such a sensitive and important issue, revealed inadequacies in our justice system. We aimed to reveal how you can connect data with real people's stories in an engaging and powerful way.    We believe other newsrooms can and should adopt a data driven approach to issues that are sensitive and often become the fodder for the culture wars. By grounding the reporting at each stage to hard facts and figures, it gave us a platform of legitimacy and authority to highight issues in the system in a practical way.    Through  The Invisible Crime  we revealed failures in policing when it comes to reporting crime, high rates of reports being withdrawn, and a lack of training for officers. We revealed the complexities of the judicial system, unable to cope with a crime so private, often with such little evidence. It also revealed the huge cultural shift needed in regards to consent education  new messages.    We would hope that in the future, governments and agencies put more effort and funding into high quality data collection. Through our Freedom of Information and Right to Information requests process, we realised just how archaic most data collection is for courts. Data can be patchy, and non-existent in some cases. Some files are sitting in warehouses in hard copy, unable to be accessed by the public or journalists on their behalf. This is an unacceptable status quo - for without data on the basic performance of our public institutions, there cannot be public trust in their efficacy and there is also no data on which to advocate for policy changes. </t>
  </si>
  <si>
    <t>http://m2.smh.com.au/video/video-news/video-national-news/they-say-as-the-victim-you-get-raped-twice-once-in-the-incident-and-then-in-the-court-20190821-5fpfu</t>
  </si>
  <si>
    <t>https://www.smh.com.au/interactive/2019/are-we-failing-victims-of-sexual-violence-v-2/</t>
  </si>
  <si>
    <t>https://www.smh.com.au/national/invisible-crime-about-the-data-20190807-p52eo8.html</t>
  </si>
  <si>
    <t>https://www.smh.com.au/national/victoria/why-there-are-more-men-than-women-on-juries-20190821-p52jer.html</t>
  </si>
  <si>
    <t>https://www.smh.com.au/interactive/2019/invisible-crime-index/live/index.html?resizable=true</t>
  </si>
  <si>
    <t>https://www.smh.com.au/national/sexual-consent-why-no-is-not-enough-in-some-states-20190805-p52e1p.html</t>
  </si>
  <si>
    <t>Nicole Precel, Eleanor Marsh, Rachael Dexter, Soren Frederiksen, Craig Butt</t>
  </si>
  <si>
    <t xml:space="preserve">  The Invisible Crime  team was an enormous cross platform project that was contributed to by dozens of people including designers, photographers, animators, editors, product development staff who are all listed below.   At it's core, the project was imagined, created and driven by a core team of five journalists: &lt;a href="https://www.smh.com.au/by/nicole-precel-gxzx81"&gt;Nicole Precel (Journalist &amp; Video Audio Producer)&lt;/a&gt;, &lt;a href="https://www.smh.com.au/by/rachael-dexter-h01q8v"&gt;Rachael Dexter (Journalist &amp; Video Audio Producer)&lt;/a&gt;, &lt;a href="https://www.smh.com.au/by/eleanor-marsh-h1gj2t"&gt;Eleanor Marsh (Journalist &amp; Video Audio Producer)&lt;/a&gt;, &lt;a href="https://www.smh.com.au/by/craig-butt-hvf8q"&gt;Craig Butt (Data journalist)&lt;/a&gt; and&lt;a href="https://www.smh.com.au/by/soren-frederiksen-h0fwvz"&gt; Soren Frederiksen (Full stack developer working on news coverage).&lt;/a&gt;   This talented young team has in various forms worked together on award-winning data driven projects in past. Utilsing everyone's unique skills, the team will scrape and organise data sets, interrogate them and then creatively present and concisely report it's implications through text, infographics and video.     FULL CREDIT LIST FOR  THE INVISIBLE CRIME     Reporters:  Nicole Precel, Rachael Dexter and Eleanor Marsh   Data editor:  Craig Butt   Developers:  Soren Frederiksen and Reginal Sengkey   Design direction:  Mark Stehle   Video animator:  Kelly Bergsma   Video shooters &amp; editors : Eleanor Marsh, Margaret Gordon, Kelly Bergsma and Cormac Lally   Photographers:  Simon Schluter, Justin McManus and Elle Marsh   Illustrations:  Jo Gay   Editors:  Margaret Easterbook, Tom McKendrick, Richard Hughes, Felicity Lewis, Maher Mugrabi   Product Design:  Adam Stone   Product Development:  Caleb Wong and Rebekah Chow </t>
  </si>
  <si>
    <t>Rostros y voces del conflicto</t>
  </si>
  <si>
    <t>El Salvador</t>
  </si>
  <si>
    <t>https://rostrosyvocesdelconflicto.elsalvador.com/</t>
  </si>
  <si>
    <t>elsalvador.com, El Diario de Hoy</t>
  </si>
  <si>
    <t>Investigation, Documentary, Database, Video, Map, Crime, Human rights</t>
  </si>
  <si>
    <t>Scraping, Google Sheets, CSV, Python</t>
  </si>
  <si>
    <t xml:space="preserve">     Faces and voices of the conflict is a digital memorial that, after the creation of two own databases on war crimes and serious human rights violations that occurred in the eighties, presents them on an interactive map together with videos of testimonies of victims and survivors.   The "victims" and "events" databases were constructed after consulting the editions of four newspapers published between 1972 and 1992 and include crimes against humanity and war crimes attributed to the army and the guerrillas.    Publications from organizations related to the victims, guerrilla and the army were also consulted.  </t>
  </si>
  <si>
    <t xml:space="preserve"> Faces and voices of the conflict is a living project, constantly updated. After its launch, dozens of users wrote to us to share more information or to make small corrections to the published information. This has not served to contact new sources and publish new stories.  Another impact has been that, by being published by a media outlet that had a very right-wing position during the armed conflict, it has attracted the attention of readers and users who generally do not read and do not think about the human rights violated during the war of the 80's.  Politicians, relatives of victims of the army or the guerrillas, academics and human rights defenders have welcomed this data project.  From its launch on September 16th to Janyary 16th, the site had 155,542 page views and amassed 104,879 users.  After a general amnesty law was declared unconstitutional and the door was opened for war crimes committed in the 1980s to be brought to trial, the issue of restorative justice and historical memory has risen to prominence on the national agenda. Faces and Voices of Conflict has brought information never before collected in one place to that debate.</t>
  </si>
  <si>
    <t xml:space="preserve"> A team of five people reviewed four different print newspapers from 1972 to 1992. The information we found on human rights violations and possible crimes against humanity and war crimes, we aggregated into Google spreadsheets. To this information was added the one that was in a monument in honor of the victims of the war in the Cuscatlán park in San Salvador.   In Cuscatlan Park there is a monument which contains a list of 30,000 names of those who died in El Salvador's Civil War between 1980 and 1992. A El Diario de Hoy photographer took a high resolution photo of every element of the monument.   After that, using the OpenCV library we applied a a threshold treatment to every image and then used a tool named Tesseract to recognize the names.   Them, using a Python programming language library named Pillow, every picture was cutted and the results systematized in CSV files, which were united for storing.    We also use Flourish Studio to present the data from the "victims" database in a table where users can search for their relatives by typing their name.</t>
  </si>
  <si>
    <t xml:space="preserve"> The hardest part of the job was turning that data into history. It was very difficult to contact relatives of the victims or survivors of massacres willing to give their testimonies before a video camera. For our part, we prepare to address the victims and to accept when they identify some part of the story that they do not want to share.  The pandemic and the 80-day quarantine in El Salvador made this job even more difficult.</t>
  </si>
  <si>
    <t xml:space="preserve"> What other journalists can learn from this project is how the planning and work of a multidisciplinary team with a different vision of an event can enrich and carry out a journalistically ambitious task. Building a database with the serious human rights violations, crimes against humanity and war crimes committed by the State or by the guerrillas between 1972 and 1992 seemed an impossible task. But as a team it was decided what information needed to be collected and where to look for it. The editor sought the support of interns whom she trained to collaborate in the review of hundreds of pages of newspapers from which the information that was added to the databases was extracted.  The work could not have been carried out without this help. It was vital and important to have a methodology for external partners to join in the data collection task. The project started in June 2019 with planning; Data collection started in November 2019 and concluded in March 2020. Then came reviewing, cleaning and data analysis. For each task there was a team leader. Simultaneously, based on the data, relatives of victims were contacted to collect their testimonies and present them in videos and podcasts that are presented and added to the site as they occur.Finally, what other journalists can learn from this project is the need to have at least one person who knows a programming language like Python for data extraction and cleaning.</t>
  </si>
  <si>
    <t>https://www.facebook.com/watch/?v=648892162732791</t>
  </si>
  <si>
    <t>https://www.facebook.com/watch/?v=1715078788668696</t>
  </si>
  <si>
    <t>Lilian Martínez, Karla Arévalo, Xenia González Oliva, Carlos Palomo, Vladimir Bonilla, Claudia Zaldaña</t>
  </si>
  <si>
    <t>The Real Estate Books of the German Occupiers</t>
  </si>
  <si>
    <t>https://pointer.kro-ncrv.nl/artikelen/vastgoedboeken-van-de-duitse-bezetter</t>
  </si>
  <si>
    <t>Pointer (KRO-NCRV), De Monitor (KRO-NCRV), Follow The Money</t>
  </si>
  <si>
    <t>Investigation, Explainer, Long-form, Documentary, Open data, Fact-checking, OSINT, Illustration, Infographics, Chart, Video, Map</t>
  </si>
  <si>
    <t>Animation, D3.js, Canvas, Microsoft Excel, Google Sheets, CSV, R, RStudio, OpenStreetMap</t>
  </si>
  <si>
    <t>During World War II, the german occupiers made a registration of stolen Jewish real estate in the Netherlands. These books were digitalized recently. Pointer researched more than 7.000 transactions of disowned and sold Jewish property. We're telling the stories of persons who came back from the war and found their homes occupied by the new owners. A lot of people ea We found that a lot of municipalities never researched their own shady past. More than 7.000 transactions of disowned and sold property could be researched. We also want to submit De Straat Die Niet Meer Bestaat as a separate</t>
  </si>
  <si>
    <t xml:space="preserve"> Because of our research, municipalities are starting to research their own role in the real estate theft. Before our research, just 3 had concluded their research. Thanks to our publications, we're at 33 (of the possible 226) municipalities. These researches will conclude somewhere in 2021, and more municipalities are ready to follow their example. These investigations can lead to excuses by city councils, and monetary compensations to Jewish organisations and individuals.   We're telling these stories in the 75th year of the Dutch liberation. The second world war seems a thing far in the past, but we've made these stories relevant by looking at the current consequences of this theft. A lot of Jewish people are still looking for closure of their family past. A lot of companies made a lot of money from these transactions. And municipalities still aren't recognizing their own role in these transactions. In some cases, they asked the Jews coming back from concentration camps of hiding for overdue taxes on their homes. Municipalities sometimes bought stolen property, and afterwards frustrated the recovery of the property to the rightful owners.   We made the data sets public for anyone to look into. This led to a lot of tips from relatives, people living in these houses and historians. Our research led to at least 77 other publications, because we gave them the data to do their own investigations. We made 2 tv episodes, made somewhere near 20 publications, 1 interactive map and 1 interactive longread De Straat Die Niet Meer Bestaat (translated: The Street That No Longer Exists), which is now submitted to be archived by the Washington Holocaust Museum. We've provided translations of the key publications in the url's (Google Drive with Google Translated texts). </t>
  </si>
  <si>
    <t xml:space="preserve"> We started with the data set in Google Spreadsheets and Excel. The stories we found, we're researched with several national, local and online archives. We searched through old newspaper articles to find personal information, and we got access to archives which are hard to get into (because of sensitive information on war criminals). We also used old city maps of Amsterdam from around the war.   We made our interactive map with OpenStreetMap and a DMS in Google Spreadsheets. When one of the adresses has been located (because not all adresses still exist), we can change this location in Google Spreadsheets, which automatically updates our map.   Our interactive longread was made mobile-first, and combines video, animation, illustrations, photos a poem and text to tell the story about the Joden Houttuinen. It was developed in Vue, a JavaScript framework. The video was edited in After Effects, and the design made in Illustrator. The back-end is a Google Docs document where the journalists inserted content. In combination of ArchieML and a custom script, the reporters were able to update the project in production. For the exact locations and factchecking of photos, we used a lot of geolocation tricks (OSINT). </t>
  </si>
  <si>
    <t xml:space="preserve"> When we started our investigation, the hardest part was to make an 75 year old database relevant in 2020. What stories haven't been told in the past decades? This required a lot of preliminary investigation, and we decided to depart from the municipalities. They can still be held accountable for not researching their own past. We could tell a lot of stories around that premise.   After that, we had to find out where the interesting stories can be found in a database of more than 7.000 transactions. Our preliminary research helped a lot, and eventually every row in this spreadsheet is an interesting story to tell. We always tried to find key persons in our stories which could be a symbol for a larger group: victims, buyers, notaries, real estate agents, companies, etc. It's hard to make a good story from just one row of data.   We used all sorts of archives to make substantial stories. It's really important to factcheck every column in the spreadsheet, because the original documents were handwritten. So finding more evidence who the real buyer is, for what price is was sold, etc. was a key part in our investigations. We all wrote up our main lessons in a making-of article, so other people can do their own research with our tips. </t>
  </si>
  <si>
    <t xml:space="preserve"> What we learned, was that even the second world war (a part of our history that caused countless books, articles and movies) can be fuel for journalistic stories that are still relevant and important. Our combination of data journalism, archival research and classic journalism created an extensive investigation that was featured online in articles, an interactive map and our interactive longread, and two tv episodes. We gave the data personality and emotion.   Sharing the data and activating other journalists was important for our impact. Other regional and local journalists could go to work with our data. And because they made beautiful stories with the data, more municipalities felt the pressure of doing their own research. We also collaborated with our colleagues of De Monitor (KRO-NCRV) and Follow The Money on several parts during this investigation. Journalists working together on a data journalism project: that's just awesome, and more newsrooms should consider opening up their shop to make information even more relevant. </t>
  </si>
  <si>
    <t>https://pointer.kro-ncrv.nl/artikelen/verkaufsbucher-administratief-boekwerk-als-startpunt-voor-aangrijpende-oorlogsverhalen</t>
  </si>
  <si>
    <t>https://pointer.kro-ncrv.nl/artikelen/de-straat-die-niet-meer-bestaat</t>
  </si>
  <si>
    <t>https://pointer.kro-ncrv.nl/datasets/de-dataset-waarmee-alles-begint-verkaufsbucher</t>
  </si>
  <si>
    <t>https://pointer.kro-ncrv.nl/artikelen/hier-staan-van-joden-onteigende-panden-bij-jou-in-de-buurt</t>
  </si>
  <si>
    <t>https://pointer.kro-ncrv.nl/artikelen/terugkijken-de-verdwenen-joodse-huizen</t>
  </si>
  <si>
    <t>https://drive.google.com/drive/folders/1lt4PUbYgEbLX1J2x9NT-JC02JnserMwW?usp=sharing</t>
  </si>
  <si>
    <t>Jerry Vermanen, Thomas Mulder, Peter Keizer, Anoek Hofkens, Thomas de Beus, Dirk Mostert, Marije Rooze, Joris Heijkant, Tanne van Bree, Wendy van der Waal, Wouter Hoek, Rene Sommer, Marlies v.d. Meent, Miranda Grit, Anne-Mae van Tilburg, Stefan Vermeulen</t>
  </si>
  <si>
    <t xml:space="preserve"> Pointer is a data journalism platform of the public broadcast corporation KRO-NCRV in the Netherlands. We make stories based on data and OSINT. </t>
  </si>
  <si>
    <t>Inside Lactalis</t>
  </si>
  <si>
    <t>https://lactalistoxique.disclose.ngo/en</t>
  </si>
  <si>
    <t>Disclose, Mediapart, Le Poulpe, Brut, France Culture, France 2</t>
  </si>
  <si>
    <t>Investigation, Long-form, Multiple-newsroom collaboration, Documentary, Database, Open data, OSINT, Podcast/radio, Infographics, Satellite images, Environment, Agriculture</t>
  </si>
  <si>
    <t>Animation, Drone, Json, Microsoft Excel, Google Sheets, CSV</t>
  </si>
  <si>
    <t xml:space="preserve"> Disclose has spent a year investigating the Lactalis ‘system’, involving numerous interviews and the study of hundreds of administrative and legal documents. This lengthy research reveals for the first time the extent of the group’s questionable practices, and also a certain sentiment of impunity that appears to be present within the multinational; failings in the field of food safety, massive pollution of rivers, the dissimulation of information, failings in control mechanisms, large-scale tax evasion and the hunting of whistleblowers. </t>
  </si>
  <si>
    <t xml:space="preserve"> The project have a hudge impact in France, first because Disclose published with 5 partners media on radio (3 podcast broadcast on public radio France Culture ), online, and on TV ( a documentary broadcast on public channel France 2). The publication raised an audience of more thant 3 millions people in France. To further the public’s right to information, Disclose has published online all of the documents obtained, and which are listed under the plants concerned. We also created an interactive map who was use by several local media to continue our work. Two environmental NGO use the data provide online by Disclose to initiate legal prosecution for pollution against Lactalis. One NGO who fight against tax evasion used the financial documents published by Disclose to initiate prosecution against Lactalis. And one of the main farmers' unions held Lactalis to account following our revelations. The fishing and river protection association wrote to the Minister of Environment to denounce the serious environmental damage caused by Lactalis. One month after our revelation, the Ministry of Environment announced the creation of a new criminal offense on ecocides for private companies responsible for pollution and damage to the biotope. Last impact, parliamentarians demanded that Lactalis repay the public subsidies received by the State. Regional councils decide not to pay subsidies to Lactalis in regions where factories were accused of polluting rivers.                                             </t>
  </si>
  <si>
    <t xml:space="preserve"> Disclose use several tool to map the factoris of Lactalis, who were hidden because not register like Lactalis factories. For this we use data of the registry of commerce to find the sharholder of the factory, we were able to find 60 factories in France own by Lactalis. After find these factories, we use satellite imagery to map the coordinate GPS and discover that all factories were based close to a river. Then, we send FOIA's request for each factories to the state authority responsible for environmental control and the authority responsible for sanitary control of factories to obtained documents that was documents that had to be public but were not disclosed by the State. We received hundred of documents from 2010 to 2020 : environmental and sanitary reports, the non-compliance orders of factories on environmental and health laws taken by the State authorities. We created our own data to analyze and categorize the information obtained on each factories. We read all the documents and put the result in a excel document, which allowed us to create data on the number of river pollution by 37 Lactalis factories over 10 years, the number of non-compliance with requests for compliance by the environmental protection authority, the impacts on the aquatic environment. We also ask the administration to obtained the analyzes carried out by the factories themselves on the pollutants discharged into the rivers. We cross-appraised the data obtained on the level of pollutants released, which enabled us to know what type of pollutants were released, in what quantity and if above the threshold authorized by environmental laws.Finally, we examined 113 documents which concerned the yearly accounts of companies owned by Lactalis and which appear to indicate a system of tax evasion to Luxembourg.                                                 </t>
  </si>
  <si>
    <t xml:space="preserve"> The group Lactalis do not published documents about environmental issue, it's a very secret company and it was really hard to find information about these factory. We therefore decide to use the FOIA request on the documents that Lactalis is legally obliged to send to the State. But in France, public documents are ofen not disclose by administration at all level. On the state's Opendata website, the data is mostly very old and not up to date. Public administrations in France regularly oppose FOIA requests from citizens and journalists, or simply do not respond. So it was really difficulte to obtained this document, and Disclose was help by a pro-bono lawyer. When they finally send documents, they are often unorganized, or in very heavy excel form with thousands of data mixed up.Basing ourselves on &lt;a href="https://www.legifrance.gouv.fr/codes/id/LEGIARTI000006832922/2013-12-10/" rel="noopener" target="_blank"&gt;Article L124-3  of France’s environmental law code, and Article 1 of the July 17th 1978 law regarding access to administrative documents, we addressed a total of 66 requests for public information concerning Lactalis production plants, which were submitted to 34 prefectures (local state administration centres) across France. Following the refusals by administrations to communicate the requested information, Disclose appealed against their non-cooperation on 22 occasions before the French mediating body for access to administrative documents, the  Commission d’accès aux documents administratifs  (CADA) - the FOIA authoritiy. This resulted in 16 rulings by FOIA authoritiy  in favour of Disclose. Disclose addressed requests to five regional councils, four regional agencies of the food, agriculture and forestry administration (Draaf), and six regional public water management agencies, for details of subsidies granted to the group’s production plants. Resulting from an exchange of around 350 emails with public administrative services. </t>
  </si>
  <si>
    <t xml:space="preserve"> This investigative show how you can investigate on a company who hidden informations about is environmental impact with public data. This investigative shows how you can investigate a company that is hiding information about its environmental impact only with public data. It helps to understand how the use of public data such as business registers, environmental reports, public administration controls, can be sufficient to demonstrate the negative impact of industrial activities. That also show how FOIA's request can be use to have a lot informations. Disclose obtained and studied several thousand documents that included prefectural decrees, sanitary inspection reports, and data concerning products evacuated into watercourses by Lactalis plants.     </t>
  </si>
  <si>
    <t>https://www.theguardian.com/environment/2020/oct/19/french-dairy-giant-accused-of-polluting-countrys-famous-rivers-for-years</t>
  </si>
  <si>
    <t>https://lequotidien.lu/economie/lactalis-aurait-echappe-au-fisc-via-le-luxembourg/</t>
  </si>
  <si>
    <t>https://vimeo.com/471680608</t>
  </si>
  <si>
    <t>https://www.franceculture.fr/emissions/series/enquete-lait-toxique</t>
  </si>
  <si>
    <t>https://www.facebook.com/watch/?v=682411136029881</t>
  </si>
  <si>
    <t>https://www.lemonde.fr/planete/article/2020/10/22/le-groupe-laitier-lactalis-accuse-de-ne-pas-respecter-le-code-de-l-environnement_6056932_3244.html</t>
  </si>
  <si>
    <t>Marianne Kerfriden, Mathias Destal, Inès Léraud, Geoffrey Livolsi</t>
  </si>
  <si>
    <t xml:space="preserve"> Marianne Kerfriden, is an investigative journalist and film documentary who ofen work on agricultural topics, living in Nantes.    Inès Léraud, is an investigative journalist on radio, who has doing long-term stories on environmental and social impact of agribusiness in France.   Mathias Destal is an investigative journalist and cofounder of the non-profit newsroom Disclose   Geoffrey Livolsi is an investigative journalist and cofounder of the non-profit newsroom Disclose </t>
  </si>
  <si>
    <t>States buy 7 thousand respirators, but less than half are delivered; value of each equipment varies from R$ 40,000 to R$ 226,000 in Brazil</t>
  </si>
  <si>
    <t>https://g1.globo.com/bemestar/coronavirus/noticia/2020/06/26/estados-compram-7-mil-respiradores-mas-menos-da-metade-e-entregue-valor-de-cada-equipamento-varia-de-r-40-mil-a-r-226-mil-no-pais.ghtml</t>
  </si>
  <si>
    <t>G1</t>
  </si>
  <si>
    <t>Investigation, Database, Open data, Politics, Health</t>
  </si>
  <si>
    <t>Google Sheets, R</t>
  </si>
  <si>
    <t xml:space="preserve"> This is an unprecedented and exclusive investigation carried out in Brazil on one of the most important equipment used during the pandemic of the new coronavirus.   With the data, it was possible to reveal that less than half of the respirators purchased by the states of the country were delivered at the time of peak disease.   The report exposed irregularities, unnecessary and unaudited spending of public money, as well as evidence of corruption. </t>
  </si>
  <si>
    <t xml:space="preserve"> The work also became a story in Jornal Nacional, the main one on TV in the country. Its content gained national repercussion. The report shed light on a latent problem, giving a panorama hitherto unexplored. With this, new investigations were carried out on the purchase of equipments in the country.   The survey shows that:   1. states purchased 6,998 pulmonary respirators during the Covid-19 pandemic, but only 3,088 were delivered - less than half the equipment (44%)   2. the average amount paid for a respirator ranged from R$ 40,000 to R$ 226,000 in the country. That is, a respirator cost up to five times more than another </t>
  </si>
  <si>
    <t xml:space="preserve"> The data were collected from the health departments of the 26 states and the Federal District. Requests were made to the press offices and through the Access to Information Law. Requests were also made to all Public Prosecution Offices in each state, via advisory and via AIL, to learn about the investigations in progress. In all, 108 requisitions were required (two for each government secretary and two for each body of the Court of Auditors) to obtain all the information and cross it. </t>
  </si>
  <si>
    <t xml:space="preserve"> The entire investigation took more than a month and a half, as long as data collection, interviews and analyzes were carried out. Obtaining the data was, without a doubt, the most complicated part, since they stripped down a failed system and pointed out several signs of corruption involving public money. </t>
  </si>
  <si>
    <t xml:space="preserve"> The investigation shows the importance and strength of the Access to Information Law. The data, hitherto unknown to the public, surfaced, exposing a serious problem and once again showing the power of journalism. </t>
  </si>
  <si>
    <t>https://globoplay.globo.com/v/8656248/</t>
  </si>
  <si>
    <t>Clara Velasco, Gabriela Caesar, Thiago Reis</t>
  </si>
  <si>
    <t xml:space="preserve"> G1 won the Data Journalism Awards with the Violence Monitor and has done several other projects in the area. </t>
  </si>
  <si>
    <t>No Epicentro (At the epicenter)</t>
  </si>
  <si>
    <t>https://piaui.folha.uol.com.br/lupa/epicentro/</t>
  </si>
  <si>
    <t>Agência Lupa, Google News Initiative</t>
  </si>
  <si>
    <t>Solutions journalism, Database, Open data, News application, Map, Health</t>
  </si>
  <si>
    <t xml:space="preserve">   No epicentro  is a data visualization tool created with the aim of alerting to the amazing numbers of Covid-19 deaths in Brazil. Up until 2021 January 5th, over 196,000 people had died due to Covid‑19 in the country. But it can be difficult to visualize it so we thought: what if all these deaths had happened near you? Since major Covid‑19 outbreaks happened in metropolitan areas, many Brazilians don’t see the effects of the disease in their daily lives. This simulation was created to make the dimension of our losses easier to understand. It was replicated by "The Washington Post". </t>
  </si>
  <si>
    <t xml:space="preserve"> Regarding the nerdier aspects of the project, we used Python to develop the project's backend. Most computations use the geo-spatial analysis package GeoPandas and other related libraries, such as Shapely. For the front-end, we use Mapbox and a Javascript library called turf.js.   But an important point was the issues we faced while choosing the best dataset for the job. The most critical database would be the representation of Brazil's population distribution. All calculations would be made from that and there were two options, both from the Brazilian Institute of Geography and Statistics (IBGE). The most detailed of those is the statistical grid, a division of the Brazilian territory in a series of 200m² rectangles in urban areas and 1km² in rural areas. The other alternative were the census tracts. They are usually smaller in very populated areas and larger in areas with less population density. At first, it seemed that the better choice was to use the most detailed data possible, but the first tests with the statistical grid already showed performance problems, so we opted for the census tracts.    The second database was the number of deaths by Covid-19 in Brazil. However, the disclosure of these figures by public authorities has been confusing since the beginning of the pandemic. In the first weeks, it was erratic and not very granular. Then, it underwent methodological changes that undermined confidence in official information. To circumvent this, independent entities started to collect and publish these statistics. We chose the survey of Brasil.io, a team of about 40 volunteers who compiled daily cases and deaths in each city in the country since March 2020.    The project was under GNU and Creative Commons licenses, which allowed the content to be reproduced. "No epicentro" is also open source. </t>
  </si>
  <si>
    <t xml:space="preserve"> The whole awareness/perception task was hard. On March 16, 2020, the President of Brazil, Jair Bolsonaro, said that the country would not "overate" the new coronavirus and that there was "hysteria" regarding Covid-19. On that day, the country registered 34 cases of contamination by SARS-Cov-2, the virus that causes the disease. The following day, March 17, Brazil saw its first death by Covid-19 – a retired doorman, Manoel Messias Freitas Filho, 62, who lived in São Paulo. From then on, the numbers of deaths and registered cases of contamination by the new coronavirus became routine for the Brazilians, occupying a good part of national Journalism. As the days passed, those numbers grew in geometric progression, so that the words "oversize" and "hysteria", from May on, lost their meaning completely. In September, more than 1000 Brazilians were dying each day.  In addition, with misinformation spread and social isolation measures being partially adhered to, it became more difficult to see, in fact, what the new coronavirus was causing. Was it a real pandemic or a hoax? It seemed that "other people" were dying, not me. The numbers were faceless. How to show the human cost of the disease beyond misinformation, hours of boredom and sidewalks half empty? With this in mind, the team at "No epicentro" started to work on references that could bring familiarity to the theme and could place the user at the center of this experience. For that, is there anything more familiar than the place where we live? Although this data did not reflect the reality as a whole, placing all the victims of the new coronavirus "at the side" of the user was a way of bringing the tragedy closer to the perception of each one. </t>
  </si>
  <si>
    <t>https://www.washingtonpost.com/graphics/2020/national/coronavirus-deaths-neighborhood/</t>
  </si>
  <si>
    <t>https://events.wan-ifra.org/events/2020-latam-digital-media-awards/content/4667</t>
  </si>
  <si>
    <t>https://www.youtube.com/watch?v=7PMj8A9lDvI&amp;t=2s</t>
  </si>
  <si>
    <t>https://www.cnnbrasil.com.br/tecnologia/2020/07/24/plataforma-dimensiona-mortes-por-covid-19-no-pais-a-partir-de-dados-locais</t>
  </si>
  <si>
    <t>https://g1.globo.com/fantastico/noticia/2020/08/09/brasil-chega-aos-100-mil-mortos-por-covid-aplicativo-dimensiona-devastacao-da-doenca.ghtml</t>
  </si>
  <si>
    <t>https://www1.folha.uol.com.br/equilibrioesaude/2020/07/plataforma-mostra-o-que-ocorreria-se-a-pandemia-de-covid-19-estivesse-concentrada-na-sua-vizinhanca.shtml</t>
  </si>
  <si>
    <t>Gilberto Scofield Junior, Natalia Leal, Vinicius Sueiro, Tiago Maranhão, Rodrigo Menegat, Marco Tulio Pires, Alberto Cairo</t>
  </si>
  <si>
    <t xml:space="preserve"> GILBERTO SCOFIELD JR.  is a communication executive and Business and Strategy Director at Agência Lupa.   NATALIA LEAL is a journalist and content editor at Agência Lupa.   RODRIGO MENEGAT is a freelancer data driven journalist.   VINICIUS SUEIRO is a former lead information designer helping organizations use design &amp; technology for positive social impact.   TIAGO MARANHÃO is a freelancer journalist-engineer and developer in Brasília.   ALBERTO CAIRO is a journalist and designer, and the Knight Chair in Visual Journalism at the School of Communication of the University of Miami (UM).    MARCO TULIO PIRES is the coordinator of Google News Lab in Brazil. </t>
  </si>
  <si>
    <t>₦35m for Face Mask, ₦15m for Liquid Soap, How 5 Federal MDAs Mismanaged ₦1.69 Billion COVID19 Fund</t>
  </si>
  <si>
    <t>https://www.dataphyte.com/covid19nigeria/%e2%82%a635m-for-face-mask-%e2%82%a615m-for-liquid-soap-how-5-federal-mdas-mismanaged-%e2%82%a61-69-billion-covid19-fund/</t>
  </si>
  <si>
    <t>Dataphyte Nigeria</t>
  </si>
  <si>
    <t>Investigation, Open data, Infographics, Corruption</t>
  </si>
  <si>
    <t>Microsoft Excel, Google Sheets</t>
  </si>
  <si>
    <t xml:space="preserve"> The story revealed how an agency of Government, the Federal Road Safety Commission (FRSC) inflated the price of hand sanitizer (500ml) for its COVID-19 procurement deal worth $15,000 (₦5.6 million). Other agencies also spent thrice of the money (39.33 million) for the supply of face masks (Supply &amp; Delivery of Face Mask for LGA Training participants. Delivery at NSCS, Abuja). </t>
  </si>
  <si>
    <t xml:space="preserve"> After the data report, Nigerians on social media demanded an investigation and probe into the outrageous contracts and inflated prices of Personal Protective Equipment awarded by five federal agencies of government. </t>
  </si>
  <si>
    <t xml:space="preserve"> I used Open Data Portals of the federal government to achieve the story and visualisation tool. </t>
  </si>
  <si>
    <t xml:space="preserve"> The hardest part was confirming some of the procurement items as COVID-19 lockdown impacted the story. Instead of letting the story go, I connected with friends across cities to contact suppliers and sellers of medical protectives.     </t>
  </si>
  <si>
    <t xml:space="preserve"> Journalists from Africa and Nigeria need to start making using the government open portal platforms for impactive and investigations. These will strengthen governance and government procurement processes. It helps save cost and improve accountability. </t>
  </si>
  <si>
    <t>https://www.dataphyte.com/economy/11-years-and-counting-as-nigeria-waits-on-her-5-billion-check-from-nnpc/</t>
  </si>
  <si>
    <t>https://www.dataphyte.com/development/%e2%82%a6350-billion-sukuk-issuances-and-the-missing-transparency-on-nigerias-borrowing/</t>
  </si>
  <si>
    <t>https://www.dataphyte.com/economy/nigerians-kick-over-outrageous-covid-19-spendings-frsc-defends-procurement-other-mdas-keep-mum/</t>
  </si>
  <si>
    <t>https://www.dataphyte.com/economy/covid19-20-states-cut-2020-budget-but-what-data-aided-the-decision/</t>
  </si>
  <si>
    <t>Aderemi Ojekunle</t>
  </si>
  <si>
    <t xml:space="preserve"> Aderemi Ojekunle reports on Health, Finance, and Development. He is currently a Data Journalist with Dataphyte, a media research and data analytics organization, in Abuja, Nigeria’s capital city. He is a graduate of Public Administration from Obafemi Awolowo University and a member of the Nigerian Chartered Institute of Personnel Management (ACIPM).   He is also a Bloomberg Media Initiative trained business reporter and has combined professional experience spanning 5 years.   Before joining Dataphyte, Aderemi was a Senior Reporter with Business Insider Africa and had been a reporter at Nigerian Bulletin, Business Am Newspaper, as well as Campus reporter with Nigerian Tribune and The Nation Newspapers.   On different occasions, he worked with Non-Governmental Organizations including Young Volunteers for Environment (YVE/JVE), an international organization, advocating for climate change, clean energy, and a green environment.   Reach him via:   Twitter: RemmyAlex   LinkedIn: &lt;a href="https://www.linkedin.com/in/remmyalex/"&gt;https://www.linkedin.com/in/remmyalex/    &lt;a href="https://muckrack.com/aderemi-ojekunle"&gt;https://muckrack.com/aderemi-ojekunle      </t>
  </si>
  <si>
    <t>Revealing chloroquine's background in Brazil during the pandemic</t>
  </si>
  <si>
    <t>https://www.cnnbrasil.com.br/nacional/2020/09/15/exclusivo-sem-contestar-exercito-paga-quase-triplo-por-insumo-da-cloroquina</t>
  </si>
  <si>
    <t>CNN Brasil</t>
  </si>
  <si>
    <t>Investigation, Breaking news</t>
  </si>
  <si>
    <t>Microsoft Excel, Google Sheets, CSV</t>
  </si>
  <si>
    <t>In a serie of articles, I have revealed huge problems in chloroquine's production in Brazil, made by the Army. I have obtained several documents and data using Access to Information Law that proved that: 1 - the chloroquine was overpriced; 2 - the army knew it but decided to buy it anyway; 3 - the army helped a company to win the bid by giving them privilleged information; 4 - the ammount produced was much higher than the demand and now there is a stock of 400,000 pills; 5 - The Army recognized that they produced chloroquine without scientific evidence</t>
  </si>
  <si>
    <t xml:space="preserve"> Tribunal de Contas da União (TCU) and Procuradoria-Geral da República (PGR) opened investigations against the Ministry of Defense and the Army itself after the stories were released; congresssmen asked for  CPI (inquiry comission). The case is still under investigation - https://www.cnnbrasil.com.br/nacional/2020/09/16/deputados-pedem-explicacao-sobre-preco-da-cloroquina-assunto-deve-ir-a-cpi / https://www.cnnbrasil.com.br/nacional/2020/09/17/pgr-vai-apurar-suposto-crime-de-responsabilidade-de-ministros-da-defesa-e-saude </t>
  </si>
  <si>
    <t xml:space="preserve"> Access to information law, osint research and Google Spreadsheet </t>
  </si>
  <si>
    <t xml:space="preserve"> The hardest part was to scrape data from Diário  Oficial da União (Federal Gazette) to see every single purchase of chloroquine in the past and then compare it to the last purchase. </t>
  </si>
  <si>
    <t xml:space="preserve"> When a public authority is defending something with no benefits to the population, it is very possible that there is some scheme or corruption involved. President Jair Bolsonaro made a lot of publicity about Chloroquine even knowing that it has no proved benefits against Covid-19. </t>
  </si>
  <si>
    <t>https://www.cnnbrasil.com.br/nacional/2020/10/28/fornecedora-de-cloroquina-do-exercito-foi-consultada-um-mes-antes-de-concorrente</t>
  </si>
  <si>
    <t>https://www.cnnbrasil.com.br/nacional/2020/09/17/pgr-vai-apurar-suposto-crime-de-responsabilidade-de-ministros-da-defesa-e-saude</t>
  </si>
  <si>
    <t>https://fiquemsabendo.com.br/saude/cloroquina-exercito-tcu/</t>
  </si>
  <si>
    <t>https://www.cnnbrasil.com.br/nacional/2020/10/15/departamento-do-exercito-questionou-preco-inflado-de-cloroquina-antes-de-compra</t>
  </si>
  <si>
    <t>https://www.cnnbrasil.com.br/nacional/2020/11/16/sem-demanda-nos-estados-400-mil-comprimidos-de-cloroquina-encalham-no-exercito</t>
  </si>
  <si>
    <t>Luiz Fernando Toledo, Daniel Mota, José Brito and Vital Neto</t>
  </si>
  <si>
    <t xml:space="preserve"> Luiz Fernando Toledo is a brazilian investigative journalist currently based in Brazil, researcher at Reuters Institute for the Study of Journalism, director of Brazilian Association of Investigative Journalism (Abraji) and brazilian editor for Organized Crime and Corruption Reporting Project (OCCRP).       Fiquem Sabendo is a data agency focused on obtaining public data and documents using Access to Information Law (Lei de Acesso à Informação or LAI). Our main goal is to make LAI mainstream among Brazilian people to improve democracy. </t>
  </si>
  <si>
    <t>Targeting AGU Team C: How Zane Kilian tracked anti-gang cop Charl Kinnear and his team. An investigation by News24.</t>
  </si>
  <si>
    <t>South Africa</t>
  </si>
  <si>
    <t>https://specialprojects.news24.com/zane-kilian-charl-kinnear-cellphone-tracking/index.html</t>
  </si>
  <si>
    <t>News24</t>
  </si>
  <si>
    <t>Investigation, Explainer, Long-form, Breaking news, Database, Illustration, Infographics, Video, Map, Corruption, Crime, Gun violence, Human rights</t>
  </si>
  <si>
    <t>Microsoft Excel</t>
  </si>
  <si>
    <t xml:space="preserve"> A policeman leading a gang task-force was assassinated and, in the weeks that followed, our investigation uncovered evidence that an underworld figure had used illegal cellphone technology to track his movements for months.   A dataset revealed how a pliant PI became an assassin’s hidden hand, his illegal surveillance tied to other attempted murders. Our project unearthed evidence that hundreds of people, including high ranking police officials, politicians, and rival gangsters were spied on.   What may be South Africa’s most extensive private surveillance scandal – with network operators surreptitiously selling access to their systems – was exposed by a murder.       </t>
  </si>
  <si>
    <t xml:space="preserve"> The project – in long form and using data visualizations showing the real locations of hundreds of people who were surveilled – followed a narrative of how a failed sports star turned to the criminal underworld and became a spy.   Our investigation put paid to Zane Kilian’s public denials that he didn’t know who he was tracking, and uncovered evidence of a vast history of illegal surveillance, monitoring the movements of more than 600 people.   Access to the tracking technology – meant to be the preserve of law enforcement – had quietly been sold on the open market to hundreds of people, with our project showing the scale of privacy breach, which in some cases had deadly consequences.   Our investigative reporting revealed how mobile networks reactively shut access to their systems, which were effectively hijacked for this shadowy espionage for years without detection. Operators have launched high level investigations into the breach, and News24 is using freedom of information legislation to gain access.   Anti-surveillance experts have called for network operators, the legal custodian of their customers’ data, to face a parliamentary inquiry. The country’s Information Regulator has launched their own investigation into potential breaches of privacy laws.    Police top brass have also instituted an investigation into how this system had been infiltrated by criminal operators, and effectively used a life-saving technology to plan an assassination and other attacks. </t>
  </si>
  <si>
    <t xml:space="preserve"> The team utilised free cellphone directory application TrueCaller to identify a vast majority of the 5 000 plus records of cell phones that were tracked, and used other databases to further verify identifies. The visualisaitons were built using the 3D Map function on Microsoft Excel, and the website was built using Shorthand.     The visualisations were made possible with the GPS coordinates already contained in the database provided to us, but it required the use of Power Queries and numerous format edits to make the data usable for the 3D Map function. More sophisticated software was considered but ultimately, we chose to use tools that were readily available on a majority of personal and work computers around the world.  </t>
  </si>
  <si>
    <t xml:space="preserve"> This project was not without its challenges, and likely the most significant hurdle to overcome was processing the raw data and putting a name and face to each of the thousands of cell phone numbers, with two reporters to do this.    We obtained an Excel spreadsheet which had been populated by owners of the illegal software platform, which had been handed over the police. The dataset provided key insight into every cell phone PI Zane Kilian illegally surveilled over a period of 17 months, and the corresponding GPS coordinates of the precise moment their phones were “pinged”, but they were still just faceless numbers.   We turned to call identification app Truecaller, which uses end-user agreements to generate a global bank of contacts on their servers and allows a user to input a number in a search, the result returning the user’s crowdsourced name [as it had been stored in the contact books of others]. There were two obstacles to surmount, firstly one is only allowed 20 number searches per day and the second is that results, because of crowdsourcing, lacked accuracy.   For six weeks, our team of two waded through the dataset, using Truecaller as an online divining rod. When numbers were matched to names, publicly available document searches and interviews were used to confirm the personal details of the survielled.     Once 5308 numbers had been identified to the best possible extent, freely available mapping software was used to develop patterns and networks, identifying key people who were being tracked by nefarious forces.     A not uncommon yet inherent hinderance is the personal danger when engaging criminal actors, who in this instance, have tentacles which have a considerable reach, even into the ranks of the police. </t>
  </si>
  <si>
    <t xml:space="preserve"> Our project was compiled a small investigative team consisting of just two journalists, who between them divided ours spent in the field, processing data, and conducting interviews, all while covering other investigative beats.   Operating within the media landscape in South Africa requires prudential management of resources, and to ameliorate this, we turned to solutions which were free. Using credit traces to identify thousands of individual cell numbers would have notched up massive costs, thus TrueCaller became our code book.      The data visualisations for the story were created using tools readily available on nearly all computers in the world. It’s not difficult, once you have the information, to experiment and create similar maps.   We were industrious in producing this project, a valuable tenet in African newsrooms which are often small and underfunded. This concept, one which is open to adaption for use in other projects, would be advantageous for African newsrooms to produce world-class data investigations. </t>
  </si>
  <si>
    <t>https://www.news24.com/news24/video/southafrica/news/watch-explained-see-how-zane-kilian-tracked-charl-kinnear-and-600-others-20201215</t>
  </si>
  <si>
    <t>https://www.news24.com/news24/southafrica/investigations/watch-killing-kinnear-the-spy-in-your-pocket-and-how-it-was-used-to-track-slain-anti-gang-unit-cop-20201107</t>
  </si>
  <si>
    <t>https://www.news24.com/news24/southafrica/investigations/killing-kinnear-the-other-men-who-were-tracking-the-veteran-cop-20210109</t>
  </si>
  <si>
    <t>https://www.news24.com/news24/southafrica/investigations/exclusive-mtn-vodacom-cut-off-cellphone-spies-after-top-cop-kinnears-murder-20201017</t>
  </si>
  <si>
    <t>Jeff Wicks, Kyle Cowan, Alet Law, Sharlene Roodt</t>
  </si>
  <si>
    <t xml:space="preserve"> Kyle Cowan: Cowan started his journalism career in 2013, working for community newspapers, before joining the The Times newspaper in a national reporting role before moving to News24, South Africa’s largest online news publication, as an investigative reporter in June 2017. He was named the joint winner of the 2018 Taco Kuiper Award for Investigative Journalism for his reporting on white-collar corruption, work that earned him another national award in 2019.  Previous accolades include awards received for breaking news and multimedia reporting.   Jeff Wicks: Wicks, alongside Cowan, is an investigative journalist at News24. He has worked at the Sunday Times, the Natal Witness and the Sunday Tribune as a senior reporter, and holds regional Vodacom Journalist of the Year awards for financial and multi-platform reporting.     Alet Shaw: Law is the newsletter and engagement editor at News24 and former opinions editor. She holds a PhD in political communication from the University of Cape Town and is the editor of the recently published book,  Should we go? To emigrate or not: 21 voices speak their mind .    Sharlene Roodt: The 33-year-old journalist is News24's Multimedia Editor. She has written for The Media Magazine and Wits Business School Journal, as well as Beeld newspaper. In 2014 she began her career as a multimedia journalist for Netwerk 24.  </t>
  </si>
  <si>
    <t>#WildEye Asia: Mapping wildlife crime</t>
  </si>
  <si>
    <t>https://oxpeckers.org/wildeyemap-asia/</t>
  </si>
  <si>
    <t>Oxpeckers Investigative Environmental Journalism, Internews' Earth Journalism Network, The Third Pole, The Frontier Manipur, Haluan and Ekuatorial</t>
  </si>
  <si>
    <t>Investigation, Explainer, Solutions journalism, Cross-border, Multiple-newsroom collaboration, Database, Open data, Crowdsourcing, Infographics, Map, Environment, Corruption, Crime</t>
  </si>
  <si>
    <t>Personalisation, Scraping, D3.js, QGIS, Json, Adobe Creative Suite, Microsoft Excel, Google Sheets, CSV, OpenStreetMap, Python</t>
  </si>
  <si>
    <t xml:space="preserve"> #WildEye Asia is a pioneering geo-journalism tool that provides access to data on wildlife trafficking. It maps information on seizures, arrests, court cases and convictions. The platform also hosts a dossier of investigative reporting. #WildEye Asia was created out of a sense of urgency when Covid-19 hit, and the question of what law enforcement and legal systems are doing about illegal wildlife trade became a concern for everyone. Until now, there has been no single place to access information on efforts to crack down on wildlife crime. #WildEye addresses this gap by tracking and sharing data on justice in action. </t>
  </si>
  <si>
    <t xml:space="preserve"> #WildEye Asia was built by developers using an open-source platform called Mapbox. This was customised to fit in with Oxpeckers' style, and to suit our needs as data journalists.    #WildEye Asia's main feature is a map of the continent showing where law enforcement agencies and legal systems have been involved in action against wildlife trafficking. Each case is identified by an icon that signifies either a seizure, an arrest, a court case or a conviction.    The tool includes a search function to help users filter information and find topics of interest. If you want to learn about the illegal trade of pangolin scales, for instance, simply type "pangolin" or "scales" in the search box and you will get a host of results covering incidents involving pangolin scale smuggling.    We also have an alert system, which allows users to subscribe to receive updates on either an area or a specific case. Each time the data is updated, you will receive an email with this information. Use the buttons to subscribe and unsubscribe on the map. This way, you do not need to search manually for updated information, and can rely on #WildEye to do this for you.    Data is uploaded on Mapbox via a Google spreadsheet that is updated on a weekly basis, sometimes more frequently. Methods of data collection range from scraping social media and news sites to working with reports and datasets provided by monitoring organisations. We convert bulky reports and complex datasets into spreadsheets that can be analysed and added to #WildEye. By engaging with organisations such as Traffic, the Wildlife Justice Commission, the Environmental Investigation Agency, the Global Initiative against Transnational Organized Crime, the Environmental Reporting Collective and the Indonesian Data Journalism Network, we have been able to access some of this data more easily. </t>
  </si>
  <si>
    <t xml:space="preserve"> Our biggest challenge has always been accessing data, mainly because #WildEye is the first platform to collect, collate, analyse and make public data on legal processes relating to illicit wildlife trade in Asia.    We always knew that we were creating a tool that maps and makes the data public, but quickly came to understand why we were doing this when we hit multiple roadblocks and had to fight to get that information - in some cases, the fight isn't even nearly over.    This is what led us to working so closely with local journalists and locally-based monitoring organisations. These people and the work they do are crucial to our understanding, involvement and accessing of often sensitive information. We have worked with over a dozen locally-based journalists to produce data-driven investigations that highlight issues related to wildlife trafficking in China, Indonesia, India, Nepal and Vietnam.  </t>
  </si>
  <si>
    <t xml:space="preserve"> #WildEye is a fantastic customisation of open-source technology, which we hope encourages others – especially journalists – to test similar methods of creating, collating and visualizing large datasets of their own. We have been vocal about the challenges we faced throughout the creation of this tool during in-person interactions, on panels and in webinars, and hope that others learn from our experiences. Making important data sets look good and easily accessible does not have to be difficult, and #WildEye is a prime example of this, within the context of data journalism. We have also shown how to turn data into a compelling and important environmental story. By training journalists how to work the tool, we have published numerous investigations that use #WildEye data to tell their stories, lending our voice to issues around the law, health, safety, corruption and illicit financial flow. We see these stories as demonstrating what newsworthy and good quality data journalism looks like. </t>
  </si>
  <si>
    <t>https://earthjournalism.net/special-reports/wildeye</t>
  </si>
  <si>
    <t>https://oxpeckers.org/2020/08/talking-trafficking-in-asia/</t>
  </si>
  <si>
    <t>https://earthjournalism.net/video-highlight/how-to-become-a-top-wildlife-journalist</t>
  </si>
  <si>
    <t>https://oxpeckers.org/2020/08/indias-rhino-poaching-syndicates/</t>
  </si>
  <si>
    <t>https://oxpeckers.org/2020/05/chinese-court-cases/</t>
  </si>
  <si>
    <t>https://oxpeckers.org/2020/10/wildlife-has-no-part-in-tcm/</t>
  </si>
  <si>
    <t>Fiona Macleod, James Fahn, Roxanne Joseph, Sara Schonhardt, Mark Hartman, Tristan Mathiesen, Wan Ulfa Nur Zuhra, Richa Syal and Andiswa Matikinca</t>
  </si>
  <si>
    <t xml:space="preserve"> #WildEye is a project by Oxpeckers Investigative Environmental Journalism (Oxpeckers), supported by the Earth Journalism Network (EJN). Oxpeckers is Africa's first journalistic investigation unit focusing on environmental issues. It combines traditional investigative reporting with data analysis and geo-mapping tools to expose eco-offences and track organised criminal syndicates.    EJN was developed by Internews to enable journalists from developing countries to cover the environment more effectively. It is a global network with reporters and outlets in every region of the world. It trains journalists to cover a variety of issues, develops innovative environmental news sites and produces content for local media.     Artman Designs is a digital design agency geared towards graphic design, web design, app design, UX design and social media management. </t>
  </si>
  <si>
    <t>Left in the Dark</t>
  </si>
  <si>
    <t>https://chicago.cbslocal.com/leftinthedark</t>
  </si>
  <si>
    <t>CBS Chicago</t>
  </si>
  <si>
    <t>Investigation, Explainer, Solutions journalism, Long-form, Chart, Video, Map, Crime</t>
  </si>
  <si>
    <t>Local</t>
  </si>
  <si>
    <t xml:space="preserve"> Published about five years after the Chicago Police Department first began issuing body cameras to its officers,  Left in the Dark  explores how the policies surrounding those cameras have broken down at nearly every level, and how those breakdowns have exacerbated the trauma inflicted by police misconduct. </t>
  </si>
  <si>
    <t xml:space="preserve"> In response to our reporting, the Chicago Inspector General’s office said they would take steps to ensure the body cameras are seen as “more than high-tech vest ornaments,” and would focus on body camera usage in a follow-up inquiry to a 2019 report it published, which, in part, discussed issues with CPD’s body camera policy, including misuse of cameras.   We asked Chicago Mayor Lori Lightfoot and CPD Superintendent David Brown what steps they’d take following our reporting. Neither responded directly to our questions, and numerous interview requests to both officials were ignored.   A spokesperson for Mayor Lightfoot did say the city would “create a strengthened plan to ensure compliance among all officers with bodyworn [sic] cameras, including more detailed aspects of compliance such as the extent to which officers properly record interactions with the City’s residents.” The spokesperson didn’t provide specifics, so we will continue to report on those purported changes in the future.   In addition, during the summer of 2020, while we were reporting this story, two CPD officers who weren’t wearing body cameras shot a man in the back. In response, CPD announced officers on its specialized “community safety team” would finally be equipped with body cameras. Our focus now is to investigate how those changes play out. </t>
  </si>
  <si>
    <t xml:space="preserve"> The data analysis was done in Python, particularly using geospatial tools like Geopandas and the Folium mapping library to visually examine geographic disparities in the data we obtained.    To help piece together how often officers do activate their cameras when required, we used data on more than 340,000 routine investigatory stops beginning in 2018, after every patrol officer was equipped with a camera. At the time we reported the story, hundreds of officers on specialized tactical teams still weren’t required to wear cameras, so we used daily officer assignment data to rule out officers assigned to one of those teams, and found one in ten stops weren’t recorded. When factoring in officers who are on those teams, the number jumps to one in five.   We mapped that data down to the police beat — a small geographic subdivision, typically less than a square mile — used by CPD. It shows stark disparities in the use of body cameras, particularly when including stops made by officers assigned to tactical teams, who primarily work in predominantly Black and brown communities. While almost 100 percent of stops in the predominantly white North Side were recorded, less than 60 percent of stops were recorded in some parts of the South and West sides. </t>
  </si>
  <si>
    <t xml:space="preserve"> The biggest challenge with the data was determining if an officer had been given a camera at the time of the stop. While officers not equipped with cameras are part of the problem, our focus was on investigatory stops by officers who had cameras but didn’t use them properly.   We knew all patrol officers had cameras, but those on specialized teams didn’t, so we sought to determine if an officer was on one of those teams at the time of each stop. We obtained data showing the unit assignments of every CPD officer every day and cross-cross-referenced the officer’s identities and dates of the stops to determine if they were on one of those teams at the time of the stop.   In addition, we faced significant issues obtaining records in nearly every FOIA request we filed for this story.   In our requests to CPD's accountability organization, the Civilian Office of Police Accountability (COPA), for video of the one particular stop of a man we featured heavily in the story, COPA initially failed to release the dashcam video, and improperly redacted multiple portions of the body camera video. They only corrected the redactions when we realized they accidentally left one portion unredacted which was redacted in another officer’s camera.   CPD vigorously fought the release of internal audit reports on its body camera program that we requested. After we initially requested them in June 2019, police denied the request, saying they were exempt from release because they were materials gathered in the course of an audit. We refiled the request, and, after nearly four months, CPD denied the request again. We then appealed the request to the Illinois Attorney General, who agreed the records were in fact subject to release. </t>
  </si>
  <si>
    <t xml:space="preserve"> The takeaway from our experience reporting this story is the value combining records reporting and data reporting can bring.   On its own, the data we uncovered revealed significant disparities between communities in the likelihood an incident will be recorded — a finding that would have been significant even without the records we obtained. Likewise, the internal audit reports we fought so hard to get revealed not only that there was a problem, but that CPD knew about it for years, often documenting the same problem month after month.   Like our data, that would have been a story on its own. But the conjunction of the two yielded an even more powerful narrative: CPD knew there were problems with officers misusing cameras, and with the accountability systems set up to ensure officers use cameras properly. Yet, as far as we can tell (and as far as CPD has told us), they've made little meaningful progress. The consequences of that lack of accountability are the disparities we saw in our data.  </t>
  </si>
  <si>
    <t>Samah Assad, Christopher Hacker, Dave Savini</t>
  </si>
  <si>
    <t xml:space="preserve"> Samah Assad is an investigative journalist with WBBM/CBS Chicago. Her work focuses on exposing systemic failures in policing, sexual assault, racial disparities, taxpayer waste and government corruption. She specializes in data analysis, public records and digital interactivity. Her impactful reporting has been recognized for numerous awards including the George Foster Peabody, Edward R. Murrow, Investigative Reporters &amp; Editors (IRE), and Emmy awards.   Christopher Hacker is a data journalist at CBS Chicago, where he supports investigative staff with complex data analysis, FOIA requests and design of project-specific newsgathering tools.    Dave Savini is a Peabody, duPont, Murrow, IRE and NABJ Award winning investigative reporter at CBS2 Chicago where he has held that position since 2004.  Savini’s career in Chicago began in 1993 at NBC5 Chicago with the UNIT-5 investigative team  .    His awards include 20 Emmys, the prestigious national Alfred I. duPont award, two national Edward R. Murrow awards, 2019 national IRE award, 2019 George Foster Peabody award, and the 2020 Emmy for our series “Unwarranted” exposing wrong police raids and trauma to innocent children and families. He was also honored with the  2020 Emmy for Best Single Investigative Report “The Anjanette Young Story.”  Voted best reporter by the Illinois Associated Press 5 times.  </t>
  </si>
  <si>
    <t>The visible virus : COVID-19 Disinformaiton</t>
  </si>
  <si>
    <t>Taiwan, China</t>
  </si>
  <si>
    <t>https://www.readr.tw/project/covid19-disinformation/en</t>
  </si>
  <si>
    <t>READr</t>
  </si>
  <si>
    <t>Investigation, Explainer, Cross-border, Quiz/game, Database, Open data, Fact-checking, Infographics, Chart, Politics</t>
  </si>
  <si>
    <t>Scraping, Json, Adobe Creative Suite, Google Sheets, CSV, R, RStudio, Node.js</t>
  </si>
  <si>
    <t xml:space="preserve"> Covid-19 has claimed 1.93 million lives. Not only the virus but also disinformation spreads globally and causes harm, and it even travels faster than the virus, kills people and increases the risk of racial discrimination.   READr analyzes more than 5,000 fact-checking reports and gain insights into the status and trends of the infodemic.  </t>
  </si>
  <si>
    <t xml:space="preserve"> This is the first complete investigative report in the world that analyzed the disinformation about COVID-19. We analyzed more than 5,000 fact-checking reports written by fact-checking organizations in the world to find out the characteristics of disinformation spread in different countries. Not only data analysis, we also interviewed fact checkers from various countries, and they shared the actual harm caused by these disinformation. We also verified the influence of these fake messages in tens of millions of tweets from Twitter, and found that disinformation in the "good news" category is more likely to spread, which was different from the sensational one. </t>
  </si>
  <si>
    <t xml:space="preserve"> In the part of data analysis, we used web-crawlers to get the fact-checking reports of IFCN(The International Fact-Checking Network), and used R to analyze the data. Manual classification of disinformation was the most time-consuming part of this project. We used TF-IDF word segmentation to help reporter find the same type of disinformation. Also, we used some functions of Google Spreadsheet, like translation, to minimize the time spent on manual classification.   For the data visualization, we use Adobe Illustrator to design graphs and use Flourish to build interactive charts. We use Vue.js and vue-i18n to implement multi-language web page. </t>
  </si>
  <si>
    <t xml:space="preserve"> When the reporter analyzed more than 5,000 fact-checking reports, we found out that these disinformations were sometimes so ridiculious, and even rearrangement the combination of the terms will be a new disinformation, but some people still believe them. We wanted to convey this feeling to users, because the users may only received one or two disinformation, but the whole world was facing the impact of huge number of disinformation at the same time. With the help of web designers and engineers, we used "slot machines" to convey this feeling. Users could simply "create a disinformation" through click the bottom on the slot machine. Users could experienced that in the process of playing, even if the disinformations you create were absurd, they may be actual disinformations. And you only need to change the combination of terms to generate a new disinformation.   While the epidemic was still developing, that is, when there was hardly any academic resrearch (only a few weeks before our report published, a report contains 225 disinformation sample studies released by the Reuters Institute fot the Study of Journalism). To do this, the newsroom had to assume the responsibility of research, and this is exactly what data journalism should do. </t>
  </si>
  <si>
    <t xml:space="preserve"> When users reading the report, they not only absorb new knowledge, the format of the report could also convey more feelings to users. We should grasp every second when users enter the webpage of the report, so that they could get something from every mouse-click or stay. </t>
  </si>
  <si>
    <t>Yu-Ju Lee,  Yi-chian Chen,  Tan Hsueh-Yung,  Meg Wu,  Yu-Chung Cheng's team at National Chengchi University</t>
  </si>
  <si>
    <t xml:space="preserve"> READr is not just a data newsroom, it is also a digital innovation team. The development of information news in Taiwan, China media is still not perfect at present. Although the READr is only a small information newsroom, we still try hard to have an indicative impact on the development of data journalism in Taiwan, China.   We always hope to make breakthroughs in every topic.Without the framework of traditional thinking, the team can make the report more creative and also keep the news professional by presenting stories in a true and complete way. </t>
  </si>
  <si>
    <t>How China use Twitter as a weapon of COVID-19 propaganda</t>
  </si>
  <si>
    <t>https://www.readr.tw/post/2440</t>
  </si>
  <si>
    <t>Investigation, Explainer, Cross-border, Open data, Chart, Politics</t>
  </si>
  <si>
    <t>R, RStudio, Python</t>
  </si>
  <si>
    <t xml:space="preserve"> COVID-19 epidemic first broke out in China in early 2020.   In order to maintain its international image, the Chinese diplomatic group began to publish positive posts on Twitter, from optimistic and active anti-epidemic experience to donating materials to other countries.  We analyze the posts of the embassies' accounts, which is in the list monitored by the American think tank "German Marshall Foundation".We found that the diplomatic team uses the official accounts of Spokespersons as the main combat force to actively respond to external critics; other members, including embassies and ambassadors abroad, strengthen the influence on public opinion by retweeting. </t>
  </si>
  <si>
    <t xml:space="preserve"> This report is the first one to analyze the original data which the Chinese diplomatic group has published since the beginning of the COVID-19 epidemic released from Twitter. Almost all the media in Taiwan, China only quoted from Twitter’s press release, while ignoring the batch of data they released. After further analysis, we found more interesting facts. For example, with the control of the domestic epidemic, the strategy of propaganda has changed several times, from the beginning of the fight against the epidemic with grateful and positive attitude, to emphasize China’s positive contribution to the world to fight against the epidemic. However, China rarely announced how the medical system was out of control.  Moreover, they spent a lot of effort arguing with the U.S. where the epidemic started to spread and which country should be responsible for it. </t>
  </si>
  <si>
    <t xml:space="preserve"> We have a Python script to fetch the Twitter data by calling the Twitter API. And make the segments by Jieba, a Python library for CJK segmentation. After that, we have the term frequency analytics by TF/IDF to identify the keywords of each article. </t>
  </si>
  <si>
    <t xml:space="preserve"> During operation, we processed hundreds of thousands of tweets. To visualize the huge amount of data, and uncover the meaning behind them is difficult, but very interesting. Compared with almost all the media only quoting Twitter's released news, we are the first media to analyze their data. </t>
  </si>
  <si>
    <t xml:space="preserve"> To people who are interested in public opinion analysis, the report shows how to analyze data from a number of social networking sites quickly and find their interaction patterns and associate with each other. To people who are concerned about how the Chinese government handles the epidemic crisis, the report attempts to provide an image about how China defended the legitimacy of the regime by using the influence of public opinion in its diplomatic group. </t>
  </si>
  <si>
    <t>Pei-Yu Chen,  Yi-Chian Chen, Yu-Ju Lee, Hsin-Chan Chieh, Yu-Chung Cheng's team at National Chengchi University</t>
  </si>
  <si>
    <t>Which Politician Set You as An Advertising Target?</t>
  </si>
  <si>
    <t>https://www.readr.tw/project/political-post</t>
  </si>
  <si>
    <t>Investigation, Explainer, Quiz/game, Database, Open data, Illustration, Infographics, Chart, Elections, Politics</t>
  </si>
  <si>
    <t>CSV, R, RStudio, Python</t>
  </si>
  <si>
    <t xml:space="preserve"> Before the election, we created a simulator by thousands real political advertisements. That allow users to simulate which political figures you as anadvertising target by setting conditions of different ages, genders, and regions. </t>
  </si>
  <si>
    <t xml:space="preserve"> In response to Taiwan, China’s presidential election, Facebook opened its advertising database in Taiwan, China in August 2019, collecting and disclosing all users’ advertisements on Facebook, and later actively required "political advertisements" to disclose the target and amount of advertisements. We analyzed the data of advertising database that began in October 2019, and further analyzed the target of the official fanpage of legislator candidates in 2020. From thousands of data, we found that "middle-aged" and "male" were the main target of this election. But there were also special candidates whose main target was female or who were not in their election districts.   Although the amount of advertising on Facebook is already considerable, Facebook advertising is not yet the main battlefield of election. For some candidates whose electoral district in suburbs."The air battles" on Facebook were relatively calm, showing how to combine online "air battles" and face-to-face "land battles" with voters was still a complex question. </t>
  </si>
  <si>
    <t xml:space="preserve"> Since the Facebook public their ads data with API, we have a Python script to get all of the data. And all of the data are combined in a csv file and the we can analytics the ads by R. So we can know the GAs for each advertisings. We design a simple web game for the users to let them know what ads they are targeted by the Vue.js. </t>
  </si>
  <si>
    <t xml:space="preserve"> Although the advertising data are public, we used the form of a simulator let users understand the information more easily, also established the relationship between the topic and themselves, and increased the accessibility of the topic. In addition, although the amount of advertising on Facebook was already considerable, in Taiwan, China, candidates still had to rely on local networks and physical election activities. We learned about this through interviews and found out the reasons why some candidates did not use internet as a main propaganda channel. </t>
  </si>
  <si>
    <t xml:space="preserve"> Through a interesting way to present a report, users could read the topic more easily and feel that it is related to themselves. </t>
  </si>
  <si>
    <t>Liu Tzu-Wei, Chen Yi-Chian, Chang Zhao Wen, Ronny Wang, Lee Yu Ju, Chien Hsin-chan</t>
  </si>
  <si>
    <t>Three workers a day are never back from work for good</t>
  </si>
  <si>
    <t>South Korea</t>
  </si>
  <si>
    <t>http://news.khan.co.kr/kh_storytelling/2019/labordeath/</t>
  </si>
  <si>
    <t>The Kyunghyang Shinmun (daily newspaper)</t>
  </si>
  <si>
    <t>Investigation, Multiple-newsroom collaboration, Database, Infographics, Chart, Map, Employment, Human rights</t>
  </si>
  <si>
    <t>Scraping, D3.js, JQuery, Json, Google Sheets, CSV, Python</t>
  </si>
  <si>
    <t xml:space="preserve"> In Korea, three workers die in an accident at an industrial site a day. In order to effectively inform this horrible reality to the people, we decided to investigate how many people are dying for a certain period and show all of the death. we investigated and analyzed 1,305 accident reports. And then we reported articles that 1,748 workers were dead during a year and 10 months. We made an archive of how each person died into website, so readers could check it out. And we filled the front page of the newspaper only with over 1,000 dead workers' name. </t>
  </si>
  <si>
    <t xml:space="preserve"> Since the report, many experts and civic groups have mentioned our reports in newspaper columns, statements, and social media. Kim Hoon, a famous Korean novelist who has usually spoken out about brutality of industrial accidents, sent a special contribution to our newspaper and we published it as a part of our article series. Political sphere and labor groups have also issued statements after our reports. At the time, the Democratic Party of Korea, the Bareunmirae Party, and the Justice Party mentioned the report and said they felt responsibility. They urged the government and the National Assembly and companies to take action to reduce accident. The Korean Confederation of Trade Unions and the Federation of Korean Trade Unions, the two largest trade union organizations in Korea, also commented on our reports.   In the wake of our reports, many press have released similar reports that show the seriousness of industrial accidents. Like us, more articles have been written by analyzing accident reports. Interest in the deaths of workers has increased in journalism of Korea.   The punishment of industrial accidents in Korea was very weak. After the report, Minister of Labor Lee Jae-gap said in an interview with our paper that he would ask the Supreme court to raise the sentencing guidelines for punishment of industrial accidents . As mentioned in the interview, Minister Lee met with Kim Young-ran, chairman of the Supreme Court's Sentencing Committee, in June last year and asked for adjustment of sentencing guidelines. A month later, the Supreme Court's Sentencing Committee began revising the sentencing guidelines, and in January this year, it announced the sentencing guidelines to drastically increase the sentences of crimes violating the Industrial Safety and Health Act. </t>
  </si>
  <si>
    <t xml:space="preserve"> We inputed all data into the Google Spread Sheet by hand. And then analyzed using the pivot table. We used Python for more detailed analysis. For example, to find out which conglomerates the industrial accidents are affiliated with, we created a program using Python that contrasts the workplace where industrial accident occurs with name of the affiliates. Python also were used analyzing what causes disasters and how many disasters have similar patterns.   We made an archive of how each person died into website as interactive news, which acts as an archive. It was created using html5/css3 and jquery and javascript. Using the D3.js library, 2,000 dead workers were visualized as small icon of human figures. The colors and forms of icon's shapes were expressed differently depending on the type of cause of the accident so that users could see that 50% of the death were caused by falls at a glance. Users also can categorize dead workers by age, proficiency, industry, size of business, accident type.   We visualized the distribution of daily deaths by heat map based on D3.js. death place. we marked the place of death on the map using Leaflet library.     </t>
  </si>
  <si>
    <t xml:space="preserve"> The hardest part was collecting and organizing data. In order to understand the current status of industrial accidents, we requested information disclosure to the Ministry of Labor and obtained a list of accident reports from 2016 to September 2019. And we received 1,305 accident investigation reports that written form last year to September this year with the help of the Democratic Party of Korea's lawmaker Han Jung-ae's office. Because reports were in PDF file format, so we manually inputted them all into the spreadsheet. It took about a month and a half to complete data input. Refining data also wasn't easy because the list received from information disclosure, the list received through the lawmaker's office, and the list extracted from accident report were different. Until the day before the report, we had been revised the number of deaths.   It was the first time in Korea that an article compiled and analyzed all industrial accidents that occurred during a certain period of time. we also published the newspaper that filled front page with the dead worker's name, age, and cause of the accident. It was evaluated as an unconventional attempt. It was rough, but it had a great effect as an infographic.   Three people a day, more than 1,000 a year, die, but people don't know this very well. Our reports reminded many people of such a terrible reality once again.     </t>
  </si>
  <si>
    <t xml:space="preserve"> The Old media is in crisis in these days amid the distrust of the media and the emergence of new media. Out report showed the possibility of what role traditional media can play by revealing structural problems and providing insights through extensive data collection and analysis in industrial accidents, a traditional field of reporting.   The combination of paper infographic and digital interactive news was first attempt in Korea. The subscription rate for newspapers is decreasing day by day. Many people think that newspaper pages are already old. However, newspapers are 'the biggest media' you can carry around with your hands. I think the experiencing of the properties of this medium deeply would impressed on current readers. We published the entire front page filled with a list of deaths, using the properties of this media. It delivered effectively messages to readers. On the other side of paper work, we created interactive news in digital space. It is archive of the dead workers on the web in the form of digital interactive news and deliver it to more people.   I think we presented one option to the media pursuing orthodox journalism.     </t>
  </si>
  <si>
    <t>http://news.khan.co.kr/kh_news/khan_art_view.html?artid=201911210600155&amp;code=940702</t>
  </si>
  <si>
    <t>http://news.khan.co.kr/kh_news/khan_art_view.html?artid=201911210600145&amp;code=940702</t>
  </si>
  <si>
    <t>http://news.khan.co.kr/kh_news/khan_art_view.html?artid=201911210600115&amp;code=940100</t>
  </si>
  <si>
    <t>http://news.khan.co.kr/kh_news/khan_art_view.html?artid=201911250600025&amp;code=940702</t>
  </si>
  <si>
    <t>http://news.khan.co.kr/kh_news/khan_art_view.html?art_id=201911280600055</t>
  </si>
  <si>
    <t>http://news.khan.co.kr/kh_news/khan_art_view.html?artid=201911280600015&amp;code=990105</t>
  </si>
  <si>
    <t>Kyungsang Hwang, Jihwan Kim, Minjee Choi, Areum Lee, Yoojin Kim</t>
  </si>
  <si>
    <t xml:space="preserve"> Our team was organized for this report. Three reporters and two Web developers worked together. I(kyungsang) was in charge of overall planing and coordination. I joined as a reporter and wrote articles through traditional reporting departments, and in recent years, I have been producing interactive news and reporting data journalism. Not only did the writing an article, but also did coding, data refining and analysis. </t>
  </si>
  <si>
    <t>Exclusive data from the Pentagon's language school offers insight into America's shifting foreign priorities.</t>
  </si>
  <si>
    <t>https://www.montereycountyweekly.com/news/cover/exclusive-data-from-the-pentagon-s-language-school-offers-insight-into-america-s-shifting-foreign/article_3e1cf8fa-37de-11ea-8637-f3432fc92073.html</t>
  </si>
  <si>
    <t>Monterey County Weekly</t>
  </si>
  <si>
    <t>Explainer, Database, Infographics, Chart, Terrorism</t>
  </si>
  <si>
    <t xml:space="preserve"> The Pentagon’s elite language school happens to be located in our town of Monterey, California. Known as the Defense Language Institute, it is an important but opaque part of our local community. I filed a data request for the number of students enrolled in each language at the institute going back to the school’s founding in the 1960s. The data eventually arrived—but in an arcane format. I cleaned, analyzed, and visualized the data, mapping out how the curriculum and enrollment levels changed over time in response to the shifting priorities of U.S. foreign policy.      </t>
  </si>
  <si>
    <t xml:space="preserve"> The Defense Language Institute looms large in our town but the community knows little about it. I was completing my story just as the U.S. assassinated top Iranian commander Qassem Soleimani. With the help of the data, and sources like former U.S. Secretary of Defense Leon Panetta showed that alumni of the institute had possibly been involved in the operation.    The story became the talk of the town, and is still referred to by readers even a year later. We are always being asked to apply the same data journalism techniques from that story to new topics. </t>
  </si>
  <si>
    <t xml:space="preserve"> I filed a request with the U.S. Army for data on the enrollment levels for each language taught at the Defense Language Institute going back to its founding. After a few months, I received hundreds of pages compiled into one PDF. The pages were computer printouts that had been scanned and digitized.    They showed tables of numbers, but since they were manually scanned, the tables were all slightly crooked or morphed. I tried using various OCR and extraction tools to scrape the tables and converted them into CSV files but nothing worked well enough. Eventually, I tried Abbyy FineReader and I managed to do it.    Once I had a master CSV file, I used Google Spreadsheets and Excel to clean the data. I sorted and filtered and created pivot tables to study the data. I quickly obtained facts that even the language institute didn’t and couldn’t know, such as the top language for each year, the top language overall and even just the list of all languages ever taught at the school.   From there, I used Google Flourish to visualize the data. My visualizations included various interactive charts including a bar chart race. I also created a searchable database with information on each language taught. The story also includes a link allowing the public to download the data and use it as they see fit.  </t>
  </si>
  <si>
    <t xml:space="preserve"> The hardest part of this project was working on it alone. I am part of a very small newsroom with no history of data journalism and no one else with data skills. I had to pitch the idea and convince my editor it was worth the effort. Then I had to figure navigate the U.S. Army FOIA process which includes writing to lovely addresses such as "usarmy.belvoir.hqda-oaa-ahs.mbx.rmda-foia@mail.mil." I also had to do the data analysis and visualization on my own, figuring out whcih skills and tools I am missing and acquiring them as I went. </t>
  </si>
  <si>
    <t xml:space="preserve"> One of the most important takeaways is probably the potential to blur the divide between local stories and national/global ones. In virtually every community, there are institutions or people who play a part in some international saga. Local readers want to know to just about their own communities' affairs but also about how their community fits into the larger world. And because data reporting is still in its infancy in local journalism, there are a million unique data sets like the one I found waiting to be requested.      </t>
  </si>
  <si>
    <t>Asaf Shalev</t>
  </si>
  <si>
    <t xml:space="preserve"> Originally from Los Angeles, I am a staff writer with Monterey County Weekly. Before joining this small alternative news weekly on the Central Coast of California, I worked in Israel, co-founding an outlet to cover the country's substantial tech industry. I gained my data skills while studying and then working at Columbia Journalism School. I participated in two big data projects at Columbia. One was about the cruise ship industry and was published by Univision. The other was about the greenhouse gas emissions produced by foreign infrastructure built on subsidies from the Obama administration.      </t>
  </si>
  <si>
    <t>What's going on with space debris?</t>
  </si>
  <si>
    <t>https://stories.lavanguardia.com/ciencia/20201202/30070/la-basura-espacial</t>
  </si>
  <si>
    <t>Lavanguardia.com</t>
  </si>
  <si>
    <t>Investigation, Explainer, Documentary, News application, Infographics, Video, Satellite images, Environment</t>
  </si>
  <si>
    <t>Animation, 3D modelling, Json, Adobe Creative Suite, Anime.js</t>
  </si>
  <si>
    <t xml:space="preserve">  This piece explains the increasingly worrying situation of the remains of space launchers in the different earth orbits and how they can endanger new missions with the danger of collisions. All this in the context of launching new projects based on microsatellites for worldwide internet coverage.        </t>
  </si>
  <si>
    <t xml:space="preserve">  The project was published in the science section of the newspaper La Vanguardia on the launch day of March 2020 in Google Amp stories format. Its diffusion was extended to social network channels, through a video version for YouTube, Twitter and Instagram TV, as well as in stories format for the same social network.        </t>
  </si>
  <si>
    <t xml:space="preserve">  The first process was based on the modeling, texturing and rigging of the satellites and rockets involved, to later illuminate and animate it. For this, Maya Autodesk and its Arnold rendering engine were used. Once the animation sequences were rendered in 3D, we went on to video montage and post-production using After Effects and creating the sequence of all the phases of the mission and the detail of the instruments. Once all this was done, the pieces were rendered in mp4 weight optimized to mount them in the Google AMP Stories format in which we assembled the entire sequence. All of them on the wordpress platform.</t>
  </si>
  <si>
    <t xml:space="preserve">  The most complex thing was to visualize the saturation situation in the Earth's orbits and to indicate the deployment mode of the new Space X starlink satellites, all unified in a single aesthetic visual format. As well as combining several narratives in vertical scrolling together with the base text of the piece.</t>
  </si>
  <si>
    <t xml:space="preserve"> I think that in this project, editors may be more aware of the advantage of animation as a narrative and descriptive tool, both in science projects and in many other fields of journalism. Likewise, you can also see how these projects can have output on multiple channels (video, social networks, stories) since they are designed to be multiplatform both in format and composition, to reach the largest number of users and readers. </t>
  </si>
  <si>
    <t>Pablo González Pellicer, Mario Chaparro.</t>
  </si>
  <si>
    <t xml:space="preserve">  Born in Valladolid (Spain) in 1976, Graduated in History from the University of Oviedo in 2000, later I graduated in graphic design at the Elisava school in Barcelona in 2004 and since then I have worked in digital agencies carrying out multimedia projects until entering in the newspaper La Vanguardia in 2013, where I work as a designer and infographer, carrying out 3D, multimedia and usability and infographic projects in the multimedia department of the web.</t>
  </si>
  <si>
    <t>The Physical Traits that Define Men and Women in Literature</t>
  </si>
  <si>
    <t>https://pudding.cool/2020/07/gendered-descriptions/</t>
  </si>
  <si>
    <t>Quiz/game, Illustration, Infographics, Chart, Arts, Culture, Women</t>
  </si>
  <si>
    <t>Animation, Scraping, D3.js, Canvas, Python</t>
  </si>
  <si>
    <t xml:space="preserve"> This project mines the text of 2,000 books to find the adjectives used to describe men and women's body parts.  </t>
  </si>
  <si>
    <t xml:space="preserve"> The project confirmed quantitiatvely what women have known qualitatively: that women are often described in streotypically sexist ways.  </t>
  </si>
  <si>
    <t xml:space="preserve"> The data collection was done in Python. Then, we worked with an illustrator to weave drawings throughout the narrative. They were imported as SVGs and the animated with Javascript. The project also used D3.js and Scrollama.js for scrollytelling. </t>
  </si>
  <si>
    <t xml:space="preserve"> The hardest part was pacing all of the illustrated elements and making sure that even the dataviz, which often is rendered pixel perfect, looked sketchy. </t>
  </si>
  <si>
    <t xml:space="preserve"> The more different types of skills you bring into a project, the better the output. </t>
  </si>
  <si>
    <t>Erin Davis, Liana Sposto, and Matt Daniels</t>
  </si>
  <si>
    <t xml:space="preserve"> Erin Davis makes stuff with data. She also likes cats, gardening, and reading lots of books.   Liana Sposto is a freelance illustrator living on a sailboat with her husband in sunny Southern California. Today she saw a sea turtle!   Matt Daniels is a member of The Pudding. He first experienced Internet fame in 2014 and has been chasing that feeling ever since. </t>
  </si>
  <si>
    <t>How is flooding affecting your community?</t>
  </si>
  <si>
    <t>https://pudding.cool/projects/flooding/visuals/</t>
  </si>
  <si>
    <t>Explainer, Solutions journalism, Multiple-newsroom collaboration, News application, Chart, Map, Environment</t>
  </si>
  <si>
    <t>Personalisation, Python</t>
  </si>
  <si>
    <t xml:space="preserve"> This project uses data on flooding for every property in America to create shareable, geolocated charts and maps. </t>
  </si>
  <si>
    <t xml:space="preserve"> The project was used by Gannett newsrooms across the United States to help tell flooding stories in their local communities.  </t>
  </si>
  <si>
    <t xml:space="preserve"> The project heavily relied on MapBox for the final persentation. Phython was used to clean and process data. </t>
  </si>
  <si>
    <t xml:space="preserve"> The hardest part of the project was making sure that each chart and map rendered localities correctly and that no place slipped through as an edge case in the data. </t>
  </si>
  <si>
    <t xml:space="preserve"> Journalism is often competitive and sometimes it shoudl instead be collaborative for the common good of the public. </t>
  </si>
  <si>
    <t>Matt Daniels</t>
  </si>
  <si>
    <t xml:space="preserve"> Matt Daniels is a member of The Pudding. He first experienced Internet fame in 2014 and has been chasing that feeling ever since. </t>
  </si>
  <si>
    <t>Brutalised Minsk: how Belarusian police beat protesters</t>
  </si>
  <si>
    <t>https://mediazona.by/article/2020/11/03/minsk-beaten-en</t>
  </si>
  <si>
    <t>Mediazona, OpenDemocracy</t>
  </si>
  <si>
    <t>Investigation, Explainer, OSINT, Illustration, Infographics, Map, Politics, Crime, Human rights</t>
  </si>
  <si>
    <t>Scraping, D3.js, Json, Google Sheets, CSV, OpenStreetMap, Python</t>
  </si>
  <si>
    <t xml:space="preserve"> This year Belarus has been rocked by mass demonstrations against Aliaksandr Lukashenka, who has ruled the country for more than 26 years. Belarusian police have been dispersing protesters, but every week thousands of residents of Minsk and other cities come out onto the streets.   Mediazona received access to data held by Belarus' Investigative Committee. These data show that the minimum number of people who suffered violence during protests in August and September this year is 1,406. In this article, Mediazona shows how Belarusian law enforcement beats — systematically and with complete impunity — protesters. </t>
  </si>
  <si>
    <t xml:space="preserve"> This is the data-investigation, so we think that our visualisation of this data is maybe even more important here than the text of the article.   We have proved the huge level of violence against protesters in Belarus. It was common knowledge that police severely beaten demonstrators, but we managed to reveal the huge number of victims and to show in details, how and where they were wounded and tortured (the real number of victims if definitely higher, but we couldn't prove more cases).   Most independent news media in Belarus and Russia published results of our investigation, both media and political activists still use it when they talk about protests in situation with human rights in the country.    Our media was blocked by the Belarussian government — we think that this political decision was the reaction to this investigation (as well to other our publications). </t>
  </si>
  <si>
    <t xml:space="preserve"> We used python, Open Refine and Google Sheets to clen, to organise and to analize our data — we dropped many duplicates, find all locations that were mentioned in this leaked data, we manually analized it and divided it into several types of injuries (how hard this person vas injured, where, what type of weapon used the pilice etc). Then we converted this data to json.   Then we made the visualizasion, we use OpenStreet Map to create the map of places, where demonstrants were beated. We used D3 to create our 'online demo' whre you can find information about any of victims and select them by some types. </t>
  </si>
  <si>
    <t xml:space="preserve"> The hardest part was to analize all this leaked data — we had to merge many separate tables, to clean them, to edit this information (it was collected by Belaros Investigative Committe for its own purposes and it wasn't possible to use it without editing), to define types and hardness of injuries etc. The second hard thing was to convert this analized data to our visualization.  </t>
  </si>
  <si>
    <t xml:space="preserve"> How to show the levet of political repressions and police brutality in countries like Belarus, where you don't have an opportunity neither get this data officially nor collect it separately. Huge amount of victims was common knowledge before our investigation, but we first have proofed certain number and shown how many people were severely beaten.  </t>
  </si>
  <si>
    <t>Dmitry Treshchanin, Maxim Litavrin, Anastasiya Boika, Yegor Skovoroda, David Frenkel, Nikita Shulaev, Maria Tolstova, Anastasia Poryseva, Khatima Mutaeva, Viktoria Rozhitsyna, Mikhail Lebedev</t>
  </si>
  <si>
    <t xml:space="preserve"> Dmitry Treshchanin and Yegor Skovoroda are editors in Mediazona, Maxim Litavrin is staff writer for Mediazona, David Frenkel is a programmer (and photographer), Nikita Shulaev is a designer, Maria Tolstova — an illustrator, they all work for Mediazona and Mediazona.Belarus. Anastasiya Boika is staff writer for Mediazona.Belarus. Anastasia Poryseva, Khatima Mutaeva, Viktoria Rozhitsyna and Mikhail Lebedev hepled us to analyze the data.  </t>
  </si>
  <si>
    <t>Map of the Armed Groups of Rio de Janeiro</t>
  </si>
  <si>
    <t>https://erickgn.github.io/mapafc/</t>
  </si>
  <si>
    <t>Fogo Cruzado, Pista News, Disque Denúncia, Geni/UFF, Nev/USP</t>
  </si>
  <si>
    <t>Investigation, Solutions journalism, Multiple-newsroom collaboration, Database, Open data, News application, Crowdsourcing, Infographics, Map, Crime, Gun violence, Human rights</t>
  </si>
  <si>
    <t>QGIS, Microsoft Excel, CSV, RStudio, OpenStreetMap, Python</t>
  </si>
  <si>
    <t xml:space="preserve"> The 2019 Rio de Janeiro Armed Groups Map was an unprecedented pilot project carried out by 5 organisations with the objective of demonstrating the territorial reach of drug factions and militias in the state of Rio de Janeiro and at the same time providing journalists and researchers with a tool to better analyse and understand the living conditions of the Rio's citizens and the impacts of public security choices. The project was inspired by the certainty that not It is a project that believes in the importance of quality and free information to transform the reality of citizens. </t>
  </si>
  <si>
    <t xml:space="preserve"> Territorial control is one of the historical and distinctive characteristics of the dynamics of armed groups in Rio de Janeiro since the 1970s, and an unavoidable variable not only for public security, but also important for other urban public policies, from transportation and housing to education and health. Over the years, groups have emerged, fragmented and grown. But despite it's failure, the state's response over the past 40 years has remained the same: confronting these groups through direct confrontation operated by the police, aligned with the international policy called War on Drugs. As a consequence, beyond its natural beauties, Rio has become known for violence and stray bullets. Here, control over space is disputed by guns, both by organized crime and by the state itself. This situation exposes the population at any time to the crossfire, and affects the supply of any and all public and private services, especially in the peripheries where armed groups are mostly concentrated. The most tragic effect of this scenario can be understand by the fact that a 6-year-old boy from a favela in Rio has a better chance of being shot than obtaining a college degree. For this reason, it is surprising that the mapping of armed territorial domain has not been carried out to date or that, when done, it has not become of public knowledge and access. The lack of a reliable historical map of territorial control of these groups - and the disputes between them - not only hinders the elaboration and implementation of public policies in Rio, but also hinders the economic development led by private initiative, since any investment made without this information incurs a high level of blind risk. The project lauched in last october adresses exactly this missing information, and envisions to use the prototype to build. </t>
  </si>
  <si>
    <t xml:space="preserve"> The project was carried out by 5 organizations with recognized experience in the area of public security (Fogo Cruzado, Pista News, Disque Denúncia, Geni/UFF and Nev/USP). The Disque Denúncia database was chosen as the primary source to classify the presence and control of armed groups over certain areas, due to its richness of details and territorial and temporal coverage. For the 2019 prototype, 37.883 anonymous denunciations were analyzed, which mentioned militias or drug trafficking, using natural processing language techniques. Of these, 10.206 were considered valid after a process of recognition of the groups mentioned and the type of activity mentioned. The valid denunciations were georeferenced, plotted on the map and processed from polygon maps, following statistical/mathematical criteria, to identify whether or not each polygon was controlled by the groups studied. The maps of polygons were constructed from the expertise of Pista News in mapping, slums and housing estates (informal geographic units, smaller than the official neighborhoods recognized by the city halls). The process resulted in a map that exposes the classification of each polygon identified according to the dominant group (ADA, CV, TCP or Militia) or as an area in dispute, according to data from 2019.   The same analysis was also done to evaluate the distribution of groups by neighborhoods (official classification provided by the Rio de Janeiro Public Prosecutor's Office). In 2019, 92% of the neighborhoods in the city of Rio, where almost 98% of its population lives, were partially or wholly under the control or in dispute for armed groups. The group with the greatest prominence were the militias, paramilitary groups formed by state security agents, who controlled partially or wholly 25.5% of the neighborhoods in the capital of Rio de Janeiro, where 33% of its population lives. </t>
  </si>
  <si>
    <t xml:space="preserve"> The construction of the 2019 map of armed groups presented 3 major challenges. The first of them was to read and process thousands of anonymous denunciations (which deal with various types of crime), choosing only those that in fact present convincing indications of territorial control by a certain armed group. To solve this challenge, researchers with PhDs in areas related to public security defined objective criteria for determining territorial control and, based on the reading of a sample of the material, built dictionaries for subsequent automatic classification of text by machine, using natural language processing techniques. At the same time, a team of data and statistical scientists, sought to georeference the complaints of the Whistleblower. This task proved to be a challenge not only because of the amount of records, but also because of the low quality of the address information available due to spelling mistakes and standardization not corrected in the original database, but also because of the high level of urban informality of Brazilian cities, which makes it difficult to locate the addresses accurately. The solutions found were organized in an R package to facilitate new georeferencing rounds. Finally, the last challenge was the construction of maps that reflect the reality of urban informality in Rio. The official neighborhood map, made available by the MPRJ, is interesting for analysis of the coverage of militias (that generally operate in entire neighborhoods), but it is not granular enough to understand the reach of drug factions (usually restricted to favelas or housing estates). The solution was to build 2 complementary analyses. The partnership of Pista News, an organization that maps the control of armed groups in Rio's favelas and housing complexes in real time (but not with historical perspicacity) in a collaborative manner, was essential for the construction. </t>
  </si>
  <si>
    <t xml:space="preserve"> The project is a tool for journalism in 2 main directions. Directly, by making the map available for free, becoming a tool for journalistic analysis to reveal trends, from corruption relations between some of these groups and local police units, to relations between politicians, through the direct impact of these groups' disputes on the access of population to services.   As the map's shapefile is open, the journalist can cross-check this information with any other data (health, education, sanitation) that have geolocation and produce diagrams that until then were not produced by the government. Such investigations can reveal the impact of the control of armed groups on the daily lives of the local population in various instances.   The project also encourages journalists to look for non-governmental sources of information to report reality and not to get stuck in the political narrative of the facts. In Rio de Janeiro, most newspapers and TV programs do not name factions and militias so that, according to some journalists, they do not value these groups. But that decision proved innocuous. With the map, we show that the action of these groups has grown and that it is important to give names to everyone, ponting who rules where, what is their progress and representativeness.   In other words, the Map of the Armed Groups of Rio de Janeiro is a journalistic opportunity to question the government in a multiciplinary, didactic and transparent way - and claim for better policies.     </t>
  </si>
  <si>
    <t>https://brasil.elpais.com/brasil/2020-10-19/milicias-ja-dominam-um-quarto-dos-bairros-do-rio-de-janeiro-com-quase-60-do-territorio-da-cidade.html</t>
  </si>
  <si>
    <t>https://www.time24.news/2020/10/rio-has-3-7-million-inhabitants-in-areas-dominated-by-organized-crime-militia-controls-57-of-the-city-area-says-study-rio-de-janeiro.html</t>
  </si>
  <si>
    <t>https://www.clarin.com/mundo/milicias-paramilitares-poderosas-narcotrafico-rio-janeiro_0_G4elMpnvx.html</t>
  </si>
  <si>
    <t>https://atualprodutora.com/wp-content/uploads/2020/10/apresentacao-16.10.2020.pdf</t>
  </si>
  <si>
    <t>Maria Isabel MacDowell, Cecilia Olliveira, Daniel Hirata, Bruno Paes Manso, Diogo Lyra, Erick Gomes Nieto, Renan de Sousa e Silva, Natália Maciel Block, Maria Eduarda Barroso, Walkir Brito</t>
  </si>
  <si>
    <t xml:space="preserve"> A network of academics, researchers and journalists that translated into numbers the expansion of the power of gangs and militias in Rio de Janeiro.  </t>
  </si>
  <si>
    <t>Divide Germany (again) and discover the differences</t>
  </si>
  <si>
    <t>https://interaktiv.morgenpost.de/deutschland-teilen-deutsche-einheit-wiedervereinigung/</t>
  </si>
  <si>
    <t>Funke Mediengruppe (Berliner Morgenpost, Hamburger Abendblatt, WAZ, Thüringer Allgemeine, Braunschweiger Zeitung and many more)</t>
  </si>
  <si>
    <t>Explainer, Database, Open data, Mobile App, Infographics, Map, Sports, Elections, Politics, Environment, Arts, Lifestyle, Business, Culture, Women, Agriculture, Immigration, Health, Crime, Economy, Employment</t>
  </si>
  <si>
    <t>Scraping, D3.js, QGIS, Json, Google Sheets, CSV, R, RStudio, OpenStreetMap, Python, Node.js</t>
  </si>
  <si>
    <t>With an app that we launched for the 30th anniversary of German reunification, readers could divide a map of Germany into two and compare different characteristics of these parts. When flicking through the thirty characteristics users discover interesting, some serious and some funny distribution patterns (from income to ), and learn about regional and cultural differences in Germany in a playful way. The maps show how different social, political and economic factors still divide Germany into two parts today - along differing geographical lines. Readers can also use the tooltip to find out how their home town is positioned in</t>
  </si>
  <si>
    <t xml:space="preserve"> The project was surprisingly well-received by an international audience interested in exploring regional varieties in Germany and learning about the country in its nuances. Some readers used the tool to try and draw connections between certain regions of Germany and regions of other countries they knew. Inside Germany, the application was widely shared, including by the federal statistics office whose data the application was largely but not exclusively based on. Although the time of publication was shortly before the day of German Unity, which is a holiday in Germany, and data visualizations on this topic are no surprise, the special take of being able to divide Germany itself, even into North and South or completely different, was something new that appealed to readers. Despite the pandemic dominating the news, the project met with immense interest, more than 100,000 visits on the first day. </t>
  </si>
  <si>
    <t xml:space="preserve"> In the research process we used Python as well as different APIs to gather data on characteristics where there was no official data available. RStudio/R was used for wrangling and then visualizing the different datasets on a map of Germany's 401 administrative districts. These preliminary plots were used to choose datasets with interesting distribution patterns, while the final visualizations are rendered by the web application using D3.js based on csv files we generated with R. </t>
  </si>
  <si>
    <t xml:space="preserve"> Some of the data was challenging to convert into administrative districts, as was the case for raster-files of average annual sunshine duration or for data based on postal codes. During the web development process the idea of "cutting" the map into two by drawing a line was a difficult function to implement. While many organisations were publishing maps showing different socio-political, geographical etc divides, the project managed to find or create unconventional datasets to add, and developing the functionality that allows to compare the average of two parts and individual districts turned it into a unique, engaging user experience. </t>
  </si>
  <si>
    <t xml:space="preserve"> Users from an international audience asked for similar projects to be implemented for other countries. We learned that there is specific added value in a story that is not only focussed on one or a few connected metrics, but lets users explore and compare regions across different dimensions. It communicates a more faceted and complex story and history of different places than a story focussing on one aspect can do.  It was also a good example for finding stories in data, as we set out to find datasets that show interesting patterns and based on that found and told stories of different aspects. Some of these stories were new to us as well as most others and wouldn't have been told if it wasn't for the process- (rather than result-)oriented approach we took with this project.    </t>
  </si>
  <si>
    <t>Marie-Louise Timcke, André Pätzold, Angelo Zehr, Ida Flik, Christopher Möller</t>
  </si>
  <si>
    <t xml:space="preserve"> Funke Mediengruppe's Interactive team develops interactive applications and data-driven stories for the Group's various news brands. It acts like a small, interdisciplinary task force of data journalists, designers and programmers within the newsroom, is very visually driven and user-focused, and covers various topics ranging from elections to climate change or social inequalities. </t>
  </si>
  <si>
    <t>Confere.ai</t>
  </si>
  <si>
    <t>https://confereai.ne10.uol.com.br/#/consultar</t>
  </si>
  <si>
    <t>Jornal do Commercio</t>
  </si>
  <si>
    <t>Explainer, Breaking news, Database, Fact-checking, Elections, Politics, Health</t>
  </si>
  <si>
    <t>Unrestricted</t>
  </si>
  <si>
    <t>AI/Machine learning, Json, Adobe Creative Suite, Microsoft Excel, Google Sheets, CSV, Python</t>
  </si>
  <si>
    <t xml:space="preserve"> Confere.ai is a measure of disinformation characteristics, which identifies patterns of false or misleading content in texts or news links circulating on social networks and the internet. The project involves researching, analyzing, and formatting a database with more than 22,000 news items, in addition to developing web crawlers to search for content and computational intelligence for analyzing and looking for patterns. One of the winning projects for the Google News Initiative Innovation Challenge in Latin America, Confere.ai, also produces educational content to teach the public to identify false or misleading content. </t>
  </si>
  <si>
    <t xml:space="preserve"> The first initiative to automate fact-checking in communication vehicles in Northeast Brazil, Confere.ai, was selected by the Google News Initiative Innovation Challenge in Latin America. The tool received about 4 thousand contents to check automatically during the first three months of operation. One of the tool's main impacts is the assertiveness in an uncontrolled environment, which was around 92% for texts and 75% for links. Confere.ai generated more than 70 editorial contents about reach, including articles on disinformation, fact checks, and videos with guidance to the public. The work also generated partnerships with the Universidade Católica de Pernambuco - Unicap. It was mentioned in dozens of local media outlets, and journalism course completion works, promoting knowledge about the automation of fact-checking in communication sciences. The articles produced by Confere.ai had 286 thousand hits over six months, while the tool reached an average of 500 hits per day. Confere.ai also managed to identify the waves of disinformation growing in the local media and debunking some rumors. Finally, the tool became part of the National Network to Combat Disinformation (RNCD). </t>
  </si>
  <si>
    <t xml:space="preserve"> The creation and development of Confere.ai were carried out in stages. In the first, a hybrid database was set up: manual collection and storage of news links and texts previously checked by checking agencies; use of the corpus Fake.BR, from USP; and development of web crawlers to extract content from four different sites. The material was distributed in a database - with 21,956 news items, distributed in 9,011 texts and 12,945 links - on google sheets, cleaned with Open Refine. Part of this bank was analyzed manually to identify criteria. Creations were made using filters and a dynamic table for data extraction. From that, 15 criteria were defined for text evaluation and 20 criteria for link analysis. In the final analysis, the behavior of the values ​​obtained in each test performed in the database was observed to determine each criterion's relevance, and patterns were found that separated the real news from the misinformation. Part of the database was used for the development and training of computational intelligence. The following were used: the supervised technique (Random Forest -&gt; uses a set of decision trees to form the fine answer) and input data BoW (Bag of Words) (a way of representing information in a text through the quantity or frequency of the words contained in it + linguistic characteristics of the text - extracted through natural language processing techniques). We built The Confere.ai web platform with python and angular. A dashboard was built from it, which facilitates the visualization of the data patterns entered in the tool. We carried out hundreds of data crossings to validate the previously defined criteria and measure assertiveness - which was 75% for links and 92% for texts. </t>
  </si>
  <si>
    <t xml:space="preserve"> The creation and development of Confere.ai faced several challenges. The first was not to have similar reference projects in Portuguese, which could guide which technique is the most assertive to find disinformation patterns. Likewise, academic studies on fact-checking automation were lacking to create the criteria for identifying misinformation on the internet automatically. Due to this limitation, the team needed to seek English studies and try to adapt the results achieved to the Brazilian reality.There are also not many Portuguese corpora of disinformation data ready in Portuguese; there was only one database from the University of São Paulo. This, in turn, was out of date, with a series of links from 2016 and 2017 that had already been taken down, further limiting the analysis to identify patterns of disinformation. Likewise, there is a lack of free natural language processing APIs in Portuguese, which limited the identification of grammatical classes, emotional intentionality of words, grammatical errors, etc. This reduced the possibility of using many of the criteria for identifying misinformation applicable to English-language projects.To overcome these difficulties, the team used two actions. He performed the manual collection of previously classified misinformation, based on the analysis of three years of checks carried out by Brazilian checking agencies. The team also developed web crawlers to extract uninformative texts found on the Boatos.org website and informative texts found on the JC Online, Diario de Pernambuco, and G1 sites. This, however, presented different programming standards, which generated the need to study how each site was created and a dozen tests by the crawlers. In the end, we still face the challenge of convincing people to access a platform to check disinformation independently. </t>
  </si>
  <si>
    <t xml:space="preserve"> The Confere.ai project offers a great contribution to the field of automation of fact-checking in Brazil. One of the pioneers in offering a solution that breaks the intermediaries between the uninformative piece and the readers' doubt. It is a project that contributes to thinking about using technology to combat disinformation in Brazil, which has proven to be a powerful engine for the destruction of public debate in the last two years.The originality of the project lies in, precisely, trying to propose a solution that shortens the distance between the content to be checked, the audience that receives it, and the final result of the check. Although it does not indicate whether something is true or false, it proposes to create a 'flea behind the ear' and a critical census in public.The project also innovates by developing a series of technologies capable of searching content on specific pages to form a database with more than 22 thousand contents; something is never before done in Northeast Brazil. This not only makes it possible to improve the tool, but it can also serve as an instrument for consolidating other fact-checking projects in the country's journalism.The differentials of Confere.ai are the creation of a list of criteria, based on the study of patterns of disinformation in text content and news links, which can be made available to other interested journalists and researchers in the communication area; It is also innovative in the application of artificial intelligence techniques in communication vehicles in Northeast Brazil and can serve as a reference for studies on AI in journalism. </t>
  </si>
  <si>
    <t>https://drive.google.com/file/d/1KN9YjZQXSUjR9edudn0k8AXYsqmDo-HI/view?usp=sharing</t>
  </si>
  <si>
    <t>https://drive.google.com/file/d/1EHKXSiUYfB1E80eSjVbx5Z9l377VPr0_/view?usp=sharing</t>
  </si>
  <si>
    <t>https://www.youtube.com/watch?v=NOaEF7FEL1g</t>
  </si>
  <si>
    <t>https://www.youtube.com/watch?v=BnPtD8Ij9FQ</t>
  </si>
  <si>
    <t>https://www.instagram.com/projetoconfere.ai/</t>
  </si>
  <si>
    <t>https://bjr.sbpjor.org.br/bjr/article/view/1178</t>
  </si>
  <si>
    <t>Alice de Souza, Matheus Marinho, Avelino Gomez, Lucas Pitt, Maria Luiza Borges, Dario Brito, Anthony Lins, Debora Oliveira, Lais Arcanjo, Pedro Brasil, Jarbas Agra</t>
  </si>
  <si>
    <t xml:space="preserve"> Alice de Souza is a Brazilian journalist, postgraduate in Human Rights. She has a Master's in Creative Industries from the Catholic University of Pernambuco (Unicap) and is currently pursuing a degree in Freedom of Expression, offered by the Sociedad Interamericana de Prensa (SIP) and Universidad Católica Andrés Bello (UCAB). She is the editorial coordinator of the Confere.ai project, selected by the Google News Initiative (GNI) Innovation Challenge in Latin America, in Jornal do Commercio. Before that, she was a reporter for the newspaper Diario de Pernambuco for 10 years. Alice is also a collaborative reporter for the Retruco Independent Journalism Agency. Dedicated to investigating issues of sustainable urban development, health, and human rights. She is 29 years old and has articles recognized in more than 30 local, national, and international awards. She was twice winner of the Cristina Tavares Award and a finalist in the 2nd and 5th editions of the Roche Health Journalism Award, promoted by the Gabo Foundation. She is co-author of the book Panamá - La ciudad entre papeles, of the Gabo Foundation and Concolón Panamá. Alice is a former Cosecha Roja fellow and member of the 3rd generation of the Red de Jóvenes Periodistas de América Latina Distintas Latitudes. She was the most awarded journalist in Northeast Brazil in 2018 and 2019 and the 14th most awarded journalist in Brazil in 2019, according to the ranking by Jornalistas e Cia. </t>
  </si>
  <si>
    <t>Your Personal Carbon History</t>
  </si>
  <si>
    <t>https://parametric.press/issue-02/carbon-history/</t>
  </si>
  <si>
    <t>Parametric Press</t>
  </si>
  <si>
    <t>Explainer, Quiz/game, Open data, Infographics, Chart</t>
  </si>
  <si>
    <t>Canvas, CSV, Python, Node.js</t>
  </si>
  <si>
    <t xml:space="preserve"> I researched, wrote, and coded an interactive article that centers the geological history of carbon dioxide on Earth around the reader’s life [1]. The article zooms out over millions of years to explain why we’re living in a geologically unprecedented time. This piece grew out of an article in my climate newsletter The Rate of Change [2]. It was published in Parametric Press [3], an experimental online publication for interactive explanatory journalism, with feedback and input from their editors. </t>
  </si>
  <si>
    <t xml:space="preserve"> The article was used as a teaching tool and discussed in an environmental science course at Cornell University. I was interviewed about it for the Numlock News newsletter by Walt Hickey, and by The Open Notebook, as part of an interview about my climate science &amp; data newsletter (the Rate of Change). </t>
  </si>
  <si>
    <t xml:space="preserve"> I used Idyll and React for interactivity. I used the javascript library p5.js for canvas animations and plotly.js for graphing. </t>
  </si>
  <si>
    <t xml:space="preserve"> There are a few aspects that were particularly challenging:   1. My goal was to create an interactive narrative that personalizes the history (and prehistory) of carbon dioxide around the life of the reader. As most interactive frameworks are designed for creating modular interactive elements rather than a customizable narrative, this was a technically complex project that required me to push the envelope in what was possible with these tools.   2. I went through many unsucessful iterations of visualizing the (somewhat abstract and technical) unit of 'parts per million', before arriving at the starfield visualization in the article. This interactive visualization uses motion and depth to convey how minute levels of a greenhouse gas can add up to a large effect.   3. As part of the customizable narrative, I wanted to annotate graphs with events that are specific and relevant to the reader's life. This was a considerable technical challenge, requiring a significant amount of custom code to adapt the plotly library to my needs.   4. Another challenging aspect was presenting this article in a responsive way that scaled and was interpretable on multiple screen sizes, which required a fair amount of custom typography scaling code and visual tweaks. </t>
  </si>
  <si>
    <t xml:space="preserve"> Other journalists can learn how to present a large, technical dataset in a manner that is personal, relatable, and customized to the reader's life. They can learn about how to visualize abstract &amp; intangible quantities in tangible ways, and to bring context to deep historical data. The code for this interactive is open-source and available on GitHub [4].     In the spirit of open data &amp; reproducible reporting, I have also published the Python code notebooks that I created to compile the paleoclimate data [5]. </t>
  </si>
  <si>
    <t>https://rateofchange.substack.com/p/the-rate-of-change-july-15-2019</t>
  </si>
  <si>
    <t>https://parametric.press/issue-02/</t>
  </si>
  <si>
    <t>https://github.com/ParametricPress/02-carbon-history</t>
  </si>
  <si>
    <t>https://github.com/aatishb/climatedata/blob/master/Parse%20CO2%20Data.ipynb</t>
  </si>
  <si>
    <t>Aatish Bhatia</t>
  </si>
  <si>
    <t xml:space="preserve"> Aatish Bhatia is an award-winning science writer, educator, and physicist. He creates articles, videos, and interactives that explain complex ideas in simple ways. In 2020, he developed widely-viewed videos and interactives about COVID and the climate. Previously, Aatish taught courses on science, art, engineering, &amp; music at Princeton University. His science writing has been published online in WIRED, Nautilus, Minute Physics, and TED-Ed, and has been highlighted in online venues including NPR, The Guardian, Discover, National Geographic, Scientific American, and The New Yorker.   The Parametric Press is an experiment, a born-digital magazine dedicated to showcasing the expository power that’s possible when the audio, visual, and interactive capabilities of dynamic media are effectively combined. </t>
  </si>
  <si>
    <t>The Kini News Lab Covid-19 tracker</t>
  </si>
  <si>
    <t>Malaysia</t>
  </si>
  <si>
    <t>https://newslab.malaysiakini.com/covid-19/en</t>
  </si>
  <si>
    <t>Malaysiakini</t>
  </si>
  <si>
    <t>Explainer, Database, Open data, Fact-checking, OSINT, Crowdsourcing, Chart, Map, Health</t>
  </si>
  <si>
    <t>Personalisation, Json, Google Sheets, OpenStreetMap</t>
  </si>
  <si>
    <t xml:space="preserve"> The project is a website which includes a dashboard of key statistics regarding the Covid-19 pandemic in Malaysia (at national, state, &lt;a href="https://web.archive.org/web/20201011000305if_/https://newslab.malaysiakini.com/covid-19/en/state/selangor"&gt;district and subdistrict level ), verified locations affected by Covid-19, cluster information, patient and death information, resources on how to stay safe during the pandemic and rules and regulations of lockdowns and other related information.    It is published in &lt;a href="https://newslab.malaysiakini.com/covid-19/en"&gt;English,  &lt;a href="https://newslab.malaysiakini.com/covid-19/my"&gt;Bahasa Malaysia  and &lt;a href="https://newslab.malaysiakini.com/covid-19/zh"&gt;Chinese,  with some key parts of the website published in &lt;a href="https://newslab.malaysiakini.com/covid-19/be"&gt;Bengali,  &lt;a href="https://newslab.malaysiakini.com/covid-19/ne"&gt;Nepali  and &lt;a href="https://newslab.malaysiakini.com/covid-19/mm"&gt;Burmese  to cater to the more than one million migrant worker population who are not English or Bahasa Malaysia literate. </t>
  </si>
  <si>
    <t xml:space="preserve"> The dashboard and information website was the first to be produced in Malaysia providing a bird’s eye view of the pandemic in the country as well as key information about lockdowns and how to stay safe at this time. Since its launch, it has received 30.1 million page views and counting.   Unlike the official releases which are only in Bahasa Malaysia, the tracker publishes in six languages, including three used by blue-collar migrant workers communities who have limited literacy in English and Bahasa Malaysia and are unable to access such information otherwise.   When the pandemic started, much of the data was not provided to the public. To fill this gap, Malaysiakini reporters pressed the authorities for the data on a daily basis, forcing them to finally provide such information to the public every day.   One key information which the government continues to withhold are footprints of those infected. In other countries, like Singapore or Thailand, this is routinely shared as part of contact tracing so those who visited those locations at the same time could monitor themselves for symptoms and seek testing.   To date, the tracker is the only place where Malaysians can find such verified information nationwide. To this day, we receive daily alerts from communities about localised outbreaks in their area, which are not announced by the government.   The format in which the data is collected has also helped academic researchers in this field. We have provided the data to several universities upon request.   State government agencies are also using the tracker as a resource. The Selangor state government, for example, uses the data collated on locations affected by Covid-19 daily in their monitoring of local outbreaks and roll out prevention and containment strategies, including free community testing. </t>
  </si>
  <si>
    <t xml:space="preserve"> The daily numbers are recorded on a Google spreadsheet. We then exported it into several JavaScript Object Notation (JSON) files.   We use JavaScript to write several scripts to parse the files to obtain the data we needed to visualise the numbers with different charts and tables on the tracker page.   The charts and tables were created with Highcharts JS API and react-table respectively.   The structure and layout of the game were built with JavaScript, JavaScript library React and React framework Next.js.   We also used a user interface framework Material-UI and CSS framework UIKit for the game’s user interface.   The graphic was done with Adobe Photoshop.    </t>
  </si>
  <si>
    <t xml:space="preserve"> Collating the data and navigating the various releases to make sense of it, has been and continues to be the hardest part. Some of the information was not provided initially and had to be requested on a daily basis.   The data releases were also inconsistent, with some data released for a few weeks and then never again, or the information patchy.   Because state health departments can decide how, when and what data to release, the information is to this day, inconsistent across the states. One term would be used to refer to different things according to the state or some information is released by these states and not the other.   Unlike in many countries, the data is not provided in any form of API or even a machine-readable format, but through Facebook albums of &lt;a href="https://www.facebook.com/kementeriankesihatanmalaysia/posts/10157672322256237?__tn__=%2CO*F"&gt;photos of charts .   This has forced us to spend up to four hours daily to input the information manually. (Various attempts at automating the data were unsuccessful - it took longer prepping the .jpg charts for conversion that it did to manually input the data)   Collating and verifying the information on locations affected too is very challenging and continues to be a labour intensive endeavour.   As we are the only organisation to do this, there is high expectation from the audience for the information to be clean, up to date and timely.   Managing these expectations on a daily basis is one of the greatest challenges, especially as the very small team working on the tracker became smaller as part of the team had to move on to other projects, leaving only one person to work on the tracker full time.   This has been especially challenging this year, when we decided to retire &lt;a href="https://web.archive.org/web/20201011000305if_/https://newslab.malaysiakini.com/covid-19/en/state/selangor"&gt;part of the tracker,  due to a lack of resources. </t>
  </si>
  <si>
    <t xml:space="preserve"> While information may be publicly accessible it doesn’t mean it is in fact accessible to many. It may be convoluted, in a language they don’t understand, in platforms they can’t access or just simply difficult to keep track of. Data journalists can play a role to sort, clean and present that information in a way that is easier to consume.   On a project management side of things, a key learning for us is how to manage monsters which we create. By this, we mean when rolling out a project like a tracker dashboard - especially one which somehow becomes an essential resource for many - it is important to plan and try to anticipate the trajectory of the project.   This will help in planning resources to allocate and how to manage expectations by readers on the project. </t>
  </si>
  <si>
    <t>https://newslab.malaysiakini.com/covid-19/zh</t>
  </si>
  <si>
    <t>https://newslab.malaysiakini.com/covid-19/my</t>
  </si>
  <si>
    <t>https://newslab.malaysiakini.com/covid-19/ne</t>
  </si>
  <si>
    <t>https://newslab.malaysiakini.com/covid-19/be</t>
  </si>
  <si>
    <t>https://newslab.malaysiakini.com/covid-19/mm</t>
  </si>
  <si>
    <t>Aidila Razak, Lee Long Hui, Wong Kai Hui, Sean Ho, Thiaga Raj Servai, Hazman Hazwan, Syariman Badrulzaman</t>
  </si>
  <si>
    <t xml:space="preserve"> The project is presented by &lt;a href="https://newslab.malaysiakini.com"&gt;Kini News Lab  in &lt;a href="https://www.malaysiakini.com"&gt;Malaysiakini,  one of the most-read news portals in Malaysia.   At Kini News Lab, we experiment with new ways of presenting news by combining visual and interactive storytelling as well as in-depth and data-driven journalism.   We aspire to turn important but complex issues into something that is engaging and enjoyable for the Malaysian public. </t>
  </si>
  <si>
    <t>Spend Like an MP</t>
  </si>
  <si>
    <t>https://newslab.malaysiakini.com/mp-game/en</t>
  </si>
  <si>
    <t>Explainer, Long-form, Quiz/game, Illustration, Elections, Politics</t>
  </si>
  <si>
    <t>Personalisation, Json, Ink.js</t>
  </si>
  <si>
    <t xml:space="preserve"> The “Spend Like an MP” project comprises a special report and a dedicated game.   Built based on interviews in the special report, the game helps readers simulate the role of an MP in Malaysia.   They have to carry out their duties while maintaining their finances and popularity with constituents.   It aims to highlight what MPs do and how they juggle between their constituents, their salary and allocations as well as their personal lives.   The special report discusses the problems with the current lopsided allocation system in Malaysia, what the MPs think about their responsibilities and the way forward.    </t>
  </si>
  <si>
    <t xml:space="preserve"> The project was well-received, particularly among younger readers who were previously not interested or aware of this policy problem.   The game was played more than 70 thousand times since launch day and was virally shared on social media platforms.   The project also successfully boosted our subscription revenue between 26 and 41 percent for three consecutive days since its launch day. It shows that the Malaysian public is willing to support good content.    </t>
  </si>
  <si>
    <t xml:space="preserve"> We used Ink, a scripting language, to write and test the game script on Inky, the Ink editor. The script was exported as a JavaScript Object Notation (JSON) file.   We then used JavaScript to write a script to parse the JSON file to obtain the data we needed to present the game on web pages.   The structure and layout of the game were built with JavaScript, JavaScript library React and React framework Next.js.   We also used a user interface framework Material-UI and motion library framer-motion for the game’s user interface and animation.   The graphic was done with Adobe Photoshop.    </t>
  </si>
  <si>
    <t xml:space="preserve"> In Malaysia, the public expects a lot from MPs beyond their actual job scope - to debate and enact laws in Parliament.   The government and opposition MPs receive an unequal amount of allocation for their constituencies.   The Malaysian public tends to react with outrage when MPs get a salary hike but many are not aware of various issues, including having to spend out-of-pocket for requests by constituents, especially for the opposition MPs who are discriminated against in terms of allocations.   The gamification of a lawmaker’s role is a novel approach to educating readers in Malaysia.   Presenting the issues through a special report with a tailored-made game from the MPs’ perspective helps us to better convey the message in a unique, innovative and engaging way.   The most challenging part of creating the game was to strike a balance between user experience and the key information we want to present.    We wanted to find the best length that can effectively deliver the message without risking fatigue while at the same time is sufficient to help users appreciate the MP’s financial dilemmas and challenges.   We comprise a small team with one graphic designer, one UX designer, one journalist and one journalist/developer. None of us had experienced in a project like this. The final product went through several iterations. We kept testing until we thought it was ready. It was a painstaking process.   Another challenge is data collection. Our MPs are not required to make their spending public. As such, we interviewed many MPs to get insights on how they spend their money.    The process, which was hampered by the Covid-19 pandemic, took up to two months. We were unable to independently verify all the interview information through official sources but gained a good idea by comparing what the various MPs told us. </t>
  </si>
  <si>
    <t xml:space="preserve"> We think that gamification of special reports is one of the ways forward for news organisations to cope with changing audiences.    Instead of presenting a wall of text to the readers, news-based games enable journalists to explain complex policies and systems in an interactive and engaging way.   This can be helped by journalists with programming skills and knowledge. They can implement the logic flow of their script and build the site/pages for the game.   In the absence of programming or developer experience, a newsroom can still initiate collaborations. Talents can be found in game design schools in your local colleges or universities where they encourage students to take part in real-work projects.   Another aspect we would like to share is the “freemium” strategy we implemented to boost subscription.   The game can be played for free and provides the core information but if they would like to learn more, they are given an excerpt of the full article. To access the complete content, a subscription is required.   We also have prominent calls-to-action for subscription and donation at the end of the game. We received feedback from some readers that they decided to subscribe to Malaysiakini after playing the game as they wanted to read the article to understand more. </t>
  </si>
  <si>
    <t>https://www.malaysiakini.com/news/552386</t>
  </si>
  <si>
    <t>Lee Long Hui, Geraldine Tong, Nigel Aw, Syariman Badrulzaman, Hazman Hazwan, Sean Ho</t>
  </si>
  <si>
    <t xml:space="preserve"> The project is presented by Kini News Lab in Malaysiakini, one of the most-read news portals in Malaysia.   At Kini News Lab, we experiment with new ways of presenting news by combining visual and interactive storytelling as well as in-depth and data-driven journalism.   We aspire to turn important but complex issues into something that is engaging and enjoyable for the Malaysian public.    </t>
  </si>
  <si>
    <t>The Watchers Overhead: The Korean Peninsula and a Silent ‘Satellite War'</t>
  </si>
  <si>
    <t>https://interactive.hankookilbo.com/v/satellite/index.html</t>
  </si>
  <si>
    <t>Hankookilbo</t>
  </si>
  <si>
    <t>Solutions journalism, Open data, Mobile App, Infographics, Chart, Map, Satellite images</t>
  </si>
  <si>
    <t>AR, 3D modelling, D3.js, Three.js, Canvas, JQuery, Json, Microsoft Excel, CSV, Anime.js, Node.js</t>
  </si>
  <si>
    <t>The Korean Peninsula is one of the world's last remaining divided regions — at conflict for over 70 years with only the demilitarized zone separating the two Koreas. Countless satellites from world powers such as the United States, Russia, China and Japan orbit the airspace above the peninsula, owing to the region's strategic importance. Hankook Ilbo analyzed some 40,000 pieces of space surveillance data to map and simulate in 3D satellites that cannot be seen by the naked eye, revealing the importance of satellites for national defense, the state of Korean satellite development and military tensions in the unseen ‘satellite</t>
  </si>
  <si>
    <t xml:space="preserve"> Following our reporting, previously undisclosed information about future plans and the current state of satellite development — such as new launch vehicles, surveillance and GPS satellites — has now been released to the public.   The tools we developed for this project won praise from government agencies, such as the Korea Aerospace Research Institute and the Korea Coast Guard, and experts in the field. We also received numerous inquiries about our tools and development.   We hope that the project and the tools and software used to report the project, which analyzes satellite data in real time and presents them in Korean, will raise interest in the field of artificial satellites and find use in the classroom as well as the newsroom.    </t>
  </si>
  <si>
    <t xml:space="preserve"> We sourced our satellite monitoring data from Space-track.org, operated by the United States Strategic Command, and SpaceBook, developed by the firm Analytical Graphics. We analyzed the data using Excel, transforming Cartesian coordinates into latitude, longitude and altitude.  We incorporated the following tools and techniques:  •    3D interactive web-based presentation of satellites and their orbits around the Earth using Three.js  •    Bulk data processing and organization through the D3.js library  •    Chart rendering with chart.js  •    Augmented reality using the reader’s smartphone camera, GPS and gyroscope  •    Real-time tracking of satellite locations with Web APIs  •    3D rendering and real-time search of orbiting satellites with WebGL  •    Transitions and animation using CSS3  •    Real-time satellite location visualization using the open-source Stuff in Space code    </t>
  </si>
  <si>
    <t xml:space="preserve"> Optimizing data presentation and storytelling for both desktop and mobile environments proved to be our biggest challenge. We paid special attention to maintaining the flow between technologies such as augmented reality and satellite tracking while effectively presenting tens of thousands of visual data points in real time. </t>
  </si>
  <si>
    <t xml:space="preserve"> Our project demonstrates that data journalism can present not only statistical analysis but also raw data in a visually and technologically appealing way, showing journalists a way to provide readers with a new storytelling experience. </t>
  </si>
  <si>
    <t>https://interactive.hankookilbo.com/v/satelliteviewer/index.html</t>
  </si>
  <si>
    <t>Ahn Kyungmo, Park Inhai, Kim Jungyoung, Hwang Daehan, Oh Junsik</t>
  </si>
  <si>
    <t xml:space="preserve"> Hankook Ilbo Media Platform Team </t>
  </si>
  <si>
    <t>Oldies but goodies? We looked at 40 years of "anomalies" in French nuclear plants</t>
  </si>
  <si>
    <t>https://www.contexte.com/article/energie/vieux-et-donc-dangereux-on-a-explore-40-ans-devenements-dans-les-reacteurs-nucleaires-francais_109480.html</t>
  </si>
  <si>
    <t>Contexte</t>
  </si>
  <si>
    <t>Investigation, Explainer, Database, Infographics, Map, Politics, Environment</t>
  </si>
  <si>
    <t>QGIS, Google Sheets, Python</t>
  </si>
  <si>
    <t xml:space="preserve"> For the first time, journalists were granted access to detailed information about 30.000+ so-called “significant security events” that took place in French nuclear power plants since 1977. We explored this huge and very technical dataset to answer a highly sensitive question: are older reactors really more dangerous?   Working closely with independent experts from the Radioprotection and Nuclear Safety Institute, we established that even if the number of incidents is not rising as a plant gets older on average, a growing share of the reported anomalies are caused by / related to the aging of the facilities. </t>
  </si>
  <si>
    <t xml:space="preserve"> The results of this months-long investigation fueled a long debate about the future of existing power plants. France relies heavily on civic nuclear power to produce the electricity it needs (70%, a world record), and 20+ of the 58 nuclear reactors built in the country are nearing the age of 40. Decisions are to be made about a possible life extension, that would require costly and time-consuming renovation processes.   “Pro-nukes” and “anti-nukes” spend a lot of energy promoting their views, and the climate crisis has raised the stakes even more: despite all his flaws, nuclear energy is a low-carbon mean to generate electricity, Therefore, some experts consider that keeping the current power plants up and running offers a favorable risk-reward ratio. Others warn that the probability of an accident is getting higher by the day, and that a nuclear-free production mix is a possible goal to reach by 2050, even in France, if the country shifts its focus towards renewable energy.     Yet until the release of our story, the actual publicly available data about what really happen in French power plants was scarce. Occasionally, journalists ran stories about a particular incident, based on press releases from official agencies or environmental NGOs. But they could not put it in a broader context and therefore attempt to draw a conclusion.   Even if Contexte is a B2B independent news outlet relying on subscription, we decided to remove the paywall for such a public-interest story. Our work was praised by the most skilled experts in the field, and heavily commented on social media by stakeholders from all sides. It's by far the most read content of our website in 2020. </t>
  </si>
  <si>
    <t xml:space="preserve"> We used Python and specifically the Pandas module to parse, clean and explore the 30 MB of Excel files that were provided by the Radioprotection and Nuclear Safety Institute (RNSI). We produced 60+ summary tables to be imported and studied in Google Sheets. We came up with 25+ charts created with Datawrapper and embedded the most relevant of them in the main story.   We also released an &lt;a href="https://www.contexte.com/article/energie/entretien-aux-sources-de-notre-enquete-sur-40-ans-danomalies-de-surete-nucleaire_111654.html"&gt;additional interview  with two experts from the RNSI, to give more information about the database itself and how they used it today. Called “Sapide”, it was created in the 1970s by the RNSI. Its first iteration was a collection of paper sheets stored in wooden drawers.   Sapide was digitized and beefed up throughout the years, but the core structure remained the same: each “significant security event”, even minor, must be declared by the plant workers and registered in it, triggering rapide response as well as long term investigations from the regulator. </t>
  </si>
  <si>
    <t xml:space="preserve"> While exploring the dataset, we soon came to realize that its content was as difficult to comprehend as a nuclear reactor itself. Even the basic description of the event (a plain text field) does not make sense to the profane reader – at first glance, they all look like the beginning of the Chernobyl TV series, but that's about it.   We therefore had to familiarize with the taxonomy used for each field by going through hundreds of documentation pages. They go from the pieces of equipment impacted by the event to its causes and consequences on the power plant.   Understanding and scoring the severity of a particular event was even more challenging. We has to evaluate the numerous indicators available, understand how they are computed and what they tell us about the safety status of the reactor.   Lastly, to answer our initial question, we had to figure out if the age of the reactor had something to do with the recorded incident – even a brand new reactor can run into a problem, in fact, younger installations experience more issues than mature ones. We decided to base our conclusions on two criteria: was aging listed as one of the causes of the incident in the related field? Is aging mentioned in the description of the incident in some way?     </t>
  </si>
  <si>
    <t xml:space="preserve"> Here are some takeaways:     you can work on a dataset even if you don't understand every tiny bit of it.   you probably need help from specialists to understand the bits that matter to you (and they will happyly do so).   there is no subject so complex that you can not make sense of it for you and your reader. It will just take more time and more energy.   Excel is not the best tool to work on Excel files if they are too big.   a journalistic work can be deemed worthy of interest by the most skilled experts – not because it's better, just because we offer a different perspective on things.    </t>
  </si>
  <si>
    <t>https://translate.google.com/translate?sl=auto&amp;tl=en&amp;u=https://www.contexte.com/article/energie/vieux-et-donc-dangereux-on-a-explore-40-ans-devenements-dans-les-reacteurs-nucleaires-francais_109480.html</t>
  </si>
  <si>
    <t>https://translate.google.com/translate?sl=fr&amp;tl=en&amp;u=https://www.contexte.com/article/energie/entretien-aux-sources-de-notre-enquete-sur-40-ans-danomalies-de-surete-nucleaire_111654.html</t>
  </si>
  <si>
    <t>https://twitter.com/ContexteEnergie/status/1230747636010864642</t>
  </si>
  <si>
    <t>https://translate.google.com/translate?sl=fr&amp;tl=en&amp;u=https://www.franceinter.fr/societe/surete-nucleaire-40-ans-de-donnees-dissequees</t>
  </si>
  <si>
    <t>https://twitter.com/suretenucleaire/status/1230856421367013376</t>
  </si>
  <si>
    <t>Yann Guégan,Victor Roux-Goeken</t>
  </si>
  <si>
    <t xml:space="preserve">   Yann Guégan  is a journalist in charge of editorial innovation inside Contexte’s newsroom in Paris. He designs advanced web scrapers, interactive infographics, data visualizations as well as internal tools for the reporters. He also contributes &lt;a href="https://dansmonlabo.com" target="_blank"&gt;through his blog  to the current conversation about the future of news. He is a proud founding member of the Conseil de déontologie journalistique et de médiation (CDJM), France’s long awaited journalism self-regulatory body. He’s a renowned data driven journalism trainer, host of numerous workshops and conferences in France and abroad.   A former freelance copy editor for various print outlets, he started working online in 2007, and discovered a whole new world, where journalists can enter a conversation with their readers. Since then, he kept on broadening his set of skills, learning data driven journalism techniques, webdesign tricks, user experience processes or useful programming languages.     Victor Roux-Goeken  is editor of the energy and climate section at Contexte, reporting with predilection on nuclear topics. After helding this position for more than 5 years, he’s now preparing the launch of a new environment section. He has been working since 2007 on environmental matters for several specialized media outlets. During this period, he worked as a freelance journalist in Brazil from 2013 to 2014 to report on the impacts of the World Cup on this country. </t>
  </si>
  <si>
    <t>The Guardian / Mark Duggan police shooting: can forensic tech cast doubt on official report</t>
  </si>
  <si>
    <t>https://www.theguardian.com/uk-news/ng-interactive/2020/jun/10/mark-duggan-shooting-can-forensic-tech-cast-doubt-on-official-report</t>
  </si>
  <si>
    <t>The Guardian, Forensic Architecture</t>
  </si>
  <si>
    <t>Investigation, Long-form, Fact-checking, Infographics, Video, Crime, Gun violence</t>
  </si>
  <si>
    <t>Animation, 3D modelling, Canvas, Json, Google Sheets, Node.js</t>
  </si>
  <si>
    <t xml:space="preserve"> The 2011 police shooting of Mark Duggan triggered the biggest riots in modern English history. The official findings on the circumstances of his death were challenged by Forensic Architecture, a human rights research organisation in 2020. It reviewed hundreds of publicly available documents, including witness statements, diagrams, photographs, videos and expert reports, as well as recreating what went on using 3D technology.    The Guardian visuals team worked in collaboration with Forensic Architecture to report on their investigation, using innovative storytelling techniques to visually communicate and report on the spatial inconsistencies of the official findings. </t>
  </si>
  <si>
    <t xml:space="preserve"> Forensic Architecture claimed they had found inconsistencies in both the inquest verdict and the IPCC ruling on Duggan’s death, and this project was able to articulate these in an engaging and original way to a mass audience. In the wake of the publication of the findings the Duggan family called for a reopening of the investigation. The police watchdog responded by saying it would review the findings in line with its reopening policy and new statutory power to reopen investigations if there are compelling reasons to do so.   The case of Mark Duggan is one that has been widely cited by supporters of the Black Lives Matter movement in the UK and was prominently mentioned during protests that took place in the summer of 2020. Bringing the independent investigation to a wide audience at this time, in an immersive 3D format, helped generate renewed public interest in the case.   The interactive received over 100,000 page views in the first 24 hours and had a median attention time of 1m36s. </t>
  </si>
  <si>
    <t xml:space="preserve"> We digested the investigation and pulled out the key findings that told the story in a way that could be communicated to a wide audience, and worked on a visual narrative that worked alongside reporting on the findings.   We used Figma to create mockups and prototypes until we settled on a style that referenced forensic investigations. The design and interactive elements of the project were built in parallel. We used Mustache for templating our HTML and Google Docs to generate our JSON (so that editors could work in parallel). We used Javascript and HTML canvas to build the scrollable 3D animations and CSS animation for the header and static image transitions. We also used Adobe Illustrator and After Effects to modify the assets provided by Forensic Architecture to reflect the Guardian’s style guidelines and to make sure they integrate seamlessly with the reading experience. </t>
  </si>
  <si>
    <t xml:space="preserve"> The enormity of the project — both in terms of its significance and the amount of information we were given. The findings by Forensic Architecture had a huge range of complexity, multiple animations and were made up of hundreds of pieces of evidence (including photographs, videos, diagrams, expert reports and witness statements) that we needed to present in an accessible, innovative — and most importantly, accurate — way. Working in collaboration with them enabled their unique investigative and reconstructive abilities, which are dedicated to highlighting human rights abuses across the globe, to be brought to a wide audience and hold to account governing bodies in a way that would be impossible to do with textual reporting alone.     </t>
  </si>
  <si>
    <t xml:space="preserve"> This project was all about collaboration. Our visuals team worked with the experts at Forensic Architecture, our in-house video editing team and the news team. We believe this demonstrates that collaboration with outside specialists and across a range of disciplines can be enormously beneficial for a newsroom, and can result in outstanding and powerful journalism. In addition, it shows that interactive journalism can be a highly effective tool for holding public bodies to account and giving a voice to local communities. </t>
  </si>
  <si>
    <t>Antonio Voce, Frank Hulley-Jones, Lydia Mcmullan, Haroon Siddique, Forensic Architecture</t>
  </si>
  <si>
    <t xml:space="preserve"> This project was a collaboration between the Guardian visuals team and Forensic Architecture, a human rights research organisation </t>
  </si>
  <si>
    <t>New Indonesian law on wildlife crime</t>
  </si>
  <si>
    <t>Indonesia</t>
  </si>
  <si>
    <t>https://earthjournalism.net/stories/new-indonesian-law-used-to-crack-down-on-wildlife-smuggling</t>
  </si>
  <si>
    <t>Earth Journalism Network, Oxpeckers.org, Haluan.co</t>
  </si>
  <si>
    <t>Investigation, Long-form, Database, Infographics, Chart, Map, Environment, Crime</t>
  </si>
  <si>
    <t>Scraping, Google Sheets, CSV</t>
  </si>
  <si>
    <t>This project was looking into dozen of court verdicts to see how the wildlife criminal suspects punished for their crime. Due to the outdated the conservation Act 1990, I found that the verdict was too lenient and failed to give a deterrent effect. However, the was a case that given a high verdict of up to four years in jail and fined Rp1 billion (US$68,000). The verdict, which became the highest punishment of wildlife crime ever in Indonesia, was given by the Pekanbaru Court given to four members of the tiger cubs syndicate operating between Malaysia and Indonesia. The main</t>
  </si>
  <si>
    <t xml:space="preserve"> The impact of the project had various impacts on the stakeholders. The use of the Quarantine Act 2019 by the Pekanbaru Court inspired other prosecutors to sue wildlife criminals with the same act. In July 2020 for example, Tanjung Karang Court sentenced two smugglers of a hundred exotic birds with the Quarantine Act. Along the year, the use of the new act became more common in the fight against wildlife crime.   Moreover, this project also added more pressure to the government and the House of Representatives to consider The Conservation Act 1990 revision. Although had been included in the 2015-2019 National Legislation Programme, the subtitle bill continuously hampered and finally withdrew in May 2019. Some experts said that reform of The Conservation Act 1990 urgently needed to provide a deterrent effect to the wildlife crime in the country. The lenient verdicts, due to the outdated law, which uncovered by this project became a reminder to the stakeholders to prioritize the reform of the Act.    Moreover,  </t>
  </si>
  <si>
    <t xml:space="preserve"> The main data resources of this project are the court verdicts which can be accessed by the public. To collect the data, I have to scrape the website of the Supreme Court and transfer them into a spreadsheet. I made a long-list of the verdicts court by and categorized them into proper and clean data.    After making the details of each case, I look into the sentence section and begin to analyze the data. This technique helped me to find out the case of the Irawan Shia syndicate which was given the highest sentence by the panel of the judges. Finally I am able to find the main reason why the four members of syndicate were fined 10 times higher than the other similar cases. In addition, I also transfer the spreadsheet data into a visual graphic with Flourish Studio.    To enrich the story, I also utilize the StoryJS Map to provide a better understanding of Irawan Shia’s syndicate. The scrolling-telling map traced the journey of the syndicate from its origin in Malaysia across to Rupat Island before finally being arrested by the Police in Pekanbaru.      </t>
  </si>
  <si>
    <t xml:space="preserve"> The main obstacle of the project was due to the access of the data. Although the data was available at the Supreme Court website, the data was uncategorized and not very user-friendly.  To do this I have to put a keyword and select the case related to the wildlife crime. I found this very exhausting since I have to eliminate thousands of other cases which are not related but kept appearing when I type the keyword.   When I finally found the wildlife case, I had to download the record of the trial in PDF format. The next step was to deduce an important information based on the PDF which contains a dozen pages and put it into a spreadsheet. Finally, I have to repeat the process of collecting data with the other dozens of cases. Actually, there are hundreds of wildlife cases that can be found at the Supreme Court website. However, due to the deadline and limited human resources, I was only able to collect 50 of them.      </t>
  </si>
  <si>
    <t xml:space="preserve"> As long as I know, I was the first journalist in the country who scraped into the Supreme Court website, collecting dozens of trial records, and produced stories based on the data. Some journalists might download a single specific case document from the website. However, to do it on this scale of the project and make my own database in the spreadsheet was not very common in the practice of journalistic work in the country.    Actually, this technique has been done by some non-profit organizations in their research. However, the NGO usually only publishes the result of the research which sometimes is not compatible with the journalistic needs.    By doing this on my own, I have raw data that helped me to build the specific angle of my stories. The journalist can apply this technique for different kinds of issues. One of my colleagues, for example, doing a similar approach to uncover the corruption case verdict. I believe, by gathering and building our own database, the journalists will have a better understanding of every issue.     </t>
  </si>
  <si>
    <t>https://oxpeckers.org/2020/09/new-indonesian-law/</t>
  </si>
  <si>
    <t>https://haluan.co/article/harapan-baru-pemberantasan-kejahatan-satwa</t>
  </si>
  <si>
    <t>https://app.flourish.studio/visualisation/3566283/</t>
  </si>
  <si>
    <t>Rezza Aji Pratama (writer and researcher), Wan Ulfa Nur Zuhra (data visualization), Fiona Macleod</t>
  </si>
  <si>
    <t xml:space="preserve"> Rezza Aji Pratama has worked as a journalist for eight years, with a focus on business reporting, science, public health, and environmental issues. The grantee of several grant reporting including Earth Journalism Network and Rainforest Journalism Fund by the Pulitzer Center of Crisis Reporting. Due to the pandemic, Rezza just left his position as an Editor at Haluan Media Group and acting as a freelance journalist while in the process of setting up his own media company which specialized in data journalism and graphic stories. The company called Rupadata.id will be launched in March 2021.  </t>
  </si>
  <si>
    <t>‘The bedrock of wealth inequality': Data shows big racial disparities in mortgage loans and homeownership</t>
  </si>
  <si>
    <t>https://www.virginiamercury.com/2020/07/21/the-bedrock-of-wealth-inequality-data-shows-big-racial-disparities-in-mortgage-loans-and-homeownership/</t>
  </si>
  <si>
    <t>VirginiaMercury.com</t>
  </si>
  <si>
    <t>Investigation, Explainer, Solutions journalism, Long-form, Open data, Infographics, Chart, Map, Politics, Business, Economy</t>
  </si>
  <si>
    <t>Scraping, QGIS, Microsoft Excel, Google Sheets, CSV</t>
  </si>
  <si>
    <t xml:space="preserve"> This project showed that African Americans in Virginia are far more likely than Whites to be denied a loan to purchase a home. As a result, Black homeownership rates are far below White homeownership rates. Those disparities help explain the wealth gap between Blacks and Whites because owning a home is key to building wealth. The project used extensive data analysis and expert interviews to document the disparities while also putting a human face to the issue. </t>
  </si>
  <si>
    <t xml:space="preserve"> The project triggered a community discussion in Richmond and other areas of Virginia about how to address disparities in home loans and homeownership. The National Association of Real Estate Brokers, Virginia Bankers Association, Richmond Metropolitan Habitat for Humanity and other organizations circulated the story among their members. Virginia REALTORS, an association of 35,000 real estate agents across the state, created a Presidential Advisory Group dedicated to expanding opportunities for diversity and inclusion. In its materials, the group &lt;a href="https://virginiarealtors.org/wp-content/uploads/dlm_uploads/2020/11/Briefing-Book-draft-November-2-2020.pdf" target="_blank"&gt;highlighted the project  as a driving force. The article also was a focus of the &lt;a href="https://housingforwardva.org/event/2020-virginia-governors-housing-conference/" target="_blank"&gt;2020 Virginia Governor’s Housing Conference,  which included a session titled, "Making it Right: How Housers Can Address Racial Inequalities and Close the Homeownership Gap." </t>
  </si>
  <si>
    <t xml:space="preserve"> The hardest part of the project was finding people to humanize the data -- to put a human face to statistics. This was complicated by the Covid-19 pandemic, which shut down in-person services at organizations that help prospective homeowners and thus undercut what would have been my strategy for finding people to interview. However, working through social media and with experts I had contacted online and by telephone, I managed to connect with people who represented the story's key data points (i.e., African Americans who had been denied home loans).   The data analysis was critical to forging those personal connections. The national and local experts I had contacted trusted me -- and helped me find "real people" sources -- because they knew I had done my homework. I had crunched more than 10 years of HMDA data, sifting through as many as a half-million records for each year. Moreover, I followed a time-tested methodology used by other journalists -- most notably Bill Dedman, who won a &lt;a href="https://www.pulitzer.org/winners/bill-dedman" target="_blank"&gt;Pulitzer in 1989  for his analysis of such data. The data analysis enabled me to approach experts with information they were eager to know.   A crucial component of this project was to look at the big picture -- not just at racial discrimination in home loans but also at American history, from slavery to redlining. I didn't shy away from discussing racist mortgage brokers, but I explained that institutional racism and other factors also contribute to the higher loan denial rates for Black applicants. Moreover, I connected homeownership patterns to the wealth gap and described the vicious circle underpinned by data: Because they are less likely to own a home, African Americans have less wealth; and because they have less wealth, African Americans are less likely to own a home.     </t>
  </si>
  <si>
    <t xml:space="preserve"> My project's biggest lesson for other journalists is the value of open data -- especially massive sets of microdata (like HMDA) that are updated regularly by government agencies. I focused on Virginia, of course, because I was writing for a Virginia-focused news outlet. But this story could be replicated in any state.   It was crucial to jump on the issue quickly. The Federal Financial Institutions Examination Council &lt;a href="https://ffiec.cfpb.gov/"&gt;released the 2019 HMDA data  on June 24, 2020; I published my article in less than a month.   The project involved a lot of numbers, and that can intimidate readers. But I was judicious about which numbers to weave into the text of the story, I offloaded most statistics to data visualizations and tables, and I used narratives, quotes and telling details ("She lives in the three-bedroom, two-bath home — ‘white with red shutters’ — with her special-needs son") to keep readers engaged.   A final lesson for journalists would be to examine solutions as well as the problems highlighted in the story. I devoted a section of my article to strategies to boost Black homeownership. After the project was published, those strategies helped foster discussion among government officials, business leaders and fair-housing advocates. </t>
  </si>
  <si>
    <t>http://bit.ly/va-hmda-methodology -- "Nerd box" explaining where I got the data and how I analyzed it.</t>
  </si>
  <si>
    <t>https://bit.ly/hmda19_va -- Google Sheet with summary statistics from my analysis of the HMDA data.</t>
  </si>
  <si>
    <t>https://bit.ly/hmda19_va_db -- Compressed file containing a Microsoft Access database, which has the tables and key queries from my HMDA analysis.</t>
  </si>
  <si>
    <t>https://bit.ly/homeownership_va -- Google Sheet with national, state, metro and locality data on homeownership by race.</t>
  </si>
  <si>
    <t>https://www.datawrapper.de/_/zZ1aU/ -- Bar chart showing mortgage loan denial rates by race for the nation, state and each Virginia metro area.</t>
  </si>
  <si>
    <t>https://www.datawrapper.de/_/18V0n/ -- Map showing homeownership rates for Blacks and Whites in each Virginia city and county.</t>
  </si>
  <si>
    <t>Jeff South</t>
  </si>
  <si>
    <t xml:space="preserve"> Jeff South was a newspaper reporter and editor for 20 years in Texas, Arizona and Virginia and then taught journalism for 23 years at Virginia Commonwealth University, where he is an associate professor emeritus. He was the first data editor at the Austin American-Statesman and specialized in teaching digital skills at VCU. Over the years, his students won more than 65 national, regional and state awards for news stories produced under his guidance. Jeff himself has won several awards as both a journalist and a teacher, including a Fulbright, and has taught data journalism in China, Ukraine, Vietnam and Azerbaijan.     </t>
  </si>
  <si>
    <t>Bias Behind Bars</t>
  </si>
  <si>
    <t>https://www.theglobeandmail.com/canada/article-investigation-racial-bias-in-canadian-prison-risk-assessments/</t>
  </si>
  <si>
    <t>The Globe and Mail</t>
  </si>
  <si>
    <t>Investigation, Long-form, Database, Infographics, Chart, Politics, Women, Crime, Human rights</t>
  </si>
  <si>
    <t>Animation, AI/Machine learning, Adobe Creative Suite, Microsoft Excel, CSV, R, RStudio</t>
  </si>
  <si>
    <t xml:space="preserve"> In late October, The Globe and Mail published Bias Behind Bars, an investigation into systemic racism in Canadian federal prisons.   Through a database of more than 50,000 inmates obtained via freedom of information request, we examined the structural biases inherent in the tools used to assess prisoners. Risk assessments are meant to be an impartial guide of who can be rehabilitated, and are steeped in decades of research. But, as The Globe discovered, these tools are fundamentally, powerfully biased against Indigenous and Black inmates, placing them in higher security classifications and assigning them worse odds of successfully re-entering society. </t>
  </si>
  <si>
    <t xml:space="preserve"> The response to The Globe’s story was immediate. Within 48 hours, a member of the House of Commons’ public safety committee had pledged to conduct a parliamentary study of systemic racism in federal prison risk assessments. “This needs action,” he told The Globe. A day later, the study was officially announced with all-party support. Then, a day later, in a rare political acknowledgment of the challenges faced by Canada’s usually invisible prison population, Prime Minister Justin Trudeau himself said more had to be done by the federal government to fight systemic racism in prisons.   The investigative series' impact has also extended beyond Parliament. Lawyers have used our findings at parole hearings, professors are using our stories as teaching material, and both senators and Canada’s correctional watchdog have referred to the series in recent statements. In early January, a civil rights lawyer filed a class-action lawsuit against the government on behalf of tens of thousands of inmates, arguing the use of these risk scores amounts to a deliberate discriminatory practice.   The strongest words, however, likely came from Jack Harris, the legislator who first proposed the parliamentary study. “It’s something that the government has to respond to,” he said. “The fact this has been done by somebody outside the system as opposed to the system itself is a condemnation of the effort that should’ve been done sooner and more effectively.”   Testimonials from those personally affected by correctional risk scores have driven home the importance of this form of data-driven investigative reporting. “Thank you for publishing a very important issue in The Globe and Mail newspaper,” a former inmate wrote. “I was held for an additional 10 years in high- and medium-security prisons by this biased manipulative system. … Thank you for telling our country the other side of the story; the truth.” </t>
  </si>
  <si>
    <t xml:space="preserve"> The genesis of Bias Behind Bars was a freedom of information request, filed to the federal government, asking for years of data on federal inmates. Data-driven freedom of information requests of this sort are unusual in Canada – but after seven months of negotiation, the government eventually delivered a 750,000-row file documenting the lives of 50,000 people over a seven-year period.   We used a statistical programming language called R, combined with a data journalism analysis framework – &lt;a href="https://github.com/globeandmail/startr"&gt;startr,  built and open-sourced by The Globe two years ago – to unpack and analyze the file.   After weeks of analysis, it became clear that simple descriptive statistics such as tallies, percentages and rates of change wouldn't be enough to isolate the impact of race on someone's risk assessments. Variables like age, gender, the severity of an inmate's offence and their criminal history were all interconnected; combined, they led to an inmate's score.   Instead, The Globe turned to statistical modelling. Over several months, and with the assistance of statisticians, criminologists and data scientists, we built a series of multivariate logistic regressions that controlled for all those variables and explained the impact of race on both men and women's most important risk scores.   Finally, the insights gleaned from these models and the overall trends identified in the data were fed back into the reporting process, inflluencing the kinds of documents we sourced, the people we interviewed and the direction of the ultimate reported story. Those findings were also shared with The Globe's design and graphics teams, who distilled the information into visual explanatory content, like the animated dots which guided readers through how inmates' risk scores broke down by race. </t>
  </si>
  <si>
    <t xml:space="preserve"> For decades, federal watchdogs and prisoner advocacy groups have suspected race plays a role in determining an inmate’s risk scores. But, in report after report, analyses of risk levels only scratched the surface, looking simply at, for instance, the rate at which Indigenous inmates were classified to maximum security, or how frequently women were deemed to have a low potential for reintegration.   The Globe’s statistical investigation cut through this noise by doing something that had never been done: accounting for the myriad factors – age, offence severity, criminal history and so on – that play into a final score, effectively isolating the impact of race. The process of developing and fine-tuning a methodology for that analysis was by far the most complex part of the investigation.   It was also an analysis that likely wouldn’t have occurred without The Globe. During early conversations ahead of filing a freedom of information request for inmate data, several sources warned us the information we sought would never be released by Correctional Service Canada, the country’s federal prison agency. In fact, the agency itself had never undertaken an analysis of race and risk scores on the scale of what The Globe intended.   When the analysis revealed the biases in these critical prison tools, a second question emerged: How could the prison agency have missed the massive impact of race on inmates' scores?   The answer, we suspected, was that they hadn’t.   In January, 2021, after months of reporting, we confirmed what had been an open secret within the agency for decades: An internal federal government document from 2004, obtained by The Globe, showed unequivocally that senior Correctional Service leadership had been warned of serious flaws in its security risk tool for 16 years – and yet the scale remains in use, unchanged, to this day. </t>
  </si>
  <si>
    <t xml:space="preserve"> Above all else, Bias Behind Bars reveals what’s possible when filing ambitious, data-driven freedom of information requests. Moonshots like these don’t always pan out, but when they do, they often lead to incredible stories. We’ve since begun filing more of these – even if they could take years to bear fruit.   As so often happens during large investigations, we pivoted several times early in the reporting process. Our original intent was to look at the diversity of Canadian juries – but that data didn’t exist. Instead, we began looking at sentencing patterns, but our freedom of information requests didn’t net enough data for that, either. Instead, they pointed to our ultimate topic: risk scores.   Experimentation was also essential to the project. This was the first time The Globe had built a statistical model for a story, and while I was already comfortable analyzing data, I’d never modelled a dataset. The process was intense and required a countless conversations with statisticians and academics, but resulted in a skill I’ll rely on in for future stories.   Finally, Bias Behind Bars shows the importance of using compelling characters and narrative journalism to pull readers through a story that would have otherwise been too dry, data- and policy-heavy.   While data-driven findings suffused all our reporting, those were carefully balanced against the story of Nick Nootchtai, an Indigenous man who spent his entire 12-year manslaughter sentence behind bars, the majority of it in maximum security. Instead of simply running readers through our findings and telling them how Mr. Nootchtai’s scores affected his prison life, we showed it, detailing the few prison jobs open to him, how his wife could never join him for conjugal visits and the fact that his high security score even denied him access to pencil crayons for arts and crafts. </t>
  </si>
  <si>
    <t>https://www.theglobeandmail.com/canada/article-investigation-racial-bias-in-canadian-prisons-methodology/</t>
  </si>
  <si>
    <t>https://www.theglobeandmail.com/canada/article-this-needs-action-ndp-experts-call-for-solutions-to-racial-bias-in/</t>
  </si>
  <si>
    <t>https://www.theglobeandmail.com/canada/article-committee-mps-support-push-to-study-systemic-prison-racism/</t>
  </si>
  <si>
    <t>https://www.theglobeandmail.com/canada/article-more-needs-to-be-done-to-fight-systemic-racism-in-federal-prisons/</t>
  </si>
  <si>
    <t>https://www.theglobeandmail.com/canada/article-for-indigenous-women-systemic-racial-bias-in-prison-leaves-many-worse/</t>
  </si>
  <si>
    <t>Tom Cardoso</t>
  </si>
  <si>
    <t xml:space="preserve"> Tom Cardoso is a crime and justice reporter and data journalist at The Globe and Mail, a national Candadian newspaper. Based in Toronto, Tom has been with The Globe for seven years, and his work often focuses on obtaining large government datasets through creative use of freedom of information legislation. He has previously reported extensively on gun violence and white collar crime, the latter of which netted him the international Data Journalism Awards' investigation of the year prize in 2018. In October, he published a years-in-the-making investigation on systemic racial bias in Canada’s prisons. </t>
  </si>
  <si>
    <t>Land-Grab Universities: How expropriated Indigenous land became the foundation of the land-grant university system</t>
  </si>
  <si>
    <t>https://www.hcn.org/issues/52.4/indigenous-affairs-education-land-grab-universities</t>
  </si>
  <si>
    <t>High Country News in collaboration with grants from The Pulitzer Center for Crisis Reporting and The Fund for Investigative Journalism</t>
  </si>
  <si>
    <t>Investigation, Explainer, Solutions journalism, Long-form, Database, Open data, Fact-checking, Illustration, Infographics, Map, Satellite images, Politics, Culture, Human rights</t>
  </si>
  <si>
    <t>Adobe Creative Suite, Microsoft Excel, Google Sheets, CSV, OpenStreetMap</t>
  </si>
  <si>
    <t xml:space="preserve"> Nearly 11 million acres of Indigenous land, over 160 violence-backed treaties and land seizures, approximately 250 tribes, bands and communities, and fifty-two universities: Our investigation reveals how expropriated Indigenous land financed the land-grant university system, and how many institutions continue to profit. </t>
  </si>
  <si>
    <t xml:space="preserve"> Within months of publication several major initiatives took shape in response to our reporting. At Cornell, the largest Morrill Act beneficiary, faculty launched a project to document the university’s financial windfall. Similar internal reviews are ramping up at MIT and the University of Connecticut, which is developing an exhibition based on the data as part of a push for a new Cultural Center for Native &amp; Indigenous Students. At Ohio State researchers have partnered with the First Nations Development Institute to draft a &lt;a href="https://u.osu.edu/landgranttruth/"&gt;reconciliation plan  that will benefit the tribal communities whose land seeded the school’s founding. Washington State University has taken the lead in actually rewriting its land acknowledgment to incorporate the report’s findings, and pledged to commission a team to determine reconciliation plans. Working groups at Colorado State, Arizona State, the University of Minnesota, and others are likewise laying the groundwork for reforms tying their land-grant legacies to the needs of their Indigenous students.   This year, thousands of undergraduate and graduate students at scores of universities are reading the report in journalism, education, and liberal arts courses. The University of Missouri even made it required reading university-wide through its freshman composition program. At the University of Florida, Yale University, and Cornell University, student governments and advocacy groups demanded investigations, protested for racial justice, and petitioned for increased recruitment and funding for students from tribal nations disadvantaged by the Morrill Act. The response is reminiscent of the reaction to Brown University’s Report on Slavery and Justice (2006), which sparked a reckoning with higher education’s connections to the slave trade. Only it appears to be moving at a more accelerated pace.  </t>
  </si>
  <si>
    <t xml:space="preserve">      This investigation relied on a unique combination of large-scale spatial analysis and historical research. To tell the story, we had to uncover ties between contemporary universities and Indigenous land redistributed by the federal government more than a century ago. To accomplish this, we built a geodatabase of nearly 80,000 land parcels. This database recreates the complete footprint of a major US land law for the first time.   To populate our geodatabase, we constructed parcels in ArcGIS using data digitally extracted and hand-transcribed from fifty different sources. We linked these parcels to Indigenous land cessions from nine publicly available spatial datasets and maps, several of which required original georeferencing. We incorporated data on past payments for Indigenous land, acreage distributed, and principal raised for universities from 28 other sources, primarily court cases for broken treaties and government reports. Our sources ranged from crumbling archival manuscripts from the 1860s to state disclosures posted online in the past few years. To visualize and analyze this data, we processed it with a dozen different software programs. The database enabled our photographer to visit parcels and our cartographer to produce maps and graphics. It generated statistics that punctuate the story. And it revealed long hidden connections between prosperous universities and dispossessed tribal nations that structured our narrative. Because we developed the methodology for this story from scratch, we also published an essay detailing our process and sources. These materials both document our findings and illustrate an approach future investigators can adapt to examine other sites of state and institutional wealth building through the expropriation of Indigenous resources. </t>
  </si>
  <si>
    <t xml:space="preserve"> This investigation relied on a unique combination of large-scale spatial analysis and historical research. To tell the story, we had to uncover ties between contemporary universities and Indigenous land redistributed by the federal government more than a century ago. To accomplish this, we built a geodatabase of nearly 80,000 land parcels. This database recreates the complete footprint of a major US land law for the first time.   There were many missing records in any single place, which meant material had to be gathered from multiple sources, cross-referenced, and duplicates eliminated to reconstruct the full record for a given state/school. Some of these records were crumbly and illegible (or almost illegible), literally falling apart. The polygons had to be constructed to match the plss notation. Hundreds had to be drawn by hand. There was no guide to tell us exactly how much material we were looking for. We had to construct that from research, too. It was like putting together a massive puzzle for each state, except the pieces aren’t contiguous, you don’t know how many there are, they’re stored in different boxes, there are duplicates, and there’s no cover image to tell you what you’re looking for.     </t>
  </si>
  <si>
    <t xml:space="preserve">  Because we developed the methodology for this story from scratch, we also published an essay detailing our process and sources. These materials both document our findings and illustrate an approach future investigators can adapt to examine other sites of state and institutional wealth building through the expropriation of Indigenous resources. </t>
  </si>
  <si>
    <t>https://www.landgrabu.org/. This is link to overview that includes methodology, public database, stories and follow-up</t>
  </si>
  <si>
    <t>https://www.hcn.org/articles/indigenous-affairs-the-land-grant-universities-still-profiting-off-indigenous-homelands</t>
  </si>
  <si>
    <t>Cornell University addresses stolen Indigenous land in new project October 23, 2020 https://www.hcn.org/issues/52.11/latest-cornell-university-addresses-stolen-indigenous-land-in-new-project</t>
  </si>
  <si>
    <t>Students and faculty urge deeper look at land-grant legacy December 22, 2020 https://www.hcn.org/issues/53.1/indigenous-affairs-land-grab-universities-students-and-faculty-urge-deeper-look-at-land-grant-legacy</t>
  </si>
  <si>
    <t>Robert Lee, Tristan Ahtone, Margaret Pearce, Kalen Goodluck, Geoff McGhee, Cody Leff, Katherine Lanpher, Taryn Salinas</t>
  </si>
  <si>
    <t xml:space="preserve"> Robert Lee is a histoiran and lecturer in American History at the University of Cambridge in the United Kingdom.   Tristan Lee was the head of the Indigenous Affairs Desk at  High Country News  at time of publication; he is currently editor-in-chief in Auistin, Texas, at The Texas Observer. He is a member of the Kiowa Tribe.   Margaret Pearce is Citizen Band Potawatomi and a cartographer whose work has been exhibited nationally and internationally. She is based in Rockland, Maine.   Kalen Goodluck was a contributing editor/photojournalist for  High Country News  at the time of publication. He is Diné (Navajo), Mandan, Hidatsa and Tsimshian tribes and an enrolled. member of the Three Affliated Tribes of the Fort Berthold Indian Reservation in North Dakota. He currently resides in New Mexico.   Geoff McGhee is a Seattle-based multimedia journalist and a veteran of  The New York Times,  Abcnews.com, and  Le Monde.    Cody Leff  is a designer and software engineer based in Los Angeles.     Katherine Lanpher is the interim editor-in-chief of  High Country News  and lives in upstate New York.    Taryn Salinas is a research editor who is currently at National Geographic and who has also worked at The Museum of the Amerian Indian. She is based in Alexandria, Virginia.                         </t>
  </si>
  <si>
    <t>A tragedy, calculated</t>
  </si>
  <si>
    <t>https://www.nexojornal.com.br/especial/2020/08/08/100-mil-mortes-no-Brasil-o-c%C3%A1lculo-de-uma-trag%C3%A9dia</t>
  </si>
  <si>
    <t>Illustration, Politics, Health</t>
  </si>
  <si>
    <t>Google Sheets, CSV, R</t>
  </si>
  <si>
    <t xml:space="preserve">  The publication opens a series of five special articles that address the impacts of covid-19 in Brazil, at the moment when the pandemic reached the mark of 100 thousand deaths. The publication aimed to show the size of the loss of life that occurred in the country.</t>
  </si>
  <si>
    <t xml:space="preserve">  The coronavirus pandemic is the biggest health crisis the world has faced in recent years and its effects in Brazil are still priceless. Five months after the first registration of a covid-19 case in Brazil, the country reached the mark of 100 thousand deaths. At the time of publication, it was the second country in number of deaths from the disease and was among those with the highest relative number, weighted by the population. This material aimed to give a closer view to the numbers represented in the statistics of the Ministry of Health.</t>
  </si>
  <si>
    <t xml:space="preserve">      There were some team meetings until we got to know how to tell such a sensitive story, within a set of materials that the entire Nexo newsroom would participate in, until we reached a consensus to combine data on deaths from covid-19 in the country with images with a more direct relationship to the lives lost.    To approximate the numbers of people, we use means of transport with emphasis on the image of a train crowded with dead people every two days from June to August. Both the visual refinement of the graphic and the illustrations were drawn in Adobe Illustrator, thinking mainly on how this set would work on mobile devices, and only then produce the same version of it on the desktop.</t>
  </si>
  <si>
    <t xml:space="preserve"> The hardest part was to represent with empathy the tragedy. For this reason, we put two visual languages ​​together in this narrative. The visualization of data, where each point symbolizes a life lost in five months of pandemic and the image of the train and other means of getting around that are powerful figures when it comes to imagining how many people we have lost these days. </t>
  </si>
  <si>
    <t xml:space="preserve"> To represent events considering the individual value of each person present in data. To integrate data visualizations with other journalism formats, in a special publication.  </t>
  </si>
  <si>
    <t>https://www.nexojornal.com.br/especial/2020/08/14/O-c%C3%A1lculo-de-uma-trag%C3%A9dia-sem-ci%C3%AAncia-na-gest%C3%A3o</t>
  </si>
  <si>
    <t>https://www.nexojornal.com.br/especial/2020/08/21/O-c%C3%A1lculo-de-uma-trag%C3%A9dia-hesita%C3%A7%C3%A3o-econ%C3%B4mica</t>
  </si>
  <si>
    <t>https://www.nexojornal.com.br/especial/2020/08/28/O-c%C3%A1lculo-de-uma-trag%C3%A9dia-Brasil-sem-m%C3%A1scara</t>
  </si>
  <si>
    <t>https://www.nexojornal.com.br/especial/2020/09/04/O-c%C3%A1lculo-de-uma-trag%C3%A9dia-quem-se-responsabiliza</t>
  </si>
  <si>
    <t>Lucas Gomes, Caroline Souza, Gabriel Maia, Renata Rizzi, Marina Menezes, Guilherme Falcão, Gabriel Zanlorenssi</t>
  </si>
  <si>
    <t xml:space="preserve">   Lucas Gomes,  information designer     Caroline Souza,  designer assistant     Gabiel Maia,  data analyst     Renata Rizzi, Marina Menezes, Guilherme Falcão, Gabriel Zanlorenssi,  editors </t>
  </si>
  <si>
    <t>Money to Burn</t>
  </si>
  <si>
    <t>https://www.vpro.nl/argos/lees/onderwerpen/money-to-burn/en.html</t>
  </si>
  <si>
    <t>Argos, Aripaev, Investico, Die Zeit, Publico, the Guardian</t>
  </si>
  <si>
    <t>Investigation, Long-form, Cross-border, Multiple-newsroom collaboration, OSINT, Satellite images, Environment</t>
  </si>
  <si>
    <t>360, Drone, QGIS, Adobe Creative Suite</t>
  </si>
  <si>
    <t xml:space="preserve"> Money to Burn is an investigation by a team of journalists and European newsrooms, led by Argos and funded by Investigative Journalism for Europe. For a period of three months, our cross-border team investigated everything related to the biomass trade, from subsidies, to certifications, to the European lobby, after learning from a colleague in Tallinn that Estonia was exporting almost all of its pellets overseas, with increasing impact on the country’s forests. The result: a cross-border story about the effect of European subsidies on Estonia's forest, plus a series of radio, print and online publications in partner media. </t>
  </si>
  <si>
    <t xml:space="preserve"> Our team reporters worked together for three months to create a 10,000 word interactive feature on the biomass trade, including interactive timelines and graphics on how pellets are made, a certifications "game" and using 360 degree imagery and Google Street View to take the reader to the site of environmental devastation. An extended team of 16 reporters across 11 newsrooms worked on a suite of stories in national press, including the Guardian in the UK, Zeit Online in Germany, Publico in Spain, and De Groene Amsterdammer and Investico in the Netherlands and across national press and television in Estonia.    Our investigation has been cited in the Estonian and Dutch parliament. Since it was published, the new Estonian Government has promised to review cutting rates in state-owned forests. Our Dutch radio broadcasts were picked up across national Dutch media. Our interactive investigation was cited by scientists and campaigners at a European Commission meeting to discuss a revision to the Renewable Energy Directive. The Guardian version was cited by Greta Thunberg as an "essential read" on Twitter and cited by the US magazine the New Yorker, which covered the subject a week later. </t>
  </si>
  <si>
    <t xml:space="preserve"> To investigate the subsidised European pellet trade and its impact on Baltic forests, we uploaded boundary files for Estonia’s Natura 2000 zones to Global Forest Watch, an online platform for monitoring forests, and found that per-hectare tree cover loss (the removal of the tree canopy rather than outright deforestation) in these areas accelerated after 2015, when Estonian changed the rules around clear-cutting in some of its nature parks. We uploaded the KLM file to Google Earth Engine to identify areas where we could test for changes in forest cover. We used Google Timelaps to test for changes, then singled out Hanja Nature Park using open source GQIS, which allowed us to test one area for tree cover and some related statistics. In order to verify the Global Forest Watch data, which has its critics, we built an overlay in Goggle Earth Engine and checked the patches using Google Earth Pro's time-slider. We used photoshop to create different overlay images for our story, including GIFs and a slider, to allow the reader to explore differences in tree cover over time for themselves. For the 10,000 word feature, we travelled to Estonia and worked with local designers to custom-build graphics, including a certifications "game" and drop down features and timelines to add depth and context to our story. We worked with a local photographer to capture drone imagery of the forests and nearby pellet milles. We used Google Street View technology and 360 degree imagery to take the reader to the site of the environmental devastation so they could explore the differences in forest cover over time. Our investigation relied heavily on open-source, encrypted, collaborative tools including Next Cloud for file sharing, a DocuWiki to organise the mammoth amount of research we accrued over three months, Rocket Chat as a Slack alternative </t>
  </si>
  <si>
    <t xml:space="preserve"> Conducting a cross-border investigation in a pandemic comes with no small amount of challenges. We had always planned to report the findings of our sateliite work on the ground, but as the summer waned and another round of lockdowns took hold across Europe, we had to make the call about whether or not it was safe to travel to Estonia. Four made it from Germany, the Netherlands and the UK but travel restrictions and the depleted number of flights made it impossible for others to travel.   At this moment, our well-established collaborative tools came into their own. Using RocketChat, Signal and video calls, we were in daily contact with the team working remotely. During trips to clear-cut areas, reporters sent us their location co-ordinates and we were able to corroborate their photos, videos and other reporting with satellite images in real time.   Because we only had a few days on the ground in Estonia, we adapted the Google Sprint model of iterating startups to our story. In this way we went from concept to product – an interactive feature of 10,000 words – within a week, iterating the story as we gathered evidence on the ground.      </t>
  </si>
  <si>
    <t>Cross-border investigative work is still a relatively new field. We are indebted to Investigative Journalism for Europe for funding and Arena for Journalism in Europe for supporting our project with technical and professional expertise. We feel there is enormous value in sharing what we learned during our investigation, from the technology and the systems that allowed us t share data and communicate safely, to the OSINT tools that enabled us to identify areas of interest to the investigation and explore changes in tree cover over time. Journalists might learn from the way we organised our investigation: both over time and practically how we kept track of our reporting. We set out to map the trade in biomass across European borders for the first time, in order to shed light on the major actors in the industry and their practises in three phases: a month on the trade in our own countries, a month on the trade across borders and a final month bringing all the pieces together to create our stories. We met once a week and spoke almost constantly on messaging channels in between. We established a DocuWiki, a kind of investigative wikipedia, which allowed us to navigate through our extensive reporting and find files and references. This was invaluable in helping us to identify who we had spoken to and what we already knew in the reporting phase, and as a reference point when we came to write up our work. Journalists might also learn from the way we used the Google Design Sprint to iterate our story over the course of a week on the ground in Estonia. The methodology meant that we were able to respond and adapt our plans based on what we found locally and in collaboration with local developers, videographers, designers and photographers</t>
  </si>
  <si>
    <t>https://www.vpro.nl/argos/lees/onderwerpen/money-to-burn/interactive.html</t>
  </si>
  <si>
    <t>https://www.theguardian.com/world/2021/jan/14/carbon-neutrality-is-a-fairy-tale-how-the-race-for-renewables-is-burning-europes-forests</t>
  </si>
  <si>
    <t>https://www.publico.es/sociedad/residuos-forestales-fuente-energia-renovable.html?utm_source=twitter&amp;utm_medium=social&amp;utm_campaign=publico</t>
  </si>
  <si>
    <t>https://vimeo.com/486021454</t>
  </si>
  <si>
    <t>https://www.platform-investico.nl/artikel/hout-uit-kaalkap-beschermde-bossen-voor-biomassa-europese-centrales/</t>
  </si>
  <si>
    <t>https://www.err.ee/1193797/pealtnagija-puidumassi-maaramine-taastuvaks-kutuseks-soodustab-lageraiet</t>
  </si>
  <si>
    <t>Piret Reiljan, Sophie Blok, Ties Gijzel, Hazel Sheffield, Catherine Joie, Silvia Nortes, Paul Toetzke</t>
  </si>
  <si>
    <t xml:space="preserve"> Piret Reiljan is a freelance journalist in Estonia.   Sophie Blok is a radio producer for Argos in the Netherlands.   Ties Gijzel is partnership developer for Argos in the Netherlands.   Catherine Joie is a freelance journalist in Belgium.   Paul Toetzke is a freelance journalist in Germany.   Hazel Sheffield is a freelance journalist in the UK.   Silvia Nortes is a freelance journalist in Spain. </t>
  </si>
  <si>
    <t>The COVID Tracking Project at The Atlantic</t>
  </si>
  <si>
    <t>https://covidtracking.com/</t>
  </si>
  <si>
    <t>The Atlantic</t>
  </si>
  <si>
    <t>Investigation, Explainer, Solutions journalism, Database, Open data, Fact-checking, Crowdsourcing, Illustration, Infographics, Chart, Map, Health</t>
  </si>
  <si>
    <t>Scraping, D3.js, QGIS, JQuery, Json, Adobe Creative Suite, Microsoft Excel, Google Sheets, CSV, R, RStudio, PostgreSQL, OpenStreetMap, Python, Node.js, Microsoft Power BI</t>
  </si>
  <si>
    <t xml:space="preserve"> The COVID Tracking Project at  The Atlantic  is a painstaking effort to compile more than 800 data points on the coronavirus pandemic from all 50 states, the District of Columbia, and U.S. territories on a daily basis. It is housed within  The Atlantic,  and we worked with Boston University’s Antiracist Research Center on race data collection. Data scientist Jeff Hammerbacher and  Atlantic  journalists Alexis Madrigal and Robinson Meyer began this tracking separately before merging their efforts, later bringing on Erin Kissane to co-found the official organization in the first week of March. </t>
  </si>
  <si>
    <t xml:space="preserve"> The COVID Tracking Project used a unique approach to gather data, relying on a network of hundreds of trained volunteers. The radically transparent project made all of its data and analyses publicly available so that anyone could use it, including an &lt;a href="https://covidtracking.com/data/api"&gt;API,  &lt;a href="https://covidtracking.com/data/download"&gt;downloadable data,  dashboards, and highly detailed &lt;a href="https://covidtracking.com/analysis-updates"&gt;explanations  of the data. We also developed an entire suite of charts that we made available for public use that have been used and replicated by broadcast, digital, and traditional print outlets.        Since its inception, the CTP has built out new and unprecedented processes in order to collect the most complete and accurate data possible. Many other groups tried to "scrape" COVID-19 data automatically, but that method proved unreliable. We deployed human labor in the form of hundreds of trained volunteers to fact-check every single one of the data points, and we built automated systems that run in the background of the data collection process to help those people. We also created a data quality team that engaged in deep research to provide the metadata that was necessary to understand how states were reporting. We relied on a complex workflow combining Slack, Google Sheets, Airtable, and our own databases.       Because the data was so complex, we built out a reporting operation that made hundreds of contacts with state and federal officials to understand their numbers. We were instrumental in shaking more and better data out of states. Working with local reporters, we were also able to apply pressure to states to release more &lt;a href="https://covidtracking.com/race/dashboard"&gt;race and ethnicity data,  improve the quality of their reporting, and provide details on &lt;a href="https://covidtracking.com/data/long-term-care"&gt;long-term-care facilities,  where a significant portion of COVID-19 deaths have occurred.  </t>
  </si>
  <si>
    <t xml:space="preserve"> The data that the CTP deals with is extremely messy and heterogeneous. It is produced by 56 jurisdictions, each of which has its own data pipelines and reporting quirks. Our team must stitch together this data to create valuable statistics. This requires in-depth knowledge not only of the data that a state provides, but its dashboards, data definitions, and caveats.        State data is imperfect and sometimes erroneous, so our teams throw themselves at the walls of government opacity day after day, trying to shine a light on each of the metrics we track. States themselves don’t always understand what’s happening and we’re often the very first to point out problems. Officials have told us that the federal government used our data to help the Coronavirus Task Force understand its own data.        As a brand-new endeavor, we had to establish relationships with every state, the federal government, public health officials, and others. We built a star-studded advisory board composed of public health experts, epidemiologists, technologists, and experts on racial inequities. We raised $1.5 million from top foundations (Rockefeller, Robert Woods Johnson, Chan Zuckerberg, Emerson Collective) to support the managers of our volunteers and build out our technical infrastructure. We did it with infrastructural support from  The Atlantic,  but raised the funds ourselves.        The biggest obstacle is the sheer amount of work required to do what the CTP does. This is thousands of hours of work a week that require precision, knowledge, and dedication. We had to build a culture that would bring people in and keep them coming back, despite the ghastly nature of our work. Our data entry team leads have made the CTP a welcoming place that supports those who do the work. </t>
  </si>
  <si>
    <t>https://www.theatlantic.com/health/archive/2020/03/how-many-americans-have-been-tested-coronavirus/607597/</t>
  </si>
  <si>
    <t>https://covidtracking.com/document/cdc-paper/</t>
  </si>
  <si>
    <t>https://covidtracking.com/analysis-updates/what-weve-learned-about-the-hhs-hospitalization-data</t>
  </si>
  <si>
    <t>https://covidtracking.com/analysis-updates/visualizing-covid-19s-impact-on-hospitals</t>
  </si>
  <si>
    <t>https://covidtracking.com/analysis-updates/how-we-source-our-data</t>
  </si>
  <si>
    <t>https://covidtracking.com/analysis-updates/category/weekly-update/</t>
  </si>
  <si>
    <t>Alexis Madrigal, Erin Kissane, Robinson Meyer and Jeff Hammerbacher</t>
  </si>
  <si>
    <t xml:space="preserve"> Alexis C. Madrigal is a staff writer at  The Atlantic,  a co-founder of The COVID Tracking Project, and the author of  Powering the Dream: The History and Promise of Green Technology .       Robinson Meyer is a staff writer at  The Atlantic . He is the author of the newsletter The Weekly Planet, and a co-founder of The COVID Tracking Project.       Erin Kissane is a co-founder of The COVID Tracking Project and the former director of content for Knight-Mozilla OpenNews.       Jeff Hammerbacher is a data scientist and the founder and general partner at Related Sciences. </t>
  </si>
  <si>
    <t>How LA NACION built a unique platform to monitor the Covid-19 pandemic in real time</t>
  </si>
  <si>
    <t>https://www.lanacion.com.ar/politica/how-la-nacion-built-unique-platform-to-nid2571851</t>
  </si>
  <si>
    <t>LA NACION</t>
  </si>
  <si>
    <t>Explainer, Database, Open data, News application, Fact-checking, Infographics, Chart, Map</t>
  </si>
  <si>
    <t>Scraping, D3.js, Canvas, JQuery, Json, Adobe Creative Suite, Google Sheets, CSV, R, PostgreSQL, Python, Node.js</t>
  </si>
  <si>
    <t xml:space="preserve">   The news application website  is fed with daily information that LA NACION team manually collects from the reports published by the Ministry of Health and from automatic processes of data that the National Government publishes as well on the national open data portal. The dedicated website presents one-a-kind analysis made with health specialists.         </t>
  </si>
  <si>
    <t xml:space="preserve">    The development of the platform gave citizens and Health specialists a tool to monitor decisions that were made by the Government following the figures of our country. Since LA NACION´s newsroom actively reuse the data that was feeding the special website, inconsistencies in numbers were found and also reported by citizens. The articles published to make visible contradictions and problems in data promoted changes in the definition of coronavirus cases and adjustments and led to the release of a daily dataset containing detailed figures of what was happening in every corner of the country. The publication increased the use of data by activists, scientists, academics and specialists in diverse fields in Argentina. In this sense, the development of the platform led to the emergence of a group of watchdogs that are in permanent contact through a Telegram group and, as LA NACION, file for FOI requests to fix inconsistencies or problems in data.  </t>
  </si>
  <si>
    <t xml:space="preserve">   Because data about coronavirus cases in Argentina is reported in PDF documents and also datasets, the development of the platform involved a combination of different software, tools and technologies to support the uploading of information in diverse formats (manual and automatic procedures).Frontend development was made in JavaScript using vue.js as main framework. To obtain data from international sources, open source repositories of the websites dedicated to the data registration were used. After obtained those data, Python was used as backend language for data parsing according to the needs of LA NACION development. For the local site, an ad hoc administrator in Django.js was developed and this was used by the team of journalists to manually upload the data from Argentina, several times a day.      As even data which is uploaded through automated processes contain errors, the team also deploy technical validations over the system to guarantee the quality of the information that LA NACION opens to the public. In this sense, our team used SNS (Simple Notifications Service), S3, CloudWatch, Lambdas, E2, Tableau, Vue.js and Big Query.  </t>
  </si>
  <si>
    <t xml:space="preserve">   The most difficult part of the project is the constant monitoring that it requires due to problems in data reported by the Government in official documents and datasets. This situation involves permanent shifts of more than 8 people at different times to check that the quality of data that we receive is consistent with the historical information of cases and also within each specific dataset or PDF document. In fact, this is one of the reasons we established human and automatic validations at specific stages of processes. We also had to train ourselves to acquire the necessary skills in order to understand and analyse Health data related to the pandemic. This expertise took time but also requires flexibility to translate the complexity that arises from national figures into relevant stories for our readers.  </t>
  </si>
  <si>
    <t xml:space="preserve">   One of the most important lessons learned is that interdisciplinary work and the expertise of journalists, developers, data scientists and activists is key to activate the demand of data in countries such as Argentina, where the Government open public information but not in a way to facilitate its consumption. In this regard, the coronavirus website shows the relevance of the power of collaboration. Alliances between our newsroom, university students and Health specialists are always stronger than a set of bureaucratic barriers that aim to discourage the visibility of the Coronavirus pandemic in Argentina. Furthermore, LA NACION, could not have developed a dashboard with more than 150 interactive visualizations without key specialists working in different disciplines.            </t>
  </si>
  <si>
    <t>https://www.lanacion.com.ar/sociedad/en-detalle-infectados-fallecidos-coronavirus-argentina-nid2350330/#/</t>
  </si>
  <si>
    <t>https://www.lanacion.com.ar/el-mundo/coronavirus-asi-se-propaga-virus-mundo-nid2351138</t>
  </si>
  <si>
    <t>https://www.lanacion.com.ar/sociedad/vacunas-covid-19-cuales-llegaran-argentina-que-resultados-nid2526910/</t>
  </si>
  <si>
    <t>https://www.lanacion.com.ar/sociedad/vacunas-nid2568125/</t>
  </si>
  <si>
    <t>https://www.lanacion.com.ar/sociedad/coronavirus-monitor-contagios-nid2396526/#/</t>
  </si>
  <si>
    <t>https://www.lanacion.com.ar/sociedad/reuniones-nid2571833/#/</t>
  </si>
  <si>
    <t>G. BOURET, F. FERNANDEZ BLANCO, P. LOSCRI, G. FERRO, M. TRIGO VIERA, C. ARAUJO, G. DE LA LLANA, N. BASES, N. RIVERA, P. ARELLANO, B. PALLARO, D. ARAMBILLET, F. RODRIGUEZ ALTUBE, G. ALONSO, J. COSTA,  J. COPELLO, N. LOUZAU, F. COELHO, R. COLMAN</t>
  </si>
  <si>
    <t xml:space="preserve"> The authors are members of LA NACION Data and Visualization Teams.         Gabriela BOURET data analysis, Florencia FERNANDEZ BLANCO General Coordination, Pablo LOSCRI General Coordination, Giselle FERRO Design, Mariana TRIGO VIERA Design, Carlos ARAUJO Developer, Gastón DE LA LLANA Developer, Nicolás BASES Developer, Nicolás RIVERA Developer, Pablo ARELLANO Developer, Bianca PALLARO reporter, Delfina ARAMBILLET reporter, Florencia RODRIGUEZ ALTUBE Reporter; Romina COLMAN reporter,  Florencia COELHO reporter, Gabriel ALONSO Developer, José COSTA Reporter, Juana COPELLO Reporter, Natalia LOUZAU Reporter  </t>
  </si>
  <si>
    <t>MonitorA</t>
  </si>
  <si>
    <t>https://azmina.com.br/projetos/monitora/</t>
  </si>
  <si>
    <t>Revista AzMina, Internet Lab, Volt Data Lab</t>
  </si>
  <si>
    <t>Investigation, Explainer, Multiple-newsroom collaboration, Database, Politics, Women</t>
  </si>
  <si>
    <t>Google Sheets, CSV, R, Python</t>
  </si>
  <si>
    <t xml:space="preserve"> MonitorA is an observatory of political violence against female candidates on social networks, a project by Revista AzMina and InternetLab. Throughout the election campaign, from September to November 2020, we collected hundreds of thousands of comments directed at candidates from all political spectrum on different social networks (Twitter, Instagram and YouTube). With automated linguistic filters and also with human analysis, we analyze these publications to understand the dynamics of violence during the elections and we show that political violence against women in networks is sexist and misogynistic. </t>
  </si>
  <si>
    <t xml:space="preserve"> MonitorA's main objective was to prove with data what we already empirically predicted: that women are provoked by sexist political violence in political environments. With a partnership with InternetLab, an independent research center in the areas of law and technology, we were able to analyze how sexist hate speech takes place within social platforms, and by partnering with five local vehicles from five Brazilian states, we also managed cover local contexts of political violence, including offline.   MonitorA's first survey revealed that 123 monitored candidates in 7 states in municipal events received more than 40 curses a day on Twitter alone. In the second survey, in the second round of updates, we showed that other female political figures who supported women's candidacies were also attacked. The insults were mostly focused on the physical, intellectual and moral characteristics of these women, and not for their political performance, as we have shown that it happened with men.   This survey was released by the candidates themselves, who, caused by the violence in the networks, reported this harassment. Manuela D'Ávila, a former candidate for the country's vice presidency in 2018, investigates MonitorA's monitoring data in a television debate. Other candidates, such as Joice Hasseman, from PSL, candidate for the mayor of São Paulo, mentioned the surveys on social networks. A candidate for councilor in São Paulo, Erika Hilton, decided to sue more than 50 people who harassed her on the networks and talked to our team.   Our data was also reported and republished by more than 50 media outlets, including television channels such as CNN Brasil and TV Cultura, CBN radio, as well as appearing in reports by UOL, Estadão, etc. It was the first time that Political Violence became a debate in the press. </t>
  </si>
  <si>
    <t xml:space="preserve"> We created Python scripts that captured publications that cited nearly 200 applications from around the country for two months on Twitter, Youtube and Instagram. On Twitter on Youtube the APIs of the respective social networks were used. Data collection for Instagram was performed using web scraping techniques. In all, 2.3 million publications on social networks were captured for analysis. The data was cleaned up and organized to address some inconsistencies, such as name changes on social networks, standardization of columns and types of data and formatting of dates. All messages were categorized as offensive or non-offensive, based on regular expressions identified by a linguist. She created dictionaries of offensive terms that covered all profiles of monitored candidacies: for white and non-white women, cis and trans, LGBTs and straight, from different political spectrum, etc. The dashboard that allowed the analysis and visualization of these data by our content team was developed in R with shiny and golem, packages used for the creation of dynamic applications. The application's filters and functionalities were improved throughout the project. With the filters and features we were able to make queries and create databases in CSV for smaller and more specific analyzes, using mostly Google Sheets. </t>
  </si>
  <si>
    <t xml:space="preserve"> The hardest part was dealing with this large amount of data for journalistic analysis. We captured 2.3 million publications on social media for analysis. Of these, at least 155,000 contained offensive terms, were potentially violent and could be analyzed. Even with the automated linguistic filters created by our linguist, it still took a great deal of human analysis of these tweets: checking if they were cursing directed at the candidates, how the terms were used in different speeches, etc. Each published content required the human checking of at least 1,000 tweets in a few days, as we follow the electoral campaign calendar, which lasts only two months. All this work brought together a very diverse team: developers, data journalists, linguists, anthropologists, specialists in digital law, etc. In this way, we were able to gather different points of view on the data to make powerful analyzes of the dynamics of political violence in the networks. And it must be remembered that this is an especially sensitive content to be worked on by a mostly female team, which had to focus on misogynistic strategies of violence and attack. </t>
  </si>
  <si>
    <t xml:space="preserve"> MonitorA is a project that combines technology, linguistics, journalism, law and advocacy to combat political gender violence. It is, therefore, a collaborative project: we brought together AzMina, InternetLab, an independent research center in the areas of law and technology, and five other local media outlets in five states in the country, which together produced content on political violence on the networks. With that, we were able to make cuts of territory, legal and technology cuts, and journalistic cuts on the subject.   In the technology area, it is also a major text mining and sentiment analysis project: we use linguistic filters to determine whether publications were potentially violent. This can be very useful and inspiring for other journalists and media who want to investigate hate speech on the internet: not just the terms used, but how these speeches are spread, what are the strategies used, the actors involved, the difference in speech in attacks to different profiles of people, etc. It is also possible to learn from the flows and processes used by our team to deal with this large amount of data and transform them into not only quantitative, but qualitative analyzes. </t>
  </si>
  <si>
    <t>https://azmina.com.br/reportagens/violencia-politica-genero-eleicoes/</t>
  </si>
  <si>
    <t>https://azmina.com.br/reportagens/ataques-a-candidatas-se-estendem-a-apoiadoras-no-2-turno-das-eleicoes/</t>
  </si>
  <si>
    <t>https://azmina.com.br/reportagens/violencia-politica-de-genero-as-diferencas-entre-os-ataques-recebidos-por-mulheres-e-seus-oponentes/</t>
  </si>
  <si>
    <t>Bárbara Libório, Jamile Santana, Carolina Oms, Helena Bertho, Thais Folego, Mariana Valente, Fernanda Sousa, Alessandra Gomes, Blenda Santos, Catharina Pereira, Jade Becari, Renata Hirota, Sérgio Spagnuolo, Yasmin Curzi, Larissa Ribeiro, Carolina Herrera</t>
  </si>
  <si>
    <t xml:space="preserve"> Bárbara Libório, data journalist and project manager at AzMina.   Jamile Santana,,  data journalist and project coordinator at AzMina.   Carolina Oms, journalist and AzMina director.   Helena Bertho, journalist and AzMina director.   Thais Folego, journalist and AzMina director.   Mariana Valente, InternetLab director.   Fernanda K. Martins Sousa, coordinator of InternetLab's inequalities and identities area.   Alessandra Gomes, Internet Lab's tech fellow.   Blenda Santos, InternetLab's researcher.   Catharina Pereira, InternetLab's researcher.   Jade Becari, InternetLab's researcher.   Renata Hirota, Volt Data Lab's data journalist.   Sérgio Spagnuolo, Volt Data Lab's CEO.   Yasmin Curzi, researcher.   Larissa Ribeiro, designer and AzMina's art director.   Carolina Herrera, design intern at AzMina.   Karoline Gomes, marketing analist. </t>
  </si>
  <si>
    <t>What 11699 Cases Tell Us About COVID-19?</t>
  </si>
  <si>
    <t>http://h5.thepaper.cn/html/zt/2020/12/liudiao/index.html</t>
  </si>
  <si>
    <t>澎湃新闻 The Paper</t>
  </si>
  <si>
    <t>Explainer, Database, Open data, Infographics, Chart, Health</t>
  </si>
  <si>
    <t>Scraping, D3.js, Three.js, Canvas, JQuery, Json, Adobe Creative Suite, CSV, Python</t>
  </si>
  <si>
    <t xml:space="preserve"> Using epidemiological survey data collected over the past year, we review the spread and development of the 2020 coronavirus pandemic in China through a 3D visualization.   The first chapter is a starry sky symbolizing every individual in the prevention and containment of the virus. The second is a forest illustrating the intricate complexities of human-to-human virus transmissions. Readers are free to explore the details of each patient in the virus transmission chain. The third chapter regroups the dataset into a bar chart demonstrating the variety of disease symptoms at the time of diagnosis. </t>
  </si>
  <si>
    <t xml:space="preserve"> The data for the 11699 surveyed cases were made public for further research and usage. Readers can apply for the data at the end of the interactive project. After one week of the publication, near one thousand readers apply for the data. They come from various industries, like universities, media, pharmaceutical companies, consulting companies, freelancers, and more. We encourage them to discover more stories, findings, and patterns of the dataset. After all, humans forget easily. Data shall keep the memory of the special year of 2020 for us. </t>
  </si>
  <si>
    <t xml:space="preserve"> Python: Clean and analyze the dataset. Convert the data into the format for the visualization. Merge the words for interactive displaying.    Three.js: Creating and rendering visualizations. Building up animations and transformations among the scenes, like a starry sky, forests, bar charts, and more.   Shader: Data binding for background colors and icons of the circle, and group and regroup of the 3D circles. </t>
  </si>
  <si>
    <t xml:space="preserve"> Collecting and cleaning data for our first version dataset was very complicated and time-consuming because the data of local health commissions are spreading out over multiple websites and platforms, and they are all written in different formats. Therefore, we need to clean the data both by hand and by python scripts.   It is also very challenging to use three.js for loading a dataset of over ten thousand rows, converting every row into a 3D bubble, transforming all the bubbles into different shapes and scenes, grouping and regrouping all the bubbles smoothly.    Calculating and visualizing the transmission chain is difficult too. The dataset for the network only contains two columns: "from" and "to." Therefore, we need to code in three.js to find multiple lines that connect to each other. </t>
  </si>
  <si>
    <t xml:space="preserve"> Being a data journalist in China is hard because it is rare to run into a well-formatted public dataset, especially during the pandemic when public departments are swamped with virus controls. For this project, we try to overcome this obstacle by cleaning and organizing data ourselves and cooperating with university researchers. Special thanks to Liu Xiaofan, Xu Xiaoke and Wu Ye for sharing the full dataset with us. In contrary to us, university researchers have more time and resources to conduct long-term data cleaning with machine learning and Natural Language Processing. Therefore, the cooperation between media and university researchers can produce interesting news stories while guaranteeing the high quality of large-scale manual collecting data. This project is a great tryout for the cooperation like this. I think in the future, data journalists in China would reach out to the universities for meaningful story ideas and research datasets.  </t>
  </si>
  <si>
    <t>Zou Manyun, Kong Jiaxing, Du Haiyan, Wang Yasai, Lu Yan</t>
  </si>
  <si>
    <t xml:space="preserve"> The Paper data news team features data journalism and explanatory reporting, in all forms including infographic, interactive visualization, animation video and 3D animation.   </t>
  </si>
  <si>
    <t>Kein Filter für Rechts</t>
  </si>
  <si>
    <t>https://correctiv.org/top-stories/2020/10/06/kein-filter-fuer-rechts-instagram-rechtsextremismus-frauen-der-rechten-szene/</t>
  </si>
  <si>
    <t>CORRECTIV</t>
  </si>
  <si>
    <t>Investigation, Long-form, Database, Politics, Lifestyle, Women</t>
  </si>
  <si>
    <t>AI/Machine learning, Scraping, Google Sheets, CSV, Node.js</t>
  </si>
  <si>
    <t xml:space="preserve"> The investigative data research #KeinFilterFürRechts, enriched with conversations with insiders from the scene and ex-developers, gave the first comprehensive insight into the right-wing parallel world on Instagram, its most important figures, strategies and codes - and showed with impressive examples how little the company does against it.         </t>
  </si>
  <si>
    <t xml:space="preserve"> Instagram reacted immediately to the research, deleting a number of examples from the texts from the platform in the days following publication; German politicians took it as an opportunity to debate the topic of platform regulation. </t>
  </si>
  <si>
    <t xml:space="preserve"> The team, consisting of several reporters, a data journalist and a researcher, observed the right-wing scene on Instagram for more than eight months. It developed several tools to collect and analyze large amounts of data on the platform (it had its approach peer-reviewed by two researchers).     The used tools reached from „Exponential Discriminative Snowball Sampling“ to one where we could see how strong connections between accounts on instagram are (based on follows) called „instaball“, to classical network analysis and text data mining. The process went through mulitple iterations including security and bias checks (the full process is explained here: https://correctiv.org/top-stories/2020/10/06/kein-filter-fuer-rechts-instagram-rechtsextremismus-daten-so-sind-wir-vorgegangen/#daten-daten-daten-so-sind-wir-vorgegangen)    Through the database, the team was able to map a network of Instagram accounts for the first time (4,500 accounts) and understand how right-wingers to far-right extremists communicate there and draw young people into their ideology. It turned out that Instagram's algorithmic vulnerabilities are being exploited for this purpose. </t>
  </si>
  <si>
    <t xml:space="preserve"> One of the key challenges: The corporate philosophy of Facebook subsidiary Instagram prevents third parties from gaining access to the data stored on the platform. Only the online service itself and the users should be allowed to dispose of it.    For us, this meant that Instagram does not offer any way to collect data from accounts. We therefore had to get creative and find a solution ourselves in order to be able to answer our research questions. Which we did, because we believe that the public has a right to know about right-wing strategies on one the most-used social media platform these days. </t>
  </si>
  <si>
    <t xml:space="preserve"> Aside from the combinational usage of different tools in order to show a network on instagram, the way we presented to story deserves attention.     So, what was special about #KeinFilterFürRechts was not only the combination of several research paths, but also in particular the narrative format: The research was published in four parts over the course of a week, with the headlines of the individual stories and their publication date being teased on the website in advance. Interested readers were able to subscribe to e-mail reminders - which they also actively used. In addition, the team used #KeinFilterFürRechts (the research title, which sounds like a slogan but describes the research result very precisely), a highly frequented hashtag, under which thousands of people exchanged views on the topic in social media. </t>
  </si>
  <si>
    <t>Till Eckert, Alice Echtermann, Arne Steinberg, Celsa Diaz, Clemens Kommerell</t>
  </si>
  <si>
    <t xml:space="preserve"> Till Eckert is a reporter on disinformation and the far right. Since 2019 he's part of the CORRECTIV newsroom. He lives in Berlin.   Alice Echtermann is the teamlead of CORRECTIVs fact-checking team. She joined the organisation in 2019 and lives in Bremen.   Arne Steinberg is a freelance reporter focussing on the football (soccer) industry and the far right. He lives in Cologne.    Clemens Kommerell is a data journalist who created a range of tools to be able to show how instagram networks are behaving. He lives in Leipzig.    Celsa Diaz is a data scientist mainly specialized on text data mining and marketing automation. She lives in Berlin. </t>
  </si>
  <si>
    <t>Why Is the Risk of Coronavirus Transmission so High Indoors?</t>
  </si>
  <si>
    <t>https://www.zeit.de/wissen/gesundheit/2020-11/coronavirus-aerosols-infection-risk-hotspot-interiors</t>
  </si>
  <si>
    <t>Zeit Online</t>
  </si>
  <si>
    <t>Explainer, News application, Illustration, Health</t>
  </si>
  <si>
    <t>Animation</t>
  </si>
  <si>
    <t xml:space="preserve"> Let's assume you meet with another household and spend four hours together indoors. Later, it turns out that one person was carrying the new coronavirus. How high is the risk that someone has become infected – and how high is the risk for you personally?    Aerosols can carry Sars-CoV-2 from one person to another. Our interactive calculator allows for readers to design a room and determine how many people will be in, under what conditions. To visualize the risk of infection for various scenarios we have used data from the Max Planck Institute for Chemistry in Germany.     </t>
  </si>
  <si>
    <t xml:space="preserve"> The tool was used several million times and is even shared today daily on Social Media. It helped millions of people to be more aware of the high risk of Coronavirus transmission indoors and even served policy makers to illustrate the risk of transmission indoors. While there was a discussion in Germany on the importance of FFP2 masks, our tool showed what huge difference those masks make. </t>
  </si>
  <si>
    <t xml:space="preserve"> Our first mockups are based on collaborative Zoom and Figma sessions from everyone’s home office. From there on we mainly used Javascript and React to create the web app. For the animations of thousands of aerosol particles we used the Javascript library Pixi.JS. We used CSS transforms to construct a three-dimensional room with an isometric perspective. </t>
  </si>
  <si>
    <t xml:space="preserve"> Our main challenge was to visualize complex scientific data in a model and to make it as accessible and understandable as possible for everyone. But at the same time we had to communicate uncertainty and error margins of said model.  </t>
  </si>
  <si>
    <t xml:space="preserve"> The close cooperation between scientists and journalists has shown: together we can visualize complex findings in a vivid way. When you want to visualize people, it’s important to show the diversity of our society. We made an enormous effort to create illustrations of people with different backgrounds and characteristics. The appreciation of our readers showed us: the effort was definitely worth it. </t>
  </si>
  <si>
    <t>Original German version: https://www.zeit.de/wissen/gesundheit/2020-11/coronavirus-aerosole-ansteckungsgefahr-infektion-hotspot-innenraeume</t>
  </si>
  <si>
    <t>Fabian Dinklage, Annick Ehmann, Elena Erdmann, Moritz Klack, Maria Mast, Julian Stahnke, Julius Tröger, Claudia Vallentin, Paul Blickle</t>
  </si>
  <si>
    <t xml:space="preserve"> Fabian Dinklage (Web development and Design), Annick Ehmann (Illustrations), Elena Erdmann (Data analysis), Moritz Klack (Web development), Maria Mast (Text), Julian Stahnke (Web development and Design), Julius Tröger (Project lead), Claudia Vallentin (Text), Paul Blickle (Web development and Design) </t>
  </si>
  <si>
    <t>Inside China's Vast Infrastructure To Detain Muslims</t>
  </si>
  <si>
    <t>https://www.buzzfeednews.com/article/meghara/china-new-internment-camps-xinjiang-uighurs-muslims</t>
  </si>
  <si>
    <t>BuzzFeed News</t>
  </si>
  <si>
    <t>Investigation, Long-form, Breaking news, Human rights</t>
  </si>
  <si>
    <t>Animation, 3D modelling, Google Sheets</t>
  </si>
  <si>
    <t xml:space="preserve"> Combining unprecedented satellite and architectural analysis with the voices of dozens of former prisoners, BuzzFeed News exposed China’s vast new infrastructure that the government has built for the mass detention of Muslims.  </t>
  </si>
  <si>
    <t xml:space="preserve"> American politicians from both sides of the aisle took notice of the series, including Sens. &lt;a href="https://twitter.com/marcorubio/status/1299155590065934336?s=21"&gt;Marco Rubio,  &lt;a href="https://www.facebook.com/jeffmerkley/posts/10157477910411546"&gt;Jeff Merkley,  and &lt;a href="https://www.facebook.com/senatortoomey/posts/4623282704350341"&gt;Pat Toomey . The first two articles in the series came at a crucial moment, when Congress was debating a bill to ban imports from Xinjiang made with forced detainee labor. The legislation easily passed the House in September and is awaiting approval from the Senate.   In February, Rajagopalan wrote about the plight of Tursunay Ziyawudun, a Uighur woman who had been detained for 10 months at internment camps. Ziyawudun escaped to Kazakhstan — but was told she would have to return to China to apply for a new visa, Rajagopalan reported. Returning to the country would likely have meant that she would be detained again. In September, Ziyawudun arrived safely in the United States, ending the threat of forcible repatriation. Ziyawudun’s lawyer said that she believed the press coverage helped her case. </t>
  </si>
  <si>
    <t xml:space="preserve"> Killing discovered that Baidu Maps, run by China’s state-owned Google equivalent, had blanked out many satellite images that appeared uncensored on regular Google Earth — a clue that China wanted to hide these locations from the outside world.    There were 5 million of these tiles to wade through, however, which was far too many for individual human beings to process. Camps usually need to be near towns and infrastructure, so the team narrowed their search, yielding a still-enormous dataset of 50,000 locations.    Buschek built a custom web tool to sort through the images systematically. Soon the pool of possible detention sites was much more manageable. Still, the team had to go through thousands of images one by one, verifying many of the sites against other available evidence.    Killing is a licensed architect, a skill set she deployed to analyze the sites in detail. She developed sources at satellite imaging firms and obtained high-resolution images of key locations. These images enabled her to estimate the capacity of some of the compounds. Some could hold more than 10,000 people.   Rajagopalan and Killing homed in on the camp in Mongolküre. Pairing the images with survivor accounts, they provided as complete a picture as possible of how a camp functioned from the inside: the barbed wire pens in the courtyard where detainees were occasionally brought to exercise, the passage leading from the guardhouse to the main accommodation building, the colors of the outside walls.    Using specialized software, Killing developed a 3D architectural model of the camp — which she and BuzzFeed News’ art director, Ben King, deployed to tell the story. They created a scrolling interactive that blended the model seamlessly with the written text, allowing readers to see renderings of the cell blocks and classrooms at key points throughout the piece. </t>
  </si>
  <si>
    <t xml:space="preserve"> Other journalists can learn from this project the value of persistence in reporting.   Expelling Rajagopalan was only one way that China tried to stop her. The government also banned people in Xinjiang from speaking to reporters.    In-person door knocking was out of the question, but so was any other form of communication, given China’s highly sophisticated and draconian mass surveillance system. The very few ex-detainees who have managed to flee China live in terror of reprisals against family members back home.    So in order to speak to people who had been locked up, Rajagopalan needed to get creative. It soon became clear that her best bet was Kazakhstan, a landing point for most of the escapees. In a country known for its own authoritarian impulses, Rajagopalan not only had to find survivors but also had to earn their trust.    It would have been a journalistic success to interview just three or four ex-detainees. Rajagopalan spoke to dozens and, as a result, gathered essential details that had never been reported.   Throughout her reporting, Rajagopalan had to endure harassment from the Chinese government, which had persisted beyond forcing her to pack up her apartment in Beijing on short notice. Its representatives repeatedly pressured her to write more-positive stories about the country. State security agents asked her to divulge her contacts. A member of the New York consulate even threatened to demand that her editor fire her. And after the first two stories ran, the Chinese government posted her personal information, including a government identification number, on Twitter. </t>
  </si>
  <si>
    <t>https://www.buzzfeednews.com/article/alison_killing/china-ex-prisoners-horrors-xinjiang-camps-uighurs</t>
  </si>
  <si>
    <t>https://www.buzzfeednews.com/article/meghara/inside-xinjiang-detention-camp</t>
  </si>
  <si>
    <t>https://www.buzzfeednews.com/article/alison_killing/xinjiang-camps-china-factories-forced-labor</t>
  </si>
  <si>
    <t>https://www.buzzfeednews.com/article/meghara/china-uighur-xinjiang-kazakhstan</t>
  </si>
  <si>
    <t>https://www.buzzfeednews.com/article/alison_killing/satellite-images-investigation-xinjiang-detention-camps</t>
  </si>
  <si>
    <t>Megha Rajagopalan, Alison Killing, and Christo Buschek</t>
  </si>
  <si>
    <t xml:space="preserve"> Megha Rajagopalan is a BuzzFeed News reporter based in London. She previously reported for BuzzFeed News from Beijing.    Alison Killing is an architect and geospatial analyst.   Christo Buschek is a programmer and digital security trainer. He builds tools tailored for data journalists and human rights defenders.  </t>
  </si>
  <si>
    <t>2020 Election Forecast</t>
  </si>
  <si>
    <t>https://projects.fivethirtyeight.com/2020-election-forecast/</t>
  </si>
  <si>
    <t>Illustration, Chart, Elections, Politics</t>
  </si>
  <si>
    <t>D3.js, Json, Google Sheets, CSV, Node.js</t>
  </si>
  <si>
    <t xml:space="preserve"> The FiveThirtyEight 2020 election forecast combines sophisicated statistical modeling of election results with innovative data visualization techniques. For this year's version we prioritized accessibility for a wide range of audiences, usability of our data visualizations, and strong integration with our other editorial content. The result is a project that makes a complicated and commonly misunderstood subject easy to understand without skimping on detail. </t>
  </si>
  <si>
    <t xml:space="preserve"> This project informed a vast audience about the range of possible electoral outcomes in a critical election year. It sparked interest in the poltiical process amongst our readership, informed our reporting and was widely cited by other digital and broadcast media. By any quantitative measure it was the most successful project FiveThirtyEight has ever created.   But perhaps it's greatest success is in what it did not do. Our focus on accessibility this year led to numerous design tweaks that demystified and simplified the forecasting process, heading off confusion and misinpretation. In particular, we used user experience research and reader feedback to ensure the uncertain nature of the forecast was well-understood by a wide variety of readers, including those with limited statistical literacy. We innovated new data visualization forms (the highly-regarded "ballswarm") and added a carefully designed mascot ("Fivey Fox") to guide readers through statistical concepts and on to our other elections coverage.   This project also provided the raw materials for other projects, including &lt;a href="https://projects.fivethirtyeight.com/trump-biden-election-map/"&gt;the interactive version of the forecast  we published in October. </t>
  </si>
  <si>
    <t xml:space="preserve"> The forecast uses FiveThirtyEight's standard technical stack which involves a Node based build system on the backend and a lot of vanilla javascript on the frontend. We used D3 for charting. The forecast model itself is written in STATA. Some automation was written in Ruby. </t>
  </si>
  <si>
    <t xml:space="preserve"> The hardest part of this project was finding the right ways to communicate the level of detail our existing readers expect, while not overwhelming or confusing new readers or those who's first exposure to FiveThirtyEight is the forecast. This a delicate balancing act which entailed extensive user research, endless rounds of design mocking, and hours of debate amongst the team. We further invested a great deal of time into careful choice of words, integration of other explanatory reporting, and accessible design components, such as screenreader summaries for data visualizations. </t>
  </si>
  <si>
    <t xml:space="preserve"> Every fresh project is an opportunity to improve on what's come before. As a team we are proud of the intentions we brought to this project. We were aware of the public critiques that had been leveled against previous version of the forecast. Rather than react defensively we engaged in a comprehensive effort to build a forecast that not only engaged all readers, but truly informed them. The use of complicated statistical techniques need not create a black box. A first time reader to the forecast can walk away just as well-informed as someone who understands monte carlo simulations and the nitty gritty of details of the electoral college. </t>
  </si>
  <si>
    <t>https://fivethirtyeight.com/features/how-fivethirtyeights-2020-presidential-forecast-works-and-whats-different-because-of-covid-19/</t>
  </si>
  <si>
    <t>https://projects.fivethirtyeight.com/trump-biden-election-map/</t>
  </si>
  <si>
    <t>Many, many people. Please see complete list at the bottom of the project.</t>
  </si>
  <si>
    <t xml:space="preserve"> FiveThirtyEight uses statistical analysis — hard numbers — to tell compelling stories about politics, sports, science, economics and culture. Our Interactives Team applies cutting edge data visualization techniques to bring our reporting and analysis to life. </t>
  </si>
  <si>
    <t>Testing Access</t>
  </si>
  <si>
    <t>https://fivethirtyeight.com/features/white-neighborhoods-have-more-access-to-covid-19-testing-sites/</t>
  </si>
  <si>
    <t>FiveThirtyEight, ABC</t>
  </si>
  <si>
    <t>Investigation, Long-form, Multiple-newsroom collaboration, Fact-checking, Podcast/radio, Chart, Video, Map, Health</t>
  </si>
  <si>
    <t>QGIS, Adobe Creative Suite, Google Sheets</t>
  </si>
  <si>
    <t xml:space="preserve"> To our knowledge, this was the first nationwide review of COVID-19 testing site access. The analysis, by FiveThirtyEight, ABC News and ABC-owned television stations, found that testing sites in communities of color in many major cities faced higher demand than sites in whiter or wealthier areas in those same cities. The result of this disparity was clear: Black and Hispanic people were more likely to experience longer wait times and understaffed testing centers.   In addition to a feature-length story, this analysis led to further reporting by ABC-owned television stations, a video explainer and an episode of FiveThirtyEight's coronavirus podcast, PODCAST-19. </t>
  </si>
  <si>
    <t xml:space="preserve"> This project — featured on Good Morning America, Nightline, 20/20 and elsewhere — helped bring light to a racial disparity in the COVID-19 pandemic (access to tests) that had been receiving far less media attention than other disparities (morbidity, for example). This reporting and analysis helped show how and why those disparities in outcomes happen. As a result of increased attention on the gap in access to testing, many states and cities launched and/or strengthened programs aimed specifically at adding testing access capacity in Black and Hispanic communities and neighborhoods. </t>
  </si>
  <si>
    <t xml:space="preserve"> In addition to the testing site data from Castlight Health, we used the 2014-18 ACS to obtain demographic data on American cities. We then used the statistical software R to develop an algorithm which calculated how many people would be projected to use each testing site, based on the number of people, the sites’ proximity and the number of available sites. We compared block groups that were majority-white, majority-Hispanic and majority-Black within urbanized areas over 1 million people to see how accessible different testing sites were in different cities. In LA, we also used an over-time approach to compare racial disparities in access before and after the city made a concerted effort to expand to lower-income areas. We showed that this expansion helped, but that racial disparities in access remained.   The visual representation of these findings relied heavily on combining aspects of the data analysis with cartography. We used GIS analysis in R to generate maps that allowed us to compare testing site demand by census tract and demographics. We then used Adobe Illustrator to finalize the presentation of these maps to accompany the feature-length story, including the integration of map elements drawn by hand in Illustrator that added a personal identity to the graphics.   We complemented this data-driven approach with traditional reporting in the cities our data analysis highlighted, interviewing people and politicians to understand why this had happened, what was being done to remedy the situation, and what the consequences were both for individuals’ lives and for containing the pandemic at the neighborhood or city level. </t>
  </si>
  <si>
    <t xml:space="preserve"> The hardest part of the project was trying to understand how to take population density into account when assessing disparities in access to testing sites. There are obviously going to be more testing sites where there are more people -- but denser places also have a different racial composition than sparsely populated places. We considered calculating something like the number of people per testing site in each county, but county borders are porous, and people can get tested in nearby counties. The algorithm we came up with was based on the assumption that people would go to closer sites, and looked at how many people each site would have to serve based on the number of people and other sites nearby. It let us compare racial disparities in access while accounting for density in a way that made it part of the story, rather than a pesky confounding variable.   The other big challenge was how to visualize these disparities. We felt good about the metric we had developed, but it wasn’t obvious how best to visualize it. Mapping two separate variables simultaneously -- in our case, race and ease of access -- is not easy, but we wanted to show the geographic component of the analysis as well as the raw stats. We did it by dividing each city into the majority-white and majority-Black or Hispanic areas, and showing ease of access for each. </t>
  </si>
  <si>
    <t xml:space="preserve"> The power of combining different types of journalistic evidence. This story would have been good with only the data analysis. It would have been good with only the reporting chronicling everyday Americans’ efforts to get tests. It would have been good with only the reporting on what people in power were doing regarding COVID-19 testing access in Black and Hispanic communities. But all that evidence combined, woven together, built a credibility, power and impact that was, to use the cliche, greater than the sum of its parts.     More specifically: Our reporting provided anecdotal evidence that Black and Hispanic communities had less access to COVID-19 testing. Our data-based measure of testing access was smart, but it was also built on a few assumptions -- informed assumptions, but assumptions nonetheless. But the fact that the reporting and data analysis pointed in the same directions was key. The reporting gave us confidence in the analysis, and the analysis gave us a comprehensiveness and level of detail in finding and showing disparities that we never would have been able to do with reporting alone. The result was a reliable, national picture of access to COVID-19 testing by race and income -- a picture that showed a level inequity that demanded action. </t>
  </si>
  <si>
    <t>https://www.youtube.com/watch?v=cRMpIfA2Ytk</t>
  </si>
  <si>
    <t>https://fivethirtyeight.com/features/its-harder-to-get-a-covid-19-test-if-youre-black-or-hispanic/</t>
  </si>
  <si>
    <t>https://abcnews.go.com/Politics/white-neighborhoods-access-covid-19-testing-sites-analysis/story?id=71884719</t>
  </si>
  <si>
    <t>https://abc7news.com/covid-19-testing-black-latino-bay-area/6330018/</t>
  </si>
  <si>
    <t>Soo Rin Kim, Matthew Van, Laura Bronner, Grace Manthey, Ryan Best, Emily Scherer</t>
  </si>
  <si>
    <t xml:space="preserve"> Soo Rin Kim is a politics and investigations reporter for ABC News   Matthew Vann is a producer and reporter for ABC News.   Laura Bronner is FiveThirtyEight’s quantitative editor.   Grace Manthey is a data journalist for ABC Owned Television Stations in Los Angeles.   Ryan Best is a visual journalist for FiveThirtyEight.   Emily Scherer is FiveThirtyEight’s designer and acting art director. </t>
  </si>
  <si>
    <t>Convoca Deep Data: The most complete data analysis platform on extractive industries in Peru</t>
  </si>
  <si>
    <t>https://deepdata.convoca.pe/</t>
  </si>
  <si>
    <t>Investigation, Solutions journalism, Database, Open data, Chart, Map, Environment, Health, Employment, Human rights</t>
  </si>
  <si>
    <t>Scraping, JQuery, Microsoft Excel, Google Sheets, CSV, R, RStudio, PostgreSQL, Node.js</t>
  </si>
  <si>
    <t xml:space="preserve"> Convoca Deep Data is the most ambitious digital platform that Convoca.pe has ever developed. This platform gathers relevant information on the extractive industries of the mining and hydrocarbons industries in Peru.    In order to develop this platform we processed 2.4 million data, and analyzed information that dated back a hundred years and indicators that measure, for instance, the level of non-compliance with environmental and labor regulations in the last 15 years.    Additionally, we processed a 16-year-period of information that contains over 200 open files on environmental matters and a registry of penalties and sanctions imposed between 2014-2019. </t>
  </si>
  <si>
    <t xml:space="preserve"> For cleaning, organization and analysis of the data we used different programs: from dynamic tables of Excel, through the statistical processing software R to generate the calculations of the default indicator and SQL for the crossing of the information from the various tables .    The processed information was complemented with the data of the coordinates of the location of the operations of the companies at the national level to georeference them and visualize them in interactive maps generated with the MapBox tool.   In some cases in order to obtain more information we had to scrap government websites, and cleaned  and processed the information using R. For data analysis, we used different techniques including dynamic Excel tables, software used for R programming to calculate key indicators, and SQL for crossing information with different tables.    We also used geographical coordinates to georeference and visualize mining companies’ operations across the country using interactive maps developed with MapBox. The platform was developed using the version 9 of Angular in order to have more control over the information. The backend was developed using Nodejs/Express.  </t>
  </si>
  <si>
    <t xml:space="preserve"> Our biggest challenge was the construction of the severity indicator that was built as a traffic light for alerts to measure the degree of non-compliance by companies. We were able to do so based on the number of violations and the level of severity. This traffic light identifies a large company in the extractive industries as highly infringing (in red), frequently infringing (orange), moderately infringing (yellow) and little infringing (green).   To reach that traffic light, as a first step we organized, cleaned and analyzed more than 2,000 files for environmental violations opened from 2004 to January 2020 to mining and oil companies, as well as sanctioning processes for labor rights.   Then we established an indicator taking into account the number of infractions confirmed by government entities in Peru that overview environmental and labor matters, as well as the level of severity for each sanction (mild, serious and very serious).   Subsequently, we established a weighted value using statistical methods that summarize the number of violations and the level of severity. Finally, the list of more than 200 offending companies was grouped into four percentiles (25% each) to establish a ranking by level, which is expressed in the traffic light indicator that Convoca Deep Data shows. </t>
  </si>
  <si>
    <t xml:space="preserve"> Journalists can learn that data can not only be used as a source for immediate publications, but also that data can be integrated with other databases to generate open data platforms such as Convoca Deep Data.   At Convoca Deep Data, Convoca.pe has reflected the vast experience of the organization exercising data journalism in the public interest. In order to build different databases our team filed 50 public information requests from government entities, scraped government websites, used tools like OCR to convert PDFs, and analyzed hundreds of documents.    Our work is best characterized for establishing a methodology to develop and codify the traffic light indicator, which accurately describes the degree of behavior of each of the more than 200 extractive companies analyzed as part of the development of the platform.    Establishing a strong section of methodology and understanding data involves interviewing human sources and experts from different fields, and going over hundreds of official documents.    Hence, data-driven projects need to be collaborative and interdisciplinary. To build Convoca Deep Data, a team of 14 people including reporters, analysts and data scientists, technology developers, graphic designers, and audience editors, made possible the development of the platform. </t>
  </si>
  <si>
    <t>https://convoca.pe/investigacion/el-estado-todavia-no-ha-remediado-ni-uno-de-los-3448-pasivos-ambientales-por</t>
  </si>
  <si>
    <t>https://convoca.pe/agenda-propia/covid-19-seis-companias-mineras-acumulan-el-88-de-casos-de-trabajadores-contagiados</t>
  </si>
  <si>
    <t>https://convoca.pe/investigacion/el-estado-perdono-s-4-millones-700-mil-mineras-en-multas-por-infracciones-laborales</t>
  </si>
  <si>
    <t>https://convoca.pe/investigacion/impunidad-y-muerte-en-los-campamentos-de-la-gran-mineria</t>
  </si>
  <si>
    <t>https://fundacionmohme.org/convoca-deep-data-es-un-modelo-de-periodismo-que-investiga-y-abraza-la-tecnologia/</t>
  </si>
  <si>
    <t>http://cooperaccion.org.pe/cifras-que-no-cuadran-minsa-y-minem-no-registran-el-mismo-numero-de-trabajadores-mineros-contagiados-de-covid-19/</t>
  </si>
  <si>
    <t>Milagros Salazar Herrera, Edwin Montesinos, Luis Enrique Pérez, Asís Loyola, Malena Maguiña, Diego López, Jimmy Salazar, Víctor Anaya, Walter Reyes, Antonio Manco, Francisco Rodríguez, Elvis Rivera, Jackeline Cárdenas Ipenza, Jimmy Pazos, Javier Pereira.</t>
  </si>
  <si>
    <t xml:space="preserve"> Convoca is a Peruvian-based digital media outlet that focuses on investigative journalism, data analysis, fact-checking and innovative formats to expose the networks of political and corporate power that affect citizens’ lives. </t>
  </si>
  <si>
    <t>Singapore GE2020: Splitting towns, shifting boundaries: A data analysis of every constituency change since 1968.</t>
  </si>
  <si>
    <t>https://www.straitstimes.com/multimedia/graphics/2020/06/singapore-general-election-ge2020-constituency-changes/index.html</t>
  </si>
  <si>
    <t>The Straits Times</t>
  </si>
  <si>
    <t>Investigation, Explainer, Database, Map, Elections, Politics</t>
  </si>
  <si>
    <t>D3.js, Json, Adobe Creative Suite, Google Sheets, CSV, OpenStreetMap, Python</t>
  </si>
  <si>
    <t xml:space="preserve"> Changes in electoral boundaries, which can be controversial, are closely watched in every Singapore election, including the 2020 General Election.    Just how extensive were the changes over the years? The Straits Times’ election data team ran an analysis and found that every area of Singapore has seen at least one change.    To create Singapore’s first digital archive of electoral boundary maps, the team spent months retracing all boundary changes since 1968, when the country’s first election after independence was held. </t>
  </si>
  <si>
    <t xml:space="preserve"> We were able to prepare this in advance and publish on the day elections were announced on June 23 which meant we had hit peak interest on the topic. Some quotes from readers:    “Sharing this because the content presentation should be the new standard of how we consume big media; interactive, concise and visually captivating.”    “Not bad, ST coming up with a NYT style piece complete with graphics and animation. Well done.” </t>
  </si>
  <si>
    <t xml:space="preserve"> Hand-drawing electoral boundaries for every election since 1968 from archived reports obtained from the local archives using GIS software.    We then placed a hexagonal grid over Singapore’s land area and counted every time an area gets assigned to a new constituency for every election.    For the interactive map, we used Mapbox.    All the rest are SVG and our team's templated modules in Vue.js. </t>
  </si>
  <si>
    <t xml:space="preserve"> The first digital archive of all of Singapore's electoral boundaries since 1968 (Independence) and therefore, the first complete contextual analysis of the controversial topic of "gerrymandering".    Previously, comments have been made without any visual or data-driven analysis so this way we were able to pinpoint the phenomenon of what people on the ground feel - which is constantly changing boundaries - and make it more concrete with data.    Interestingly enough and because of our approach, we faced no push back in publishing this story. </t>
  </si>
  <si>
    <t xml:space="preserve"> Got something political to say? Say it but verify it first! I think this project proves that even the most controversial of topics in a controversial place inside of a controversial paper, can be done with the right approach and usually data is a good way to go. </t>
  </si>
  <si>
    <t>Rebecca Viviana Pazos, Joseph Ricafort, Thong Yong Jun,Tampus Charles Singson, Alyssa Karla Mariano Mungcal, Xaquin G. V.</t>
  </si>
  <si>
    <t xml:space="preserve"> Rebecca Viviana Pazos, Interactive graphics correspondent;  Joseph Ricafort, Data visualisation designer;  Thong Yong Jun, Web developer &amp; data analyst;  Tampus Charles Singson, Web developer;  Alyssa Karla Mariano Mungcal, Designer;  Xaquin G. V., Data and Visual Editor </t>
  </si>
  <si>
    <t>See Singapore and the world evolve through 175 years of The Straits Times' headlines</t>
  </si>
  <si>
    <t>https://www.straitstimes.com/multimedia/graphics/2020/10/175-years-headlines/index.html</t>
  </si>
  <si>
    <t>Explainer, Long-form, News application, Chart, Lifestyle</t>
  </si>
  <si>
    <t>Scraping, D3.js, Canvas, Json, Adobe Creative Suite, Google Sheets, CSV</t>
  </si>
  <si>
    <t xml:space="preserve"> What were the biggest headlines that captured the attention of readers over the years? And what's the top news on the day you were born?    This was one of the projects that marked ST’s 175th anniversary in 2020.    The Straits Times’ digital graphics team captured and analysed more than 47,000 headlines that appeared on page one of The Straits Times from the very first edition on July 15, 1845 until October 15, last year, as well as those from The Sunday Times. </t>
  </si>
  <si>
    <t xml:space="preserve"> The interactive uncovered topics and stories in their respective years through data analysis methods that could have been difficult to discover using manual curation. It also allows readers to explore and recall the past using interesting insights.    For example, under “epidemics”, users will learn that while Covid-19 might be dominating the headlines today, Singapore has survived previous outbreaks of deadly diseases, such as smallpox in the 1950s. In 1959, ST reported that a 49-year-old was the first person to die of smallpox here. </t>
  </si>
  <si>
    <t xml:space="preserve"> The team grouped the headlines into five major topics: epidemics, foreign affairs, local towns, vices and crimes, and war and peace. Each category then allows the reader to browse through 5 to 7 topics highlighted by the respective headline images and click to find a description or story behind the trend or event.    The project uses an algorithm to help in the analysis. The algorithm gives weight to how important subjects were in their respective years. The charts help visualise how heavily each topic was mentioned in the headlines. </t>
  </si>
  <si>
    <t xml:space="preserve"> Surprisingly, gathering the headlines data. It is an old newspaper and it's digital archives are not accessible to the publication through a machine-readable format. The team had to build a scraper that could pull first page content as far back as possible. Also, the front pages were typically used as classfieds or ads in the beginning, so we had to manually identify at which point The Straits Times changed editorial priorities for the front page. </t>
  </si>
  <si>
    <t xml:space="preserve"> For big datasets such as these, pulling out the interesting stories was fun and also important for highlighting them to the readers. Inspiring them to then want to explore the full data at the end has turned out to be a more engaging technique. </t>
  </si>
  <si>
    <t>Andy Lin, Denise Chong, Faith Melody Zaccheus, Joseph Ricafort, Olyvia Lim Shi Ya, Charles Tampus, Thong Yong Jun, Xaquín González Veira, Yu Sheng Sin</t>
  </si>
  <si>
    <t xml:space="preserve"> Andy Lin, Data Analyst;  Denise Chong, Journalist;  Faith Melody Zaccheus, Journalist;  Joseph Ricafort, Data Visualization Designer;  Olyvia Lim Shi Ya, Data journalism intern;  Charles Tampus, Developer;  Thong Yong Jun, Data Analyst / Developer;  Xaquín González Veira, Visual and Data Editor;  Yu Sheng Sin, Digital Sub-editor; </t>
  </si>
  <si>
    <t>CalMatters and The Salinas Californian</t>
  </si>
  <si>
    <t>https://calmatters.org/projects/overcrowded-housing-california-coronavirus-essential-worker/</t>
  </si>
  <si>
    <t>CalMatters, The Salinas Californian</t>
  </si>
  <si>
    <t>Investigation, Explainer, Solutions journalism, Long-form, Multiple-newsroom collaboration, Database, Chart, Map, Politics, Agriculture, Employment</t>
  </si>
  <si>
    <t>Json, Microsoft Excel, CSV, R, Python</t>
  </si>
  <si>
    <t xml:space="preserve"> Combining detailed census data and intimate narrative reporting, CalMatters reporter Jackie Botts and the Salinas Californian’s Kate Cimini, along with CalMatters’ data reporter Lo Bénichou, were among the first reporters nationally to link overcrowded housing to the spread of coronavirus, in their &lt;a href="https://calmatters.org/projects/overcrowded-housing-california-coronavirus-essential-worker/?"&gt;Close Quarters series  published June 12. The team’s insightful analysis found the communities hit hardest by the virus had three times the rate of overcrowded homes — and twice the poverty rate of better-off communities. </t>
  </si>
  <si>
    <t xml:space="preserve"> When coronavirus began spreading in California, public health officials told people who fell ill to isolate themselves in their homes for two weeks. However, Cimini and Botts had been covering the California Divide for nearly a year and were well aware that many California families simply can’t do that. Forced by the high cost of living, parents squeeze into rooms with their children, cousins sleep on couches, grandparents convert living rooms into bedrooms and farmworkers pile into barracks-style bunk beds.   As the shutdown dragged on into the summer, various state and county hotel programs began offering shelter to essential workers as part of the government's response to slow the spread. In July, Gov. Newsom announced Housing for the Harvest, a hotel program to provide quarantine and isolation rooms for farmworkers who live in crowded housing. It’s clear the team’s reporting helped raise awareness about the link between essential workers and the overcrowded places to which they return home. </t>
  </si>
  <si>
    <t xml:space="preserve"> In early April, Botts began pulling data from a handful of county dashboards that were starting to publish case counts by ZIP code. She compared these to Census Bureau data. A clear correlation between crowding and COVID-19 emerged. She consulted an NYU researcher, who had found a &lt;a href="https://calmatters.org/projects/california-coronavirus-overcrowded-housing-data-analysis/?"&gt;similar pattern  in hard-hit New York City. Over the following month, she requested and analyzed the number of coronavirus cases in each ZIP code for 10 California counties with the highest case counts.   The team’s insightful analysis found the communities hit hardest by the virus had three times the rate of overcrowded homes — and twice the poverty rate of better-off communities. In neighborhoods that were most impacted by COVID-19, 82% were people of color. In the &lt;a href="https://calmatters.org/projects/overcrowded-housing-california-coronavirus-essential-worker/?"&gt;first article,  reporters told the stories of Californians living in crowded homes in the Central Coast, Los Angeles, and the Imperial Valley. In the &lt;a href="https://calmatters.org/projects/california-coronavirus-overcrowded-neighborhoods-homes/?"&gt;second,  reporters zoomed into overcrowded hotspots in Alameda, Los Angeles and San Diego.    The effort was a true team effort. CalMatters’ Matt Levin crunched Census data to reveal the deep racial, health and economic inequities plaguing essential workers living in crowded homes. La Opinion’s Jackie Garcia and the Desert Sun’s J. Omar Ornelas contributed interviews and photos. Bénichou’s designs further amplified the team’s analysis through informative charts and maps. The team published a &lt;a href="https://calmatters.org/projects/california-coronavirus-overcrowded-housing-data-analysis/?"&gt;guide  to help other reporters replicate the analysis. </t>
  </si>
  <si>
    <t xml:space="preserve"> The hardest part was the intricate work: They requested positive coronavirus cases in each ZIP code from more than a dozen counties and calculated the number of infections per 1,000 residents. After that, they painstakingly paired neighborhood-level coronavirus data with American Community Survey demographic data to capture overcrowded hot spots.   The results were striking when comparing the highest and lowest neighborhood rates of infection. Benicho’s designs further amplified the team’s analysis on informative charts and maps. </t>
  </si>
  <si>
    <t xml:space="preserve"> Neighborhood-level demographic information is public. So is public health data on the pandemic. When weaved together, reporters can uncover the truth about the extent of COVID spread in poor and minority communities, forcing government leaders and policymakers to confront systemic failings from street to street.  </t>
  </si>
  <si>
    <t>https://calmatters.org/projects/california-coronavirus-overcrowded-neighborhoods-homes/</t>
  </si>
  <si>
    <t>https://calmatters.org/projects/california-coronavirus-overcrowded-housing-data-analysis/</t>
  </si>
  <si>
    <t>Jackie Botts, Kate Cimini, Lo Benichou</t>
  </si>
  <si>
    <t xml:space="preserve"> Jackie covers income inequity and economic survival for the &lt;a href="https://calmatters.org/projects/california-divide/"&gt;California Divide  collaboration. She previously reported for the Data and Enterprise desk for Reuters News, where her team won 3rd Place in the Philip Meyer Data Journalism Award and the Hillman Foundation’s June Sidney Award for "Shielded," a 2020 data-driven investigative series into an obscure legal doctrine called qualified immunity that protects police accused of excessive force.   Kate Cimini is a reporter with the Salinas Californian and CalMatters' California Divide project. She covers economic inequality, agriculture, and housing.   Lo Bénichou is a visual journalist at CalMatters. </t>
  </si>
  <si>
    <t>CruzaGrafos</t>
  </si>
  <si>
    <t>https://cruzagrafos.abraji.org.br</t>
  </si>
  <si>
    <t>Abraji, Brasil.IO</t>
  </si>
  <si>
    <t>Investigation, Multiple-newsroom collaboration, Database, Open data, Fact-checking, OSINT, Elections, Politics, Corruption, Money-laundering, Business</t>
  </si>
  <si>
    <t>Scraping, Json, Google Sheets, CSV, PostgreSQL, Python</t>
  </si>
  <si>
    <t xml:space="preserve"> CruzaGrafos is a free software graphic tool for cross-checking and advanced data investigations, by allowing the visualization of relationships in graphs, which allow the interconnection of various information in a kind of web. In its current phase it already has 70 million data, from all companies in Brazil and Brazilian politicians since 2014. It is a project created by Abraji (Brazilian Association of Investigative Journalism) and Brasil.IO (a Brazilian open data hub). Our intention is to transform these huge and difficult-to-access databases into visualizations of power relationships that can be seen by non-data science experts. </t>
  </si>
  <si>
    <t xml:space="preserve"> It is a work of more than a year carried out by the teams of Abraji and the programmer and transparency activist Álvaro Justen, from Brasil.IO, with the support of the Google News Initiative.   The authors of the project understand that knowledge and understanding of large public databases is one of the ways to improve investigative journalism, especially the data have cross-relationships, context and check.   Many of the databases used originate from the work of Claudio Weber Abramo, an activist for transparency and a pioneer of data journalism in Brazil, who died in August 2018 - who founded the non-profit organization Dados.org together with the journalist and ex President of Abraji José Roberto de Toledo. Abramo's family kindly gave up the bases he built for Abraji to continue some of his work.   Thus with this experience of Abramo and Toledo, the teams of Abraji and Brasi.IO created a project to explore large Brazilian databases and the graph solution to facilitate access to information.   With this initiative, last year we conducted a pilot course in data journalism and compliance techniques using CruzaGrafos and other databases of public interest, for 80 journalists from all regions of the country.   This year we created an investigative journalism newsletter derived from the project (Investigadora), which already had more than 700 subscribers at the end of January, and has the proposal to show investigative journalism techniques weekly using CruzaGrafos and show recent cases of journalistic investigation Brazil based on evidence. An online training program was also created in January for newsrooms, freelancers, students and third sector organizations focused on open data and transparency - the intention is to show the potential of CruzaGrafos and the possibilities of data journalism to improve the journalistic work. </t>
  </si>
  <si>
    <t xml:space="preserve"> The technical team used programming languages such as Python, CSS, JavaScript, HTML, Shell and PLpgSQL. All the steps described in obtaining the data, checks and the source code of the platform will also be made available on Github this year.   Technology actions were taken, such as:   - Data processing (partners of Brazilian companies, Brazilian CNPJs - unique company identification code in Brazil -, corporate activities by CNPJ, political candidacies, political donations, health contracts, among other main bases to be selected for launch and over the course of 2021)   - Expanded neighboring nodes and Expanded neighboring nodes by up to 2 degrees have been implemented, allowing you to quickly expand the visualization of the graphs of connections between people and companies - shows the degrees of connection nearby   - The "Save graph" feature was made, which will be very useful during the tests - not only to make life easier for the person testing, but also to help us debug in case of errors   - We built a solution to calculate the “path between objects”, which calculates the shortest path between two people/companies and shows in the graph   - We added a functionality that was not initially planned, but that will help a lot in usability, after tests that we did internally: browse the history of the objects (people and companies) searched   It was also very important all the previous work of scraping the databases and exploratory data analysis with Python, SQL and Metabase to understand the information, clean and prepare it for use in production. </t>
  </si>
  <si>
    <t xml:space="preserve"> The enormous size of some databases, with tens of millions of rows, required creating alternatives to make the tool both fast and interactive. And we also deal with data with names of people and companies and IDs - they are sensitive data that require a lot of checking controls and to avoid homonyms.   Because of these difficulties, innovations in the project code were necessary. The main innovations in code technology at CruzaGrafos were:  - (1) Entity centralizer: it provides the search for names, companies, municipalities, hospitals, contracts, etc., and gives us the unique universal identifier (UUID). Entities can be: companies, people, applications etc. The lack of a UUID brings problems such as the need to filter through several fields at the same time (which change from dataset to dataset), difficulty in searching in more than one dataset, difficulty in generating the offline ID for external queries, among others  - (2) Graph backend: this is the "heart" of the system, which connects to the previous system for searching and manages queries in the graph bank, API etc.  - (3) CruzaGrafos: here we have the "glue" of everything and it is the most specific part that only matters to Abraji: it is where we have the integration with the authentication of the Abraji associate system, where we have the scripts that feed the two systems above and the interface the user accesses.   The project is open freely to Abraji associates and anyone who signs up as a user.         </t>
  </si>
  <si>
    <t xml:space="preserve"> This project wants to take advantage of the potential of open data and transparency. In the Global Open Data Index, Brazil is in ninth place, so there is a lot of relevant information for society, but most of the time these files are not machine readable, or very large, or without technical details. This makes the work of data journalism more difficult or restricted to people already familiar with data science.   This way, all the work with the data done by the team will allow thousands of journalists and researchers to have access to this information ready for use. And with graph visualization, it is possible to research power relations among millions of people, companies and politicians.   CruzaGrafos has all Brazilian companies registered with the IRS - 43.9 million companies. Also information on political candidacies, a total of 1.1 million people, according to the Superior Electoral Court (TSE). Thus considering companies, their partners and electoral candidacies, the project now has 70.7 million data.   This creates many possibilities for investigation, such as: Search for all companies linked to a politician/candidate for public office in which he or she is a partner or administrator; In these companies see who are the other partners; Also check the proximity network of these partners, that is, of which other companies they are partners and the other respective partners, in different degrees of proximity; and many others.   Also, throughout 2021, the project will continue to update the IRS and TSE databases and include others of public interest on the environment, public contracts, electoral campaign donations and health. Always with the proposal of allowing crossings with identification keys that can be seen in graphs. As well as our newsletter and training throughout the year, they also intend to spread the Project, its information and research techniques. </t>
  </si>
  <si>
    <t>https://www.abraji.org.br/noticias/abraji-project-allows-advanced-visual-journalistic-investigations</t>
  </si>
  <si>
    <t>https://www.abraji.org.br/cruzagrafos-user-s-guide</t>
  </si>
  <si>
    <t>https://onlinejournalismblog.com/2020/11/20/brazilian-journalists-launch-network-analysis-tool-to-investigate-political-relationships/</t>
  </si>
  <si>
    <t>https://youtu.be/ITbbkZlqNGs (tutorial with English and Spanish subtitles)</t>
  </si>
  <si>
    <t>Álvaro Justen, Reinaldo Chaves, Daniel Bramatti, Marcelo Träsel, Cristina Zahar, Stefano Wrobleski</t>
  </si>
  <si>
    <t xml:space="preserve"> Cristina Zahar, is executive secretary of Abraji, Deputy Sports Editor and Economy Editor at Folha de S.Paulo, and Editorial Director of Abril Collections; Daniel Bramatti, former president of Abraji and editor of Estadão Dados, data journalism nucleus of the newspaper O Estado de S.Paulo; Reinaldo Chaves, project coordinator at Abraji, programmer and author of several data journalism projects in Brazil; Álvaro Justen, programmer, professor of programming and founder of the open data portal Brasil.IO; Stefano Wrobleski, data journalist and editor at InfoAmazonia and coordinator of geojournalism at the Earth Journalism Network at Internews; and Marcelo Träsel is a journalist, doctor in Social Communication (PUCRS), professor at the Faculty of Library and Communication at the Federal University of Rio Grande do Sul and current president of Abraji </t>
  </si>
  <si>
    <t>Could mega-dams kill the mighty River Nile? (an interactive report)</t>
  </si>
  <si>
    <t>Qatar</t>
  </si>
  <si>
    <t>https://interactive.aljazeera.com/aje/2020/saving-the-nile/index.html</t>
  </si>
  <si>
    <t>Al Jazeera</t>
  </si>
  <si>
    <t>Investigation, Explainer, Long-form, Cross-border, Quiz/game, News application, Fact-checking, Illustration, Infographics, Chart, Video, Map, Satellite images, Environment, Economy</t>
  </si>
  <si>
    <t>Animation, 3D modelling, R, RStudio</t>
  </si>
  <si>
    <t xml:space="preserve"> 280 million people from 11 countries live along the banks of the Nile. For Ethiopia, a new mega-dam known as the Grand Ethiopian Renaissance Dam (GERD) holds the promise of much-needed electricity. For Egypt, this translates into the fear of a devastating water crisis. “Saving the Nile” is a science-led data visualization explainer measuring the impact Africa's largest hydro-dam could have on the precious water and agricultural resources of downstream countries. Working in partnership with NASA scientists this story helps Al Jazeera's global audience – in English and Arabic – understand the normally complex scientific concepts affecting an entire region. </t>
  </si>
  <si>
    <t xml:space="preserve"> The Renaissance Dam dispute remains one of the African continent’s biggest stories.   As a result, the project was the most viewed and shared content explainer on the subject in 2020 with more than half a million page views and an average time on page of 5 minutes.   The web-based scientific report and models have been cited by various academic papers and research institutes and the sharable social media graphics continue to be shared across various digital platforms today.      </t>
  </si>
  <si>
    <t xml:space="preserve"> The core experience was built using Mapbox Scrollytelling built in React.js   Data models, based on peer reviewed research, were calculated and interpreted using the R programming language. Designs were then rendered as artists' impressions using the Adobe Suite of tools (Photoshop, Illustrator, Animate and Premiere). </t>
  </si>
  <si>
    <t xml:space="preserve"> Academic papers are often complex and difficult to understand. "Saving the Nile", interprets and visualizes complex earth and space concepts without compromising scientific accuracy.    This was particularly important given the polarizing political positions on the GERD project.   Throughout the interactive experience we present readers with animations, quizzes, data visualizations, maps and infographics. Each visualization was carefully crafted to improve readers’ understanding of the sensitive biodiversity along the world’s oldest and longest river. To reach the largest possible audience the story was produced in English and Arabic across digital platforms including Mobile, Facebook, Twitter, Instagram and YouTube. This, to our knowledge,  makes "Saving the Nile" one of the most comprehensive resources on the River Nile by a news organization. </t>
  </si>
  <si>
    <t xml:space="preserve"> At the time of this writing, Egypt and Ethiopia have still not reached an agreement on the filling of the GERD reservoir.    While this topic will likely remain heavily debated, the environmental data and models provided (and subsequently published) in this story provides readers and policy makers with a scientific perspective on a real-world issue that could impact over 280 million people. </t>
  </si>
  <si>
    <t>https://www.facebook.com/aljazeera/posts/10158460897773690</t>
  </si>
  <si>
    <t>https://twitter.com/AJEnglish/status/1220355738058608641</t>
  </si>
  <si>
    <t>Dr. Essam Heggy, Mohammed Haddad, Zouhaier Hamdani, Mohamed ElAli, Moawia Al Zubair, Carla Bower, Hala Saadani</t>
  </si>
  <si>
    <t xml:space="preserve"> Dr Essam Heggy is an earth and space scientist at NASA.   Mohammed Haddad is Al Jazeera's interactive data editor.  </t>
  </si>
  <si>
    <t>The Matraimov Kingdom</t>
  </si>
  <si>
    <t>https://www.occrp.org/en/the-matraimov-kingdom/</t>
  </si>
  <si>
    <t>Organized Crime and Corruption Reporting Project, Kloop, RFE/RL Radio Azattyk, and Bellingcat</t>
  </si>
  <si>
    <t>Investigation, Explainer, Cross-border, Multiple-newsroom collaboration, Database, OSINT, Illustration, Infographics, Map, Satellite images, Politics, Corruption, Money-laundering, Lifestyle, Crime</t>
  </si>
  <si>
    <t>Scraping, Adobe Creative Suite, Microsoft Excel, Google Sheets, CSV, OpenStreetMap</t>
  </si>
  <si>
    <t xml:space="preserve"> “The Matraimov Kingdom” exposes the corruption, illicit riches, and political influence of a powerful Kyrgyz clan headed by Raimbek Matraimov, a former top customs official.   During his years in customs, Raimbek enabled and profited from a massive smuggling empire worth over a billion dollars.    But though Matraimov was later fired, his stranglehold over Kyrgyzstan’s customs service has only grown. Our stories showcase his family’s extravagant lifestyle; unveil his connection to an infamous underground criminal boss; and explain how the Matraimovs converted their wealth into political clout. </t>
  </si>
  <si>
    <t xml:space="preserve"> Using open-source investigative techniques, reporters were able to expose the extravagant lifestyle the Matraimovs enjoyed despite Raimbek’s modest official salary.    As it turns out, Raimbek’s wife was an enthusiastic social media poster. Reporters gained access to her account and found hundreds of images that showed her, her children, and her friends cruising on private jets, enjoying yacht outings, and staying in deluxe hotels. Her posts were used to make an interactive timeline that shows the family travelling the world in luxury even as Raimbek worked in government.   Reporters also used his wife’s social media posts to catalogue her purchases of luxury watches, clothes, shoes, bags, and jewelry. These were listed in a spreadsheet, and web tools such as Yandex Reverse Image Search helped reporters identify the items and establish their value: Over $400,000 in total.   The photos also led reporters to a previously unknown acquisition: A penthouse apartment in Dubai. Google Earth Pro, Street View, and corroborating photos posted on social media were used to identify the exact location of the Matraimovs’ new apartment.    Turning to more traditional investigative methods, reporters used the Kyrgyz land registry to find two dozen properties — from elite apartments to busy places of commerce — owned by the Matraimov family. Analyzing the associated corporate records showed that many were acquired in a dubious way. An interactive map published with the project details these possessions and explains their backstories.    Corporate and tax records enabled reporters to build a database of Matraimov companies and use a tool called Maltego to visualize the links between them. A public list of Kyrgyz voters helped locate more relatives and connections. On-the-ground reporting then uncovered how the family used its network of proxies to obscure the virtual monopoly it had built over major international trade routes.     </t>
  </si>
  <si>
    <t xml:space="preserve"> The first problem was security. Covering the Matraimov family means covering criminal groups, from Raimbek’s street-tough “sportsmen” to organized criminal bosses.    Many Kyrgyz reporters have been attacked for reporting on the family. While working on this investigation, an RFE/RL reporter was warned by a former Matraimov associate that the shadowy operator wanted him “dead or alive.” He provided proof showing that the reporter had been followed by a private detective. Moreover, one of the key sources for a related investigation was murdered.   Extreme measures of secrecy and security were undertaken at all steps of the reporting, especially for journalists working on the ground in Kyrgyzstan.   Reaching sources was difficult because the Matraimov family is so powerful and influential that few were willing to discuss them. Lots of time and dedication was required to build trust. One source, contacted because his business had been seized by Matraimov associates, was arrested and jailed.   Reporters faced an ethical dilemma when a source asked for a delay in publication because she feared her husband, who was involved in one of the stories, could come to harm. We made the difficult decision to move forward because the stories were in the public interest and our judgement was that the safety risks were minimal. Later, she understood our position and took no offense.    A regional office of one of the publication partners was surveilled by unknown people every time the Matraimov family was sent requests for comment. There were also constant online attacks by trolls and bots working in support of the Matraimov family.   Another difficulty was obtaining corporate documents. At one point, the Kyrgyz Ministry of Justice refused to provide company information in violation of the freedom of information act. Kloop has sued the ministry and the case is now before the Supreme Court.     </t>
  </si>
  <si>
    <t xml:space="preserve"> This project shows the value of approaching an investigation from multiple angles, covering the political, economic, and even social aspects of corruption. Instead of limiting the stories to examinations of individual instances of corruption, the stories set these criminal acts in the context of Kyrgyzstan’s fragile political system and struggling economy.   This holistic element is precisely what was missing from previous reporting about the Matraimov family. Some of their suspicious acquisitions and actions had been reported, but no outlet has ever published a comprehensive look at this family, explaining not only what they had done but how they had done it — and how Kyrgyzstan’s brand of crony politics enabled them to get away with it.   In order to maximize the impact of these investigative stories, the project was intended from the ground-up to be a compelling narrative experience. Capturing the human element was prioritized in reporting, writing, and editing.    Multiple interactive features, as well as charts and explanatory boxes, ensure that readers understand the complex criminal schemes being described and appreciate their impact. The reporting is backed by two explainers that prove, step-by-step, how some of the most important findings were established. In a region known for sensational journalism and widespread rumor, these materials establish the investigation as a trustworthy standard and model for future reporting on crime and mass corruption.   Such a sprawling investigation, with multiple partners and reporters working in multiple languages, would not have been possible without intentional project management and a systematic way of storing and sharing data. Databases, calendars, shared drives, encrypted group communication, and other tools were employed to manage the project — and maintain security in a dangerous environment. </t>
  </si>
  <si>
    <t>https://www.occrp.org/en/the-matraimov-kingdom/the-matraimov-family-properties</t>
  </si>
  <si>
    <t>https://www.occrp.org/en/daily/13282-kyrgyz-authorities-arrest-matraimov-the-700-million-man</t>
  </si>
  <si>
    <t>https://www.occrp.org/en/the-matraimov-kingdom/the-beautiful-life-of-a-kyrgyz-customs-official#matraimov-timeline</t>
  </si>
  <si>
    <t>This project is a collaboration between OCCRP, Kloop, RFE/RL's Radio Azattyk, and Bellingcat.</t>
  </si>
  <si>
    <t xml:space="preserve"> This project was reported and published by the Organized Crime and Corruption Reporting Project (OCCRP); Kloop, a Kyrgyz outlet; Radio Azattyk (RFE/RL’s Kyrgyz service); and Bellingcat. Due to multiple threats received by reporters and editors over the course of the reporting, the names of individual contributors are not disclosed.     </t>
  </si>
  <si>
    <t>Sky News: Automation in the newsroom to cover the COVID-19 pandemic story</t>
  </si>
  <si>
    <t>https://news.sky.com/story/coronavirus-in-the-uk-how-many-have-died-or-tested-positive-where-you-live-and-where-the-new-hotspots-are-12047916</t>
  </si>
  <si>
    <t>Explainer, Breaking news, Database</t>
  </si>
  <si>
    <t>AI/Machine learning, Personalisation, Scraping, Json, Microsoft Excel, Google Sheets, CSV, R, RStudio, Python, Node.js</t>
  </si>
  <si>
    <t xml:space="preserve"> Sky News has developed a system to automate part of the data process to improve the management and communication of the COVID-19 story.   It automatically checked for updates and gathered new data from a dozen sources every 15 minutes. It also cleaned and re-structured it before storing it in a database.   This database became the starting point of multiple analyses, as well as the source of more than 50 automated visualisations.   This system saved the data team many hours, as well as helped our readers to keep track of the numbers, putting them into context and providing local information. </t>
  </si>
  <si>
    <t xml:space="preserve"> In a year in which data teams have exceeded their healthy capacity, this system has been crucial for the team at Sky News.   Data sources routinely used for analyses were integrated into this automation process. As soon as a new source became relevant on an ongoing basis, we incorporated it to the in-house database, automating the process of gathering, cleaning and restructuring the data.   Because of this, the most essential and widely used data was “ready to be used” at any time in analyses and visualisations that updated in real-time.  That saved the data journalists hours of repetitive work and made the story-telling more visual, creative and efficient.   Automation has enabled us to respond to the high demand for stories and improve the quality of our journalism. The time saved has been invested in researching, collecting more specific data to complement official sources, and facilitate explainers and investigations. This has expanded our knowledge, allowing us to give our audience more comprehensive information about coronavirus and its impact, covering angles not included in official data.    This system has also been hugely beneficial to the wider newsroom, laying the foundations to explore automation and Artificial Intelligence at Sky News. These vital technologies for the future of journalism make newsrooms more efficient, enrich our coverage and help us to personalize stories relevant for people’s lives.      The impact can also be seen in the response of our audience.  Millions of users have engaged in data-rich stories and explainers created through this automation project.   The range of what we offered has been extensive, from analyses of the evolution of the pandemic to the impact of the virus in several sectors. And we have presented it at all levels (national, regional, local and postcode) to make the information as personal as possible for our audience. </t>
  </si>
  <si>
    <t xml:space="preserve"> Data gathered from all the sources required reformatting. But datasets were scattered around and consisted of text published within static pages, CSVs, Excel, Google sheets, PDFs, JSON, XML feeds, and various dashboards that didn’t provide exporting methods.   We built a cloud-based solution using FaaS (Function-as-a-Service) microservice architecture, where each atomic service handled specific tasks to detect changes in the source and extract, format, clean-up and store the data.   Vision and Document artificial intelligence services managed data extraction in places where it couldn’t be exported: public dashboards, images, and unstructured files.   The extracted data was stored in Big Query tables and automatically updated multiple data feeds which were load-balanced across global content delivery network.   Flourish Live API with JavaScript was used across visualisations to consume live data feeds and dynamically edit content to keep the graphs up to date. For some visualisations, postcode API was also required to allow the user to look for their local information.   As some of the information wasn’t published in a machine-readable format, but given in press conferences or government documents, we created spreadsheets in Google Sheet and Microsoft Excel in which journalists – even without technical knowledge - could easily import the information that was linked to our in-house database.   Using R programming language, the data journalists could then easily query the database for stories. As the data kept the same format, we wrote several scripts that have been used and re-adapted multiple times to speed up the process, allowing more time for research and to improve the presentation and the design of our stories.  </t>
  </si>
  <si>
    <t xml:space="preserve"> Consistent data was a key challenge since the beginning of this project. Sources have changed the structure of the data and their sharing methods multiple times, as well as backdating the changes without notification. To ensure accuracy, this system has been in constant revision.   Access to some data has proved difficult on multiple occasions. Some institutions did not allow data to be downloaded, but just explored it in their dashboards. We reached an agreement with some of them for a downloadable file, but we also had to develop complex scrapers to get daily numbers for some of the most basic variables.   The lack of a common body or place which united all the relevant information, especially at the beginning of the pandemic, increased the time required to identify the sources and the relevant data in each of them. And, as there isn’t a common standard for how the information is published, the cleaning and formatting process was quite laborious.   All these data challenges could have been better handled with time, but the urgency of the story, together with the relevance of breaking news at Sky News, increased the pressure on the project and the need to complete each stage quickly, without affecting the quality of the product.   The fast-moving and changing nature of the COVID-19 story has also contributed to the pressure.  We have been constantly revising, adapting and incorporating new sources and variables to the process.   It should also be noted that the two people involved in this project could not work on it exclusively but had to combine it with other responsibilities. Prior to the start of the project, there was also no proper data structure and architecture in the newsroom, and no established data team.  This was created months later.   </t>
  </si>
  <si>
    <t xml:space="preserve"> Investing time and resources in automating processes and reducing repetitive tasks greatly improves the efficiency, efficacy and quality of the product. The benefits are particularly relevant to small teams, which could not otherwise compete with larger ones.  It also helps them to react to the pressure and needs of the newsroom in a demanding and fast-changing context.   Although big and multidisciplinary teams can build complex systems, small teams can benefit hugely from automation, identifying time-consuming repetitive tasks which would have an important impact on journalists’ efficiency and their stories if done automatically.   The lack of technical resources is usually the main inconvenience, especially in small teams. Working on this project, we have learned that identifying the right people within the company and collaboration are the keys.   Editorial teams normally lack technical professionals, but they are embedded in bigger groups, teams or companies. Building synergies with other departments within the newsroom or within the company can be a solution to that shortage of technical knowledge.   Data journalists are usually a bridge between the editorial and the technical teams. They have more technical skills and, although they are not at the same level as the developers, they have more knowledge and understanding of the requirements than the editorial team.  This contributes to more fluent communication and smooths the delivery of the project.   This has been an innovative project for Sky News, something the organisation has never done before. Developing it within the company instead of externally has also been crucial. It has given Sky employees the opportunity to expand their knowledge and skills and it has created the know-how within the company. Now these skills exist in the team, they are being re-used on other projects and even expanded as we continue to explore automation and AI in the newsroom. </t>
  </si>
  <si>
    <t>https://news.sky.com/story/coronavirus-how-covid-19-is-spreading-around-the-world-12061281</t>
  </si>
  <si>
    <t>https://news.sky.com/story/what-are-the-restrictions-in-your-area-find-out-with-our-uk-map-and-postcode-checker-12102497</t>
  </si>
  <si>
    <t>https://news.sky.com/story/covid-19-wheres-your-nearest-coronavirus-vaccination-centre-12194966</t>
  </si>
  <si>
    <t>https://news.sky.com/story/covid-19-key-data-behind-the-controversial-tiers-decision-as-mps-threaten-rebellion-12144281</t>
  </si>
  <si>
    <t>Carmen Aguilar Garcia, Przemyslaw Pluta</t>
  </si>
  <si>
    <t xml:space="preserve"> Przemyslaw Pluta is an award-winning creative technology leader with more than 10 years’ experience in innovation and product development across broadcast and digital platforms. In his current role as the Head of Platform Solutions at Sky he is responsible for introducing and developing new innovative solutions across all platforms along with identifying strategic opportunities to evolve emergent technologies.       Carmen Aguilar is an award-winning journalist with more than 10 years of experience in several media from Spain, Chile and the UK. She is currently a senior data journalist at Sky News working for all platforms. She covers the whole data process, from gathering, cleaning and analyzing data to telling data-led stories and communicating them with visualisations. She also offers support and advice to other reporters regarding data stories. Since the beginning of 2021, she is part of the Data and Forensic team at Sky News. </t>
  </si>
  <si>
    <t>Tracking COVID-19 in Illinois</t>
  </si>
  <si>
    <t>https://observablehq.com/collection/@chicagoreporter/illinois-coronavirus-data</t>
  </si>
  <si>
    <t>Independent; formerly WBEZ, The Chicago Reporter</t>
  </si>
  <si>
    <t>Explainer, Multiple-newsroom collaboration, Database, Open data, News application, Mobile App, Infographics, Chart, Map, Health, Human rights</t>
  </si>
  <si>
    <t>Scraping, D3.js, Json, Google Sheets, CSV, PostgreSQL, PostGIS, Python, Node.js</t>
  </si>
  <si>
    <t xml:space="preserve"> Far from the noise and spectacle of 2020, massive audiences were hungry for reliable information on their communities and Tracking COVID-19 in Illinois delivered it.   Our series of graphics and tools tracking Illinois’ COVID-19 numbers and policies made the information accessible for journalists, academics and Illinoisans making everyday choices in a pandemic. Our work is available for anyone to embed on their own platforms. Our focus on reporting-driven design met people where they were, served fundamental information needs and offered easy access to the underlying data we collected, some of which is the only public, stable record of its kind. </t>
  </si>
  <si>
    <t xml:space="preserve"> Like any project, we had issues with dirty and incorrect data, like funky ZIP codes. The state kept moving the data and changing the format. We used plenty of shoe leather to confirm and understand the data.  But that’s why local organizations should invest in data reporters. We made the reporting calls and wrote the code.    The organizational backdrop of this project was stark and challenging. Like many others, we had to contend with the steadily deteriorating conditions faced in local news in the past year.   All three of the project’s originators have moved on to new jobs, and neither WBEZ or The Chicago Reporter (effectively closed since Sept. 2020) currently support it. Despite the troubles these venerable organizations are facing, they deserve recognition for launching and sustaining this project during a critical period.    Our continued persistence in spite of these conditions shows that our project is one of the best value propositions in journalism.   About 80% of our 1.2 million web users came from Illinois; we estimate that about 1 in 10 people in Illinois have seen our work. Hundreds of thousands in Spanish. Our donation campaigns did better when we talked about our commitment to meeting our audience where they are and open data. Our newsletters and social posts had better engagement when they included strong data visuals about the pandemic. Our work powered investigations, academic research, and &lt;a href="https://www.facebook.com/belmontcraginunited/posts/1483824208486790"&gt;community discourse . </t>
  </si>
  <si>
    <t>The lessons from this project are systemic and organizational. Design matters In the internet world, journalists can skip writing multiple, disconnected stories about updates delivered at press conferences and instead consistently updated and accurate editorial products.That requires an investment in design, as different policies and numbers often require bespoke approaches. Our editorial products were built to be low-word (easily translatable) and fundamentally visual (easily shareable). Reach people where they are Our competition makes the user do a lot of work; we automatically locate you. In turn, we reached the most affected parts of the state. The highest traffic to our ZIP code map came from the ZIP codes most affected by COVID-19 and ZIP codes with the largest numbers of workers. Be there every day Our rock-solid technology and low operating costs means even now, thousands of people get clear, accurate information about COVID-19 in their community. And we created a real feedback loop with our community, including concerned citizens, health care experts, and local policymakers. Complement national news We offer a viable, local alternative to national coverage. As Amy Cesal said, "National news and counts are overwhelming. I just want to know what's going on immediately near me. And the local news [sources] I read also use this one." Practice radical generosity Over 16 publications used our data products. They included the Univision native app, the Chicago Sun-Times website, municipal government websites, rural public radio sites, and suburban mom-blogs. The graphics have been used by Block Club Chicago, The TRiiBE, and other local publications on their social feeds and in their email newsletters. The Illinois ZIP code-level data is perhaps the only historical public record of ZIP code-level COVID case data broken down by age and race demographics, and it goes back nearly to the start of the pandemic.</t>
  </si>
  <si>
    <t>https://www.wbez.org/stories/coronavirus-in-illinois-updated-cases-and-deaths/749dc1ea-1ca8-40df-915d-d74a5c673085</t>
  </si>
  <si>
    <t>https://www.chicagoreporter.com/how-is-covid-19-affecting-your-zip-code-in-illinois/</t>
  </si>
  <si>
    <t>https://www.chicagoreporter.com/whats-open-in-your-region-of-illinois-coronavirus-plan/</t>
  </si>
  <si>
    <t>https://www.wbez.org/stories/what-is-cps-school-reopening-plan-heres-a-simple-breakdown/ee1e9bff-ea56-4daa-bc76-f2ab0ff7919d</t>
  </si>
  <si>
    <t>https://observablehq.com/@chicagoreporter/chivaxbot?collection=@chicagoreporter/illinois-coronavirus-data</t>
  </si>
  <si>
    <t>https://observablehq.com/@chicagoreporter/historical-illinois-covid-19-zip-code-data?collection=@chicagoreporter/illinois-coronavirus-data</t>
  </si>
  <si>
    <t>Paula Friedrich, David Eads, Asraa Mustufa, Pat Sier</t>
  </si>
  <si>
    <t xml:space="preserve"> Many people worked on this project from around Illinois. The project is currently independently operated by volunteers and maintained by David Eads as a personal/independent project. Here's the entire team.    Core editorial team:       Paula Friedrich (formerly WBEZ): Editorial product design and development, data graphics, reporting       David Eads (volunteer/formerly The Chicago Reporter): Editor, data engineer, reporting       Asraa Mustufa (formerly The Chicago Reporter): Editor, engagement reporting, reporting, project coordination       Pat Sier (City Bureau): Data engineering, editorial product design and development          Translation:       Gisela Orozco (freelance)          Design and development contributors:       Will English IV (freelance)          Reporting contributors:        Josh McGhee (The Chicago Reporter)       Becky Vevea (WBEZ)       Kate Grossman (WBEZ)       Janelle O’Dea (St. Louis Post-Dispatch)          Editing contributors:       Fernando Diaz (The Chicago Reporter)       Al Keefe (WBEZ)       Angela Rozas O’Toole (WBEZ)    </t>
  </si>
  <si>
    <t>Why women stopped giving birth on weekends or holidays in Spain</t>
  </si>
  <si>
    <t>https://www.eldiario.es/nidos/no-ninos-nacen-toca-dar-luz-semana-21-probable-hacerlo-lunes-viernes_1_6400307.html</t>
  </si>
  <si>
    <t>elDiario.es</t>
  </si>
  <si>
    <t>Investigation, Database, Chart, Women, Health</t>
  </si>
  <si>
    <t>D3.js, JQuery, Json, Microsoft Excel, CSV, R, RStudio</t>
  </si>
  <si>
    <t xml:space="preserve"> A data analysis of more than 15 million births that took place in Spain since 1975 show that every year more and more births in public or private hospital are scheduled on labor days and children are born much less on holidays and weekends than 40 years ago. This analysis lead us to prove that doctors and administrative personnel in hospitals scheduled births on week days to avoid working on weekends or holidays or preventing natural birthing.  </t>
  </si>
  <si>
    <t xml:space="preserve"> This project was one of the most read of the year in elDiario.es and also one of the one that made most people suscribe and pay for eldiario.es during the year, according to our statistics. For the first tim e exclusively, we revealed the dates of birth of millions of people in Spain.In addition, several organizations related to the promotion of natural childbirth that lobby the goverment shared the research, highlighting the excessive medicalization of childbirth in Spain. During this days a lot of women shared their stories on social media on how they experienced schudeled birth without any explanation of the medical staff and without any complication on their pregnancy process, this stories showed how the data are related to experiences and proved a systematic process from the staff in the hospitals.  </t>
  </si>
  <si>
    <t xml:space="preserve"> R and Rstudio for data compiling and data analysis, D3, Datawrapper and Flourish for visualizations, Javascript for scroll narrative. </t>
  </si>
  <si>
    <t xml:space="preserve"> The most complicated part of the project was to analyze and clean the database with more than 15 million births in Spain since 1975. In some cases, the data had to be reviewed because there were births that were dated on non-existent days and also to harmonize the variables of 4 different forms with which births have been registered in Spain during the last 40 years. This was the first time that the National Statistics Institute deliver this information to journalists by request.  </t>
  </si>
  <si>
    <t xml:space="preserve"> This project can inspire journalists from other countries to request public data on births and analyze the evolution of the medicalization of childbirth in each country. Is there a trend in other countries to be born on a working day and less to be born on a holiday? This can be a crossborder project that tries to colllect birth data from a list of countries. This investigation can prove there is a tendency of obstetric violence that is only related to dates where medical staff works.  </t>
  </si>
  <si>
    <t>Raúl Sánchez, Marta Borraz, Paticia Gea</t>
  </si>
  <si>
    <t xml:space="preserve"> Raúl Sánchez: Spanish data and investigative journalist covering stories of inequality, gender and corruption and Covid at elDiario.es. He coordinates elDiario.es data team.   Marta Borraz: Spanish journalist specialized in gender committed to human rights and journalism with a gender perspective.   Patricia Gea: Spanish jorunalist specialized in families, parenting and conciliation. Always linked to the social and to the service of human stories. </t>
  </si>
  <si>
    <t>School success. These four municipalities row against the tide</t>
  </si>
  <si>
    <t>https://www.publico.pt/rankings-escolas-2019/sucesso-escolar-quatro-concelhos-contra-mare</t>
  </si>
  <si>
    <t>Público</t>
  </si>
  <si>
    <t>Explainer, Solutions journalism, Illustration, Infographics, Chart</t>
  </si>
  <si>
    <t>Animation, Json, Microsoft Excel, CSV, R, RStudio</t>
  </si>
  <si>
    <t xml:space="preserve"> Using the data from the national exams and the percentage of poor students by municipality, I calculated the euclidean distance to a hypothetical place where all students were poor and yet had 20 out 20 on their national exams. That led us to four municipalities that contradicted the trend of a poorer environment meaning worse marks at school and talked with schools and local authorities to try to understand what was being done differently in those places. </t>
  </si>
  <si>
    <t xml:space="preserve"> Every time the national exam results get published, it’s always the schools from richer areas that get highlighted by the media. Using this statistical approach - a bit more statistically complex than simply ordering columns in Excel - I was able to give a voice to schools that don't often get highlighted for their good work in very precarious conditions.  That also led to good critics of my piece, especially because every time this data is turned publically, the major criticism made to the media is that they always ignore socio-economic factors. </t>
  </si>
  <si>
    <t xml:space="preserve"> The national exams database is a huge .mdb file that the Ministry of Education provides to the journalists under embargo. I’ve used R to read that database and build the excel file for other non-data savvy reporters that were working on other stories about this issue, highlighting possible stories.   Since the data on the database gives us the results for all students in the country, I’ve started to filter out the results for the eight exams with more students and grouping by municipality calculating the mean value for every municipality. Then, using the data about the percentage of students that the government provides some kind of aid because of their parents' income, I’ve created a scatter plot with that data and calculated, for every point, the distance to the point where 100% of the students were poor and had an average of 20 out of 20 on the national exams. That led us to the four municipalities that were the outliers (I’ve done the same for the previous year's data just to check if those municipalities were the outliers only by chance this year).  Then, and while I’ve talked with school directors and the mayors of those cities, I’ve used scrollama.js to build a scrollytelling piece where I could explain visually what led us to those schools and, as we presented the data from those places, the piece makes a social demographic explanation about the place and tells us about what is being done differently there. </t>
  </si>
  <si>
    <t xml:space="preserve"> Even though education is a priority for our newspaper, the hardest part of this project was finding time to do it. With covid-19, almost all the newsroom resources seemed to be channeled to cover the pandemic. Being the only data journalist in the newsroom, it happened the same to me. So finding time to write about something that was not directly associated with the pandemic was hard. </t>
  </si>
  <si>
    <t xml:space="preserve"> I would say that the biggest lesson here is that sometimes you just need to look to a database a bit differently to find a new story. This database is published every year, so naturally, everyone ends up getting similar stories. Adding a bit of statistical sophistication can lead you to new approaches.   Another lesson on this project is that I broke all rules or left the explanation about how we got to the story to the middle/end of the piece. Because explaining how we got to those four municipalities was essential to understanding why they were important, the infographic that changes through scroll started precisely there - to show why those places were important to have a look at. </t>
  </si>
  <si>
    <t>Rui Barros, Andreia Sanches</t>
  </si>
  <si>
    <t xml:space="preserve"> Rui Barros is a data journalist/ journocoder/ news nerd currently working at PÚBLICO, a daily newspaper in Portugal. Being the only data journalist in the newsroom, he does everything from doing data-driven investigations, news applications or simply helping someone by scraping a website.  He uses R - mostly the tidyverse family of packages - to do everything data-related and uses HTML, CSS, and JavaScript on his interactive works and data visualizations.     </t>
  </si>
  <si>
    <t>Chinese Misinformation</t>
  </si>
  <si>
    <t>https://www.propublica.org/article/how-china-built-a-twitter-propaganda-machine-then-let-it-loose-on-coronavirus</t>
  </si>
  <si>
    <t>ProPublica, The New York Times</t>
  </si>
  <si>
    <t>Investigation, Long-form, Multiple-newsroom collaboration, Database, OSINT</t>
  </si>
  <si>
    <t>AI/Machine learning, Scraping, CSV, Python</t>
  </si>
  <si>
    <t xml:space="preserve"> The series used a combination of computational techniques and investigative sleuthing to uncover in unprecedented detail how the Chinese government spreads propaganda and disinformation online, both on the Chinese internet and on social media around the world.   Additional publication dates:     30-07-2020   19-12-2020  </t>
  </si>
  <si>
    <t xml:space="preserve"> The projects had the following impacts:       Twitter released a dataset of accounts linked to Chinese state-backed coronavirus propaganda in June 2020, three months after we published our article, though they declined to respond when we shared accounts with them prior to publication.       After our story about Larry King, Ora no longer allowed King to tape infomercials on the set.       Rep. Jim Banks (R-IN) introduced the Countering Chinese Propaganda Act (H.R. 8286) in September 2020, citing our reporting.    </t>
  </si>
  <si>
    <t xml:space="preserve"> For the first two stories, we scraped millions of interactions on Twitter by suspicious accounts to identify bot networks within them and uncover their origins. Data scraped included tweets, media posted, likes, accounts following and accounts followed. We stored this data in a postgresql database running on Amazon Web Services (AWS). We collected nearly 170GB of data for analysis (about 3GB of account activity and about 167 GB of media).   We used the Twitter API and twint, an open-source Twitter scraping API, to find and scrape millions of interactions by potential bots within the network. We analyzed the data that we had scraped using open source machine learning libraries such as scikit-learn, xgboost and the Chinese language natural language processing library jieba. We did our network analysis of bot account networks using the library networkx and the visualization software gephi.   For the third story, we received a leak of more than 90GB of files, including secret government directives and memos, as well as contracts, documents and other media. We used computer scripts to generate a spreadsheet database from the thousands of directories within the file structure. This allowed our team to read and annotate the files collaboratively. </t>
  </si>
  <si>
    <t xml:space="preserve"> It was infeasible to examine by hand each of the tens of thousands of accounts we scraped to determine if they are connected to the same scheme. Instead, we used machine learning to identify likely Chinese state-backed fake accounts based on profile information (e.g., account name, twitter handle, account age, profile picture, etc.) and account behavior (e.g., timing, frequency and language of posts, retweeting and liking activity, etc.). We labelled hundreds of known fake and real accounts by hand and used that information to build a machine learning model that could analyze data from an account it had not seen before and assess the likelihood that it was also fake. We then sampled and checked our results by hand. This process allowed us to identify more than 10,000 similar inauthentic accounts with suspected links to the Chinese government.        It is also often difficult to connect a fake network with its ultimate operators. In this case, we combined our data analysis with reporting to link a 2,000 account bot network to a Chinese internet PR company hired by state media. </t>
  </si>
  <si>
    <t xml:space="preserve"> Collaborative projects that combine traditional reporting with data can produce unique works with impactful outcomes. These stories combined reporters with diverse skill sets. We integrated our expertise in multiple domains, including investigative reporting and data reporting; data analysis and machine learning; Chinese language, culture and government; knowledge about the tech industry; ability to read and understand code; and cutting edge document analysis tools. The end result was a set of investigations that very few other teams are capable of doing. </t>
  </si>
  <si>
    <t>https://www.propublica.org/article/the-disinfomercial-how-larry-king-got-duped-into-starring-in-chinese-propaganda</t>
  </si>
  <si>
    <t>https://www.propublica.org/article/leaked-documents-show-how-chinas-army-of-paid-internet-trolls-helped-censor-the-coronavirus</t>
  </si>
  <si>
    <t>Jeff Kao, Mia Shuang Li (for ProPublica), Renee Dudley, Raymond Zhong (New York Times), Paul Mozur (New York Times), Aaron Krolik (New York Times)</t>
  </si>
  <si>
    <t xml:space="preserve"> Jeff Kao is a computational journalist at ProPublica who uses data science to cover technology and artificial intelligence. He used natural language processing techniques to uncover 1.3 million fake comments submitted to the FCC in its proceeding repealing net neutrality. This work was cited in the Washington Post, Fortune Magazine and engadget, among other publications, and by members of the U.S. Senate. He has appeared as a data scientist in the New York Times and on the WNYC program Science Friday.       Renee Dudley is a tech reporter at ProPublica. Before joining ProPublica in 2018, she was a member of the enterprise team at Reuters, where she reported extensively on issues with college-entrance exams. She uncovered a U.S. higher education admissions system corrupted by systematic cheating on standardized tests. Following public outcry over the use of leaked SAT exams and other issues Reuters uncovered, the test's maker vowed to fix the problems. The series was named a 2017 Pulitzer Prize finalist in National Reporting. </t>
  </si>
  <si>
    <t>The Pandemic Economy</t>
  </si>
  <si>
    <t>https://www.propublica.org/article/despite-federal-ban-landlords-are-still-moving-to-evict-people-during-the-pandemic</t>
  </si>
  <si>
    <t>ProPublica, The Texas Tribune, The South Bend Tribune, Arkansas Nonprofit News Network</t>
  </si>
  <si>
    <t>Investigation, Solutions journalism, Database, News application, Politics, Business, Economy, Employment</t>
  </si>
  <si>
    <t>Personalisation, Scraping, QGIS, Json, Google Sheets, CSV, PostgreSQL, PostGIS, Python</t>
  </si>
  <si>
    <t xml:space="preserve"> ProPublica placed a bet at the beginning of the pandemic: that by creating our own databases of local court cases from cities and states across the country, we could find unique and impactful stories about how the pandemic was affecting people who are on the margins of poverty in the United States. The result was a series of investigations into how debt collectors and landlords used courts to squeeze the working class despite the toll of the pandemic on their health and finances.   Additional publication dates:     18-05-2020   08-06-2020   24-07-2020   26-10-2020   31-08-2020   12-12-2020  </t>
  </si>
  <si>
    <t xml:space="preserve"> We scraped court cases from more than a dozen of the nation’s largest counties and some statewide court systems to produce our analyses for this series. That entailed writing scrapers tailored to each site in Python and Ruby, and collating the data across jurisdictions into a single sensible format for our reporting. We also geocoded and linked data sets (including court cases, lists of federally-backed properties and parcel map files) together using PostGIS, Mapbox and Vue.js to analyze illegal eviction filings.       Our database resulted in an interactive news app where readers could look up whether they were covered by the CARES Act and state eviction moratoria, as well as to find properties with large numbers of eviction filings during the pandemic. We used Postgres to store the data and ran queries in SQL and Pandas to analyze the data for various stories. Plaintiff names were extensively cleaned using regular expressions and text clustering in OpenRefine. </t>
  </si>
  <si>
    <t xml:space="preserve"> It was a significant technical challenge to coordinate scrapers made by multiple people for multiple court websites to run weekly and create an accurate and up-to-date picture of debt and eviction cases filed in counties across the country. We made a suite of in-house tools and processes for doing so in a uniform fashion. Still, each had to be hand-crafted and vetted for completeness and accuracy, and entailed speaking with legal and housing experts on the ground across the country to understand each unique court system and local context.        Additionally, our decision to link data together to analyze evictions at the building and ownership level gave us a unique tool -- one that, to our knowledge, no other organization has -- that allowed us to publish unique insights on eviction practices during the initial waves of the pandemic. </t>
  </si>
  <si>
    <t xml:space="preserve"> If a database doesn’t exist that you want, create it yourself. Likely, that means you’ll have new insights that reporters, researchers and government agencies haven’t uncovered before. Additionally, if there is information that isn’t readily available to the public, or is siloed across different agencies, building tools to make it accessible for everyone is not just a public service, but can inform concerned citizens and ultimately affect policies. </t>
  </si>
  <si>
    <t>https://projects.propublica.org/covid-evictions/</t>
  </si>
  <si>
    <t>https://www.propublica.org/article/capital-one-and-other-debt-collectors-are-still-coming-for-millions-of-americans</t>
  </si>
  <si>
    <t>https://www.propublica.org/article/the-eviction-ban-worked-but-its-almost-over-some-landlords-are-getting-ready</t>
  </si>
  <si>
    <t>https://www.propublica.org/article/when-falling-behind-on-rent-leads-to-jail-time</t>
  </si>
  <si>
    <t>https://www.propublica.org/article/the-loan-company-that-sued-thousands-of-low-income-latinos-during-the-pandemic</t>
  </si>
  <si>
    <t>https://www.propublica.org/article/the-pandemic-hasnt-stopped-this-school-district-from-suing-parents-over-unpaid-textbook-fees</t>
  </si>
  <si>
    <t>Ellis Simani, Ren Larson, Jeff Ernsthausen, Al Shaw, Paul Kiel, Kiah Collier, Maya Miller, Perla Trevizo, Justin Elliott, Kim Kilbride, Benji Hardy</t>
  </si>
  <si>
    <t xml:space="preserve"> Jeff Ernsthausen is a data reporter at ProPublica. He previously worked for the Atlanta Journal-Constitution as a data reporter, and before that, worked as an economic analyst at the Federal Reserve.   Ellis Simani is a data reporter at ProPublica. He has worked at the Los Angeles Times as a graphics reporter and also interned with the Seattle Times’ News Apps team.   Ren Larson is a data reporter with the ProPublica-Texas Tribune investigative unit. Ren previously was a data journalist at The Arizona Republic. In her life before journalism, she was an urban planner, data analyst and case manager.   Al Shaw is a senior news applications developer at ProPublica where he uses data and interactive graphics to cover environmental issues, natural disasters and politics.   Paul Kiel covers business and consumer finance for ProPublica.   Kiah Collier is an investigative reporter for the ProPublica-Texas Tribune Investigative Initiative. She previously worked at the Tribune as a reporter and associate editor since 2015, covering energy and environment through the lens of state government and politics.   Perla Trevizo is a reporter for the ProPublica-Texas Tribune Investigative Initiative. Trevizo is a Mexican-American reporter born in Ciudad Juárez and raised across the border in El Paso, Texas, where she began her journalism career.   Maya Miller is an engagement reporter with the Local Reporting Network. She works with journalists across the country on community-centered investigations.   Justin Elliott has been a reporter with ProPublica since 2012, where he has covered money and influence in the Obama and Trump administrations, the American Red Cross, and TurboTax maker Intuit. </t>
  </si>
  <si>
    <t>Expensive Helsinki, cheap countryside?</t>
  </si>
  <si>
    <t>Finland</t>
  </si>
  <si>
    <t>https://dynamic.hs.fi/2020/elinkustannukset/</t>
  </si>
  <si>
    <t>Helsingin Sanomat HS.fi</t>
  </si>
  <si>
    <t>Open data, News application, Economy</t>
  </si>
  <si>
    <t>Personalisation, Microsoft Excel</t>
  </si>
  <si>
    <t xml:space="preserve"> Expensive Helsinki, cheap countryside? Our story let the reader explore how much it would cost for them to live somewhere than where they currently live. It’s true that housing prices are high in the capital, Helsinki, but e.g. taxes and the cost of a car vs public transportation can be much higher in a small countryside municipality. Our story takes these and much more into account and calculates exactly the amount of money they’d have at their disposal if they moved to another town or municipality in Finland.  </t>
  </si>
  <si>
    <t xml:space="preserve"> For an individual, the decision on where they live is a crucial one. Cost of living varies hugely around Finland. However, comparing different places is easier said than done. Housing prices, housing taxes, community taxes, transportation fees, fees for visiting doctor and e.g. the need to own a car varies hugely from municipality to municipality. Furthermore, the average salaries differ from place to place. White collar workers earn more in Helsinki than elsewhere but for nurses or factory workers the difference is not so big.     Our ground-breaking story took all these and more into account. The reader was asked to fill basic information about themselves and then our story calculated where in Finland they would have the most and the least money left after compulsory expenses.    Our story helped 175000 of our readers to evaluate where they would make most out of their money.  </t>
  </si>
  <si>
    <t xml:space="preserve"> All this was made possible with the unique concept of changing story designed by Helsingin Sanomat. The story changes with the selection that reader makes, in this case by filling in information about their current home town, salary, house size, transportation preferencies etc. The story was coded with the javascript framework Vue.js.    For the story we acquired many different data sets, eg about housing prices, public transportation, doctor visits and taxes with different income levels in different municipalities.  </t>
  </si>
  <si>
    <t xml:space="preserve"> The hardest part was to make the big picture and standardise costs: so many things affect on the cost of living. It was also hard was to get enough data for each municipality. We needed to do a lot of adjustments and manual work for small municipalities </t>
  </si>
  <si>
    <t xml:space="preserve"> It’s often very fruitful to combine the personal and general level in one story. Along to the reader specific data in the story there was general information on society level and the interviews of two persons living in different parts of Finland. Through them we were able to explain on general level how living in different parts of the country can really affect the cost of living.  </t>
  </si>
  <si>
    <t>Päivi Ala-Risku, Elisa Bestetti, Anu-Elina Ervasti, Reijo Hietanen, Uolevi Holmberg, Kaisa Rautaheimo</t>
  </si>
  <si>
    <t xml:space="preserve"> Päivi Ala-Risku, data gathering and producing    Elisa Bestetti, visualization and code    Anu-Elina Ervasti, reporting, data gathering and writing    Reijo Hietanen, photos    Uolevi Holmberg, illustrations    Kaisa Rautaheimo, photos  </t>
  </si>
  <si>
    <t>Where are the 2015 asylum seekers now?</t>
  </si>
  <si>
    <t>https://dynamic.hs.fi/2020/ne-30-000/</t>
  </si>
  <si>
    <t>Investigation, Long-form, Infographics, Immigration</t>
  </si>
  <si>
    <t>Animation, Canvas, Microsoft Excel</t>
  </si>
  <si>
    <t xml:space="preserve"> In 2015 Finland saw over 30 000 asylum seekers coming to Finland. It was a number that this small country had not seen before. This story investigates what has happened to these people. This is done by collecting data from Finnish immigration officials and by interviewing the immigrants themselves.   </t>
  </si>
  <si>
    <t xml:space="preserve"> To our knowledge this was the first time that this topic was investigated in Finland to this extent. The biggest impact was that the first time the data was presented to the public in this concise format and the data was also given a face - which is important.  </t>
  </si>
  <si>
    <t xml:space="preserve"> In the visualizations every circle represents 10 asylum seekers that came to Finland in year 2015. Altogether there were 32 477 of them.    The animations progress on scroll to visually show different demographic distributions of this group of people and their different destinies.    The animations are made with HTML Canvas controlled by GSAP ScrollTrigger.  </t>
  </si>
  <si>
    <t xml:space="preserve"> Two things:    Getting the data from the officials. Even though the Finnish Immigration Service offers some data in their data portal it does not answer the basic question here: of those who came to Finland, how many have been granted an asylum, how many have been deported, how many are still in the process etc.     We finally got the data from the officials but the numbers don’t exactly add up in the end. That is because the number of people we know from 2015 is counted in persons but officials now count decisions – and one person can have multiple decisions made about him/her.     This said, we still managed to show the big picture.  </t>
  </si>
  <si>
    <t xml:space="preserve"> Sometimes it is a good idea to check back on things that were big news in the past. This is especially true about data journalism using data from official sources because usually it takes time before the data is available.     Returning to a major news topic after few years can bring new light to the whole topic. This added with interviews of people who are affected by all this brings the data a face.  </t>
  </si>
  <si>
    <t>Jussi Konttinen, Antti Yrjönen, Ea Vasko, Konstantin Neugodov, Antti J. Hämäläinen, Anssi Miettinen, Juho Salminen, Lauri Malkavaara</t>
  </si>
  <si>
    <t xml:space="preserve"> Jussi Konttinen, text    Antti Yrjönen, photographer    Ea Vasko, photo editor    Konstantin Neugodov and Antti J. Hämäläinen, visuals and code    Anssi Miettinen, text editing    Juho Salminen and Lauri Malkavaara, producing  </t>
  </si>
  <si>
    <t>Stopping the spread: Reaching herd immunity through vaccination</t>
  </si>
  <si>
    <t>https://graphics.reuters.com/HEALTH-CORONAVIRUS/HERD%20IMMUNITY%20(EXPLAINER)/gjnvwayydvw/</t>
  </si>
  <si>
    <t>Explainer, Infographics, Health</t>
  </si>
  <si>
    <t>Animation, D3.js, Canvas, Adobe Creative Suite, Python, Node.js</t>
  </si>
  <si>
    <t xml:space="preserve"> Reuters built an epidemic model to simulate various aspects of the Covid-19 pandemic and how the virus might spread within a population. We ran the model thousands of times to compare when “herd immunity” would kick in for various reproductive numbers and under a range of scenarios.   The model enabled us to show readers what level of immunity would likely be required in order to stop the spread.   An interactive feature also allows parameters to be adjusted to show things like balancing vaccine distribution, effect of interventions like masks and distancing, and people “travelling” and possibly causing super-spreader </t>
  </si>
  <si>
    <t xml:space="preserve"> The project provides an evergreen resource for those looking to estimate herd immunity projections or to better understand the concept. It has attracted high readership figures and gathered a lot of attention on social media. The piece was also picked up by other news organisations.    The model is still shared and used widely to date, five months after publication. </t>
  </si>
  <si>
    <t xml:space="preserve"> The underlying model was hard coded from scratch using javascript before being pulled into an HTML page and styled using CSS. We were also able to use javascript to isolate some set parameters to show visual comparisons side by side, such as the various immunity levels.    We also batch processed 100,000 runs of the simulation locally to give a comprehensive sample of outcomes, allowing us to accurately show where the herd immunity range fell. We were then able to create some separate SVG static graphics from this data to present in the page as part of the explanation.    We also decided to host the full model at the foot of the page which let's readers adjust parameters in real time for a reactive experience. </t>
  </si>
  <si>
    <t xml:space="preserve"> There was no easy part to this project. However, two main challenges stood out above the rest.      Accuracy of an epidemic model   There are a number of variables which can be inserted into an equation to allow an outcome. The challenge for us was to carefully select data which fairly represented the virus and strike a balance between a model which was unrealistically simple and overly complicated, potentially introducing a wider opportunity for error. We then had to make sure all of the behavioral elements between the variables were correct, including social interventions like wearing masks and social distancing.    We worked with epidemiologists and mathematical modeling academics for months to ensure our model was as accurate and realistic as possible, while also making clear the simulation is based on set parameters and assumptions. We also added the interactive at the bottom of the page to allow these parameters to be adjusted.      Running in the browser   Another challenge was ensuring smooth delivery in the browser while hundreds of thousands of calculations are being made live.  </t>
  </si>
  <si>
    <t xml:space="preserve"> Sometimes if there is little or no hard data available on a subject, it may be an opportunity to make something completely new and provide a service to readers. It can be a daunting task to build something like this from scratch, especially when a team doesn't have in-house expertise in epidemiology. Taking the extra time to work with experts and learn the theory of the subject can provide a solid foundation for an ambitious project. </t>
  </si>
  <si>
    <t>Manas Sharma, Simon Scarr. Jane Wardell</t>
  </si>
  <si>
    <t xml:space="preserve"> The Reuters graphics desk publishes visual stories and data visualisations to accompany the Reuters news coverage. We typically cover all areas of the news, with content ranging from climate to financial markets. The team conceptualises, researches, reports, and produces many of the visual stories published. </t>
  </si>
  <si>
    <t>Cat-and-mouse game: Twinmark fake network still thrives on Facebook</t>
  </si>
  <si>
    <t>https://www.rappler.com/newsbreak/investigative/remnants-twinmark-media-enterprises-fake-network-still-thrives-facebook-after-takedown</t>
  </si>
  <si>
    <t>Investigation, Database, Illustration, Chart, Politics</t>
  </si>
  <si>
    <t>Scraping, Microsoft Excel, Google Sheets, CSV</t>
  </si>
  <si>
    <t xml:space="preserve"> Just a few weeks after Facebook took down the pages of Twinmark Media Enterprises for coordinated inauthentic behavior in January 2019, the questionable network was already back on the platform, and it continues to exist. to date.   We found that Twinmark relied heavily on its partner Facebook pages to amplify content from its sites and increase clicks. Facebook took action and removed some Twinmark-linked pages and accounts, but only after the issue was raised with them. </t>
  </si>
  <si>
    <t xml:space="preserve"> The data-driven investigative piece unearthed the loopholes in Facebook’s system and how these are being used by the same groups/companies/websites that the tech company took down for coordinated inauthentic behavior.   The story also brought to public attention the tactics they use in finding their way back to business, gaining fake engagement, and spreading propaganda and mis/disinformation. My story led to better understanding of the issue among Filipinos, something crucial as we approach a presidential election.   Twinmark and its network have been instrumental in spreading hate, propaganda, and disinformation since 2016. In the run up to the 2022 presidential election, this poses even greater threats to our struggling democracy.   Ultimately, because of my story, Facebook took down several accounts and pages mentioned, thereby confirming results of our months long investigation. </t>
  </si>
  <si>
    <t xml:space="preserve"> We used our own social media monitoring tool, which monitors publicly available posts on Facebook, to keep track of the accounts' history of activity. I also closely monitored specific users, accounts and websites daily for almost 5 months. On top of this, I created a database using website identifiers to link the new and previously taken down websites.   A verified internal Twinmark database also provided an added layer of verification for the connections I identified.    I then used Flourish to display the connections among websites, and Facebook accounts and pages so the audience can further understand the ties. </t>
  </si>
  <si>
    <t xml:space="preserve"> The most difficult part in doing this project was determining the exact links between:       Old Twinmark websites that were banned by Facebook and the new websites that either skirted the takedown or were created after the ban       Facebook accounts and the new Twinmark websites      Another difficult part was determining the real people behind these accounts and websites. They really tried to hide in anonymity, learning from their mistakes before the first Facebook takedown in 2019.    But we were able to identify them using a variety of methods: through our own social media monitoring tool, their website identifiers, manual monitoring of suspected accounts for 5 months, and through interviews with at least two former Twinmark employees and one Facebook page administrator.   The nominated article should be selected for the award because of how it used social media data to seek accountability from Facebook and for continuously shedding the light on the fight against disinformation in the country. </t>
  </si>
  <si>
    <t xml:space="preserve"> While social media data are publicly available, analyzing them could be difficult and complicated. Despite this, the story proves that constant tracking of publicly available posts can help track and fight disinformation.   Millions of Filipinos are on Facebook. It’s practically our Internet. Because of this, the platform has become the real estate of choice by organized disinformation campaigns in the Philippines, including that of the state, even before it was used in the West.   It is critical for the media to learn, unearth, and make the public aware of the different disinformation and propaganda strategies, and to consistently do such stories so as not to drop the ball.   In a way, the story held power, including Facebook, to account. After we broke the story, Facebook took down the offspring of the original networks that were shuttered.   Despite this, we continue to ask: What else should be done?   We continue to do similar stories especially as we prepare for our 2022 presidential elections.   Using data obtained for this project, a colleague and I are currently working on a follow up story which investigates the roles of Filipino celebrities and influencers in disinformation. </t>
  </si>
  <si>
    <t>Camille Elemia</t>
  </si>
  <si>
    <t xml:space="preserve"> Camille Elemia is Rappler's multimedia reporter for media, disinformation, and democracy.   Prior to this, she covered Philippine politics for years.   A fellow of the Konrad Adenauer Stiftung, she graduated with a master’s degree in journalism from the Ateneo de Manila University in 2016.   In 2017, she won the International Labour Organization (ILO) Global Media Competition on Labour Migration for her series on the plight of undocumented migrant workers in Southeast Asia.   In 2019, she was one of two Filipinos awarded the prestigious Fulbright – Hubert H. Humphrey Fellowship. She spent a year in the US, learning about data journalism, digital journalism, and media entrepreneurship, among others. </t>
  </si>
  <si>
    <t>"I would have killed her anyway". Kloop's investigation of femicide in Kyrgyzstan</t>
  </si>
  <si>
    <t>Kyrgyzstan</t>
  </si>
  <si>
    <t>https://kloop.kg/blog/2020/12/17/ya-by-ee-vse-ravno-ubil-issledovanie-kloopa-o-femitside-v-kyrgyzstane/</t>
  </si>
  <si>
    <t>https://kloop.kg/</t>
  </si>
  <si>
    <t>Investigation, Explainer, Database, Open data, Illustration, Chart, Women, Crime, Human rights</t>
  </si>
  <si>
    <t>Scraping, Microsoft Excel, Google Sheets, CSV, Python</t>
  </si>
  <si>
    <t xml:space="preserve"> Our project investigates   femicide in Kyrgyzstan . Its uniqueness is that before us nobody has ever conducted any studies on women’s murders, what are the patterns of those murders and what are the grounds behind femicide in the country. Using the data we collected from various sources, we proved that women’s killings are the primary consequence of systematic domestic violence. Women are rarely being murdered outside their home, and the majority of murderers are their intimate partners. Our project tells the stories of women, provides an open-source database of femicides available for download and describes the policy response from the state. </t>
  </si>
  <si>
    <t xml:space="preserve"> Our project is not just the data-journalism project, but a complete comprehensive research. The impact of it includes:       We, first of all, introduced the term “femicide” into the media space not just in Kyrgyzstan, but in Central Asia. Before our research was presented, the mass-media was predominantly covering the cases of domestic violence, rarely paying attention to femicide itself. Not just mass-media, but also NGO and research institutes, whose focus is gender equality, have systematically studied the problem of femicide. The data on women’s murders was not publicly opened, even the number of such murders was hidden from the public.        The project has resonated both in Kyrgyzstan and other Central Asian countries. It had received solid media coverage, it was presented in a number of round tables on domestic violence and it was highlighted by the UNWomen Kyrgyzstan, Soros Foundation and a number of feminist organizations.        We have disseminated our findings among several members of parliament and governmental bodies, however, as the project was published in late December 2020, we have not been able to receive any reaction yet.        We have published our research findings as a separate study (in Russian and Kyrgyz languages), and as a longread in online media outlet kloop.kg (in three languages: Russian, Kyrgyz and English.   Please note, that the original publication is dated December 17, 2020. Only the English translation was published later on January 28, 2021. For English translation please see "Project link 2" ). The article took 47 place by the number of unique viewers, and the average time spent on the article was almost 6 minutes. This is almost six times longer than the average time for other articles. The facebook coverage was 38,000 users, which is quite unique for our media outlet.     </t>
  </si>
  <si>
    <t xml:space="preserve">   In total we spent 6 months on the project.         We first developed the methodology, based on literature review and existing research on femicide in Georgia, Spain, Latin America etc. Generally femicide is the murder of a woman, usually committed by a man on the basis of misogyny, gender discrimination, and/or as a result of gender-based violence in which the state is complicit. So to properly define the term “femicide” we have come up with at least 12 criteria, by which a woman’s murder can be considered as femicide. For example, the “classic” femicide is murder of a woman by her husband because she was disobeying. Other criteria include murders because she refuses to consent, she was murdered with particular cruelty, she was socially-vulnerable etc.        To understand the femicide patterns we analysed news. We have scraped more than 54,000 of news articles from the largest news agency in Kyrgyzstan. These news also contained press-releases of the law enforcement bodies.        To narrow down our analysis we have identified around 80 words and sentences in accordance with the previously developed femicide criteria. This let us identify news and press releases that covered the women’s murders.        We then analyse more than 3,000 of news in details to identify femicide. As a result we were able to surely define at least 300 women’s murders as femicide during the past ten years. We have created a detailed database, containing the description of each case.        We have calculated the coefficient of femicide (number of women's murders per 100,000 of women) to provide international comparisons. We have also studied criminal statistics to find the “hidden” femicide and to understand the dynamics of women's murders.        Techniques: Python, Scraping, Analysis in Python and Google spreadsheets, data visualization in Flourish.studio, storytelling in Infogram.  </t>
  </si>
  <si>
    <t xml:space="preserve"> One of the main difficulty was to analyse each murder to comply with the femicide criteria. The database was created from scratch, we had to constantly update it every time a new detail of the murder was found.    The other difficulty was that any official statistics on women’s murders is not publicly available. We were struggling with bureaucracy to send inquiries to the Ministry of the Internal Affairs, The General Prosecutor’s Office etc. and to get replies from them. The Ministry of the Internal Affairs does not want to connect domestic violence to femicide and they have completely denied our interview requests and ignored us.    It was also quite difficult to research the topic in general, because there are no experts in the country on femicide. We had to extensively search through the literature, find international experts to make sure we understand the topic and can explain it to our audience in a simple and intelligible way. The Kyrgyz society is a conservative and has a traditionalist culture, therefore anything that contains the prefix “fem” is immediately rejected.     However, we believe that we had overcome this and did our job very well.  </t>
  </si>
  <si>
    <t xml:space="preserve"> We believe that our methodology is well-developed and journalists are welcome to use it for monitoring femicide in their countries. The methodology can be used by any beginner data-journalist.    We also encourage journalists to use our femicide database for writing their own stories. The database we created, contains full description of the location and date of the murder, the age of both victim and murderer, their initials, the type of a femicide, relation of the victim to the murderer, injures, type of punishment etc.    Despite the wide prevalence of femicide in the world, not every country recognizes it as a separate problem. Legislation in Central Asain countries, for example, does not distinguish murders of males and females. We however find it especially important that femicide should be introduced in legislation as a separate term, because the causes of women’s killings are completely different and are based on existing gender stereotypes and discrimination. We hope that our project can help journalists and other stakeholders to start systematically researching femicide and introduce it widely in their narratives.     We believe that telling about the problem is one of the ways to solve it.  </t>
  </si>
  <si>
    <t>https://kloop.kg/blog/2021/01/28/femicide-in-kyrgyzstan/</t>
  </si>
  <si>
    <t>https://ky.kloop.asia/2020/12/17/kyrgyzstandagy-femitsid/</t>
  </si>
  <si>
    <t>bit.ly/femicidKG_data</t>
  </si>
  <si>
    <t>http://bit.ly/femicideKG_fullresearch</t>
  </si>
  <si>
    <t>Savia Hasanova, Anna Kapushenko, Alina Pechenkina, Edil Baiyzbekov, Almir Almambetov, Kairat Zamirbekov, Aziza Raimberdieva</t>
  </si>
  <si>
    <t xml:space="preserve"> Anna Kapushenko is an editor in chief at the Kloop.kg. Anna has been working in journalism since 2011. Anna started her career as a correspondent at the Institute for Public Policy.  In 2013, she became the editor of the analytical portal at the Institute. Anna started working at Kloop in 2015 as a correspondent. She became editor a year later, and in 2020 she headed the media.   Savia Hasanova is a researcher, data analyst and data journalism trainer. During the past several years, she has been advocating for open data and data literacy in Kyrgyzstan. She worked closely with journalists, conducting training on data analysis and data storytelling in Central Asia and Mongolia. She is an author of a multiple number of DDJ articles in local and international media. </t>
  </si>
  <si>
    <t>We know who you are dating</t>
  </si>
  <si>
    <t>https://dynamic.hs.fi/2020/deittisovellukset/</t>
  </si>
  <si>
    <t>Investigation, Explainer, Multiple-newsroom collaboration, Illustration, Infographics, Lifestyle</t>
  </si>
  <si>
    <t xml:space="preserve"> The phone’s dating apps know almost everything about their user: where you are, who you’re communicating with, what music you’re listening to, and even what you’re aroused about. We, together with an American news channel NBC News, went through the most popular dating apps, compared which data each of them collects, looked where the data ends up and what that data can cause in the wrong hands. When you are looking for love, the data privacy risks are not what you are thinking when agreeing on the terms of use.  </t>
  </si>
  <si>
    <t xml:space="preserve"> It was an eye-opener for many. Dating apps, and all the tips you find online concerning to use of dating apps, tell you that more info you share about yourself, more accurate partner you can find. The story shows how security risks increase, the more data you share, and also how your data is being sold.  The terms of use can be 19 pages long. The story explains, what does those 19 pages actually mean.  </t>
  </si>
  <si>
    <t xml:space="preserve"> To be able to see which data each dating app collects, we had to make an account for each dating app. Then we started to collect info from the apps to an excel. We also did a non-scientific “stalking test”: we tried to find out, how easy it is to identify people based on the dating app account. For this test we took the first three matches from each app we used. Then we did what any curious person would do: we googled them. We used Google image search and traditional Google search. 8 out of 9 of our matches we were able to identify with this methodology, even the dating app account often only shows the first name and pictures.  </t>
  </si>
  <si>
    <t xml:space="preserve"> Tricky part was to make the dating app profiles, because there are restrictions, which kind of fake id’s you can use as a journalist. Our accounts had to be “human” enough, but not misleading too much. We wanted matches, but not to get involved.    But the really hard part was to read all the data privacy policies and terms of use and to really understand what they mean. And into which apps the dating apps are connected with and how all these apps share information.   </t>
  </si>
  <si>
    <t xml:space="preserve"> To collect data can sometimes be really hands-on.  </t>
  </si>
  <si>
    <t>Pauliina Siniauer, Timo Myllymäki, Olli Pietiläinen, Anni Kössi, Petri Salmén, Minna-Liisa Linjala, Merituuli Saikkonen, Uolevi Holmberg, Andrew Lehren (NBC), Connor Ferguson (NBC)</t>
  </si>
  <si>
    <t xml:space="preserve"> Pauliina Siniauer, text    Timo Myllymäki, code and visualization    Olli Pietiläinen, data gathering    Anni Kössi, photography     Petri Salmén &amp; Minna-Liisa Linjala, infographics    Merituuli Saikkonen, editing    Uolevi Holmberg, video editing    Pauliina Siniauer &amp; Andrew Lehren (NBC) &amp; Connor Ferguson (NBC),  producing  </t>
  </si>
  <si>
    <t>How safe is it for you to cycle to work?</t>
  </si>
  <si>
    <t>https://www.thetimes.co.uk/article/how-safe-is-it-for-you-to-cycle-to-work-these-maps-will-show-you-xnvtwq6wz</t>
  </si>
  <si>
    <t>The Times and The Sunday Times</t>
  </si>
  <si>
    <t>Solutions journalism, Open data, News application, Chart, Map</t>
  </si>
  <si>
    <t>Personalisation, Json, R, RStudio, OpenStreetMap</t>
  </si>
  <si>
    <t xml:space="preserve">  The Times and The Sunday Times  has championed cycling safety for years, ever since it launched the “cities fit for cycling” campaign in 2012. In our latest contribution we produced an interactive series which allows readers to compare the safety of their own cycle journeys with the national average as well as with possible alternative routes.   Readers can input a starting position and a destination and calculate how many traffic crashes have been recorded by police en route. The tool is informed by data from the Stats19 database, a record of every vehicle crash kept by the Department of Transport. </t>
  </si>
  <si>
    <t xml:space="preserve"> The series ran at the top of the website from midday to midnight on August 28. It reached over 70,000 people over the next few days and scored well against internal engagement metrics.        The wealth of data underpinning the tool led to multiple news stories and a joint Times and Sunday Times series investigating cycling safety.   We combined the national accidents database with census data to determine the most popular start and end points for commuting by bike. The research showed that the overwhelming majority of crashes happened at junctions.   It demonstrated the scale of the challenge facing the government as it promises a “cycling and walking revolution”, with campaigners telling the Times that the findings showed ministers needed to spend more to deliver on their pledge to make travelling by bike safer.   We spoke to Victoria Lebrec who was on her way to work in London when she was crushed beneath a lorry that failed to spot her at a junction. She lost a leg in the accident and told the Times she wanted to see fully segregated cycle lanes to protect riders. A year after Ms Lebrec’s accident a 26-year-old woman was killed at the nearby Bank junction by a left-turning lorry.   The analysis also revealed that Oxford and Cambridge, two of the country’s most notoriously cycle-friendly cities, were home to the most high-risk stretches of road for commuters.   We also used the database to analyse more than 36,0000 weekend cycling accidents over the past decade, revealing that weekend cyclists racing against the clock could be pedalling into greater danger than the average commuter. </t>
  </si>
  <si>
    <t xml:space="preserve"> The data was initially cleaned, reformatted and analysed using R, a statistical programming language.    We wanted the interactive to be constructive as well as informative so we used the Mapbox API to return three journeys. Each route was ranked based on the number of fatal, severe and slight crashes that had happened the past three years, with the journey time and crashes per 1,000 miles providing additional detail. How the options compare to the 2,000 most popular routes in Britain is displayed on a violin plot to provide a national comparison.   The tool uses data from the Stats19 database, a comprehensive record of every vehicle crash kept by the Department of Transport. This was cleaned, reformatted and analysed using R, a statistical programming language.   This analysis is done on-the-fly in the reader’s browser using a javascript library called Turf.JS. It generates a buffer area around the route and uses point-in-polygon analysis to match geocoded incidents in the data. These are stored in a MySQL API.     The dashboard was built in vanilla javascript to make the time between searching and results displaying as quick as possible. </t>
  </si>
  <si>
    <t xml:space="preserve"> Our main technical challenge was keeping loading times down when analysing data in the browser. We were able to create a workable solution by putting the data behind an API, going without D3 to keep visualisations simple, and taking time to think about the user experience of waiting for results to return. </t>
  </si>
  <si>
    <t xml:space="preserve"> We wanted to build a consumer tool which would provide useful information a cyclist could use whenever planning a journey. It would need to be something they could return to and reuse. With this in mind, we made sure to return three possible routes so that users could make an informed choice.   Our community does not shy away from the topic of cyclists and their status on the road; it is one they engage with wholeheartedly. Our goal was to encourage their discussion and inform a constructive debate.    By presenting the information as simply as possible, providing useful context, and offering more than one answer to the question we had posed, our tool was extensive enough so that it did not stand in the way of debate by being too limited or offering simplified answers which could jar with our readers experiences. </t>
  </si>
  <si>
    <t>https://www.thetimes.co.uk/article/cambridge-and-oxford-top-list-of-britains-most-dangerous-roads-for-cyclists-7mpchxn0h</t>
  </si>
  <si>
    <t>https://www.thetimes.co.uk/article/city-cyclists-safer-than-weekend-warriors-wtckdg9dt</t>
  </si>
  <si>
    <t>Ryan Watts, Sam Joiner, Graeme Paton, Tom Calver, Daniel Clark, Anthony Cappaert, Tony Allen-Mills</t>
  </si>
  <si>
    <t xml:space="preserve"> Ryan Watts, Daniel Clark and Tom Calver are Data and Interactive Journalists at The Times and The Sunday Times. Sam Joiner is the head of Data and Digital Storytelling and Anthony Cappeart is Digital Newsroom Design Editor.   Grame Paton is the Transport Correspondent at The Times. Tony Alln-Mills is the Senior Writer at The Sunday Times. </t>
  </si>
  <si>
    <t>Fact-checking: A year of infodemic</t>
  </si>
  <si>
    <t>https://www.rappler.com/newsbreak/iq/fact-checking-year-infodemic-2020</t>
  </si>
  <si>
    <t>Database, Open data, Fact-checking, Chart, Health</t>
  </si>
  <si>
    <t xml:space="preserve">   Along with the spread of the coronavirus pandemic in 2020 came the spread of disinformation and misinformation on social media platforms in what is dubbed as an "infodemic." To combat this problem, hundreds of media and independent organizations banded together to fact-check these false, misleading, and dangerous social media posts over the course of the year.       This story summarized the frequency of the false posts, the themes and favorite topics of such falsehoods, and the number of fact-check articles published worldwide to correct these posts.  </t>
  </si>
  <si>
    <t xml:space="preserve">   The project collated a year’s worth of false information about COVID-19 not only in the Philippines but globally. It visualized how both disinformation and misinformation about the virus grew, and that this so-called “infodemic” is dangerous, too, like the disease itself.  </t>
  </si>
  <si>
    <t xml:space="preserve">   We analyzed the rows in the central database of fact checks via Google Spreadsheets, and displayed the summaries through graphs made in Flourish and Datawrapper.  </t>
  </si>
  <si>
    <t xml:space="preserve">   The hardest part was going through over 9,000 entries of fact checks from hundreds of organizations around the world. Although the International Fact-Checking Network (IFCN) provides a database, Rappler had to clean the raw data from it and process it to more effectively show the gravitas of the infodemic, particularly in the Philippines.  </t>
  </si>
  <si>
    <t xml:space="preserve">   This project shows that cooperation is important, especially in fighting disinformation. This story would not exist without the IFCN, which made it easier for fact-checkers to verify information with each other as falsehoods spread in different areas in the world.  </t>
  </si>
  <si>
    <t>Pauline Macaraeg</t>
  </si>
  <si>
    <t xml:space="preserve">   Pauline Macaraeg is part of the Rappler Research Team’s fact-checking unit. Aside from debunking dubious claims, she also enjoys crunching data and writing stories about the economy, environment, and media democracy.  </t>
  </si>
  <si>
    <t>Del 1 al 10 mil: Cómo Santiago se transformó en una de las ciudades con más muertos por covid-19 (From 1 to 10 thousand: How Santiago became one of the cities with most deaths by covid-19)</t>
  </si>
  <si>
    <t>Chile</t>
  </si>
  <si>
    <t>http://interactivo.latercera.com/muertos-covid-santiago/muertos-covid-santiago-data/</t>
  </si>
  <si>
    <t>La Tercera</t>
  </si>
  <si>
    <t>Explainer, Open data, Infographics, Map, Health</t>
  </si>
  <si>
    <t>Scraping, Canvas, Json, Google Sheets, CSV, PostGIS, Node.js</t>
  </si>
  <si>
    <t xml:space="preserve"> Considering confirmed and suspected deaths, in September the capital of Chile was reaching 10.000 deceases, placing Santiago as one of the cities with the most deaths from the pandemic in the world, exceeding a thousand deaths per million inhabitants.  We decided to address this with a visualization week by week. As the users scroll down, they see a map of Santiago filling with red and blue points, each for every death, explaining also the most important events of that week. In the end, the map is almost no visible for so many points, which is very shocking. </t>
  </si>
  <si>
    <t xml:space="preserve"> We had 20,000 unique visitors in the next weeks after publishing our interactive. It was very commented on social media, highlighting “the impact” of seeing illustrated all the people who died and setting a record about passing the 10 thousand deaths (a number not everyone was aware of). “It distresses you a bit, but it's a very good way to graph it”, someone said on Twitter. We published it during the weekend of our national holiday, stressing the fact of how important was that we all took care of ourselves and we hope it helped at least a bit.  Our main goal with this project was to show a really big number, a data hard to visualize for people, in a way they could “see it”.  How to show, in more than a number, all the persons who died in just around seven months. In that sense, the week by week advance of the scrolling worked quite well, seeing every week more and more points in the maps. We also keep “fixed” in the upper side of the web a score of the number of people dying, which was also increasing every week. We believe this system helped readers to really understand the severity of the casualties. </t>
  </si>
  <si>
    <t xml:space="preserve"> We used GatsbyJS, P5.js, ReactJS, GraphQL, WordPress (headless).   We first did the canvas part with P5.js drawing the Great Santiago area with segmented custom topojson files with the “comunas” delimiter and their correspondent centroid. That allows us to group little spots around that point programmatically.   Then we took the scraped data ordered by “comuna” (comune), date and other statistical data into a CSV file (gender, COVID-confirmed, or assumed by close contact), and we load it next to our P5.js drawing. Then we took our P5.js static development into a ReactJS component, sorting the passing days data with additional data fetched by headless WordPress custom meta consumed by Gatsby’s graphql.  With a scroll-aware listener, we were able to sync weeks with week-to-week data through a React useState, painting the corresponding real numbers into our P5 canvas, giving the actual scale of the death toll to our user according to the scroll pass by. </t>
  </si>
  <si>
    <t xml:space="preserve"> The hardest part of the project was to decide the graphic layout to show the data. We draw and iterate different options for showing the deaths in the maps and the increase during the time (for example, to make circles of points for each commune or to show the point in a more distributed way. We also tried a lot of ways to build a “dialogue” between the text and the graphics. In the end, we choose what we thought caused more impact on the user.  Another hard aspect was the scrolling and make it work as we wanted, with smooth transitions between weeks.  We worked with a freelance data scientist and a designer, and the rest of the work was developed for 3 editors and our front developer. It took us more time than expected because we almost did it in our “spare” time (we regret nothing). I think our bosses didn’t understand and value what we did until they saw it, which confirms our initial assumption, that this was very difficult to realize how harsh the data were until you see it. </t>
  </si>
  <si>
    <t xml:space="preserve"> What we most enjoy about working on projects like this is working in an interdisciplinary team in a very horizontal way. We learn so much from the data scientist comments and suggestions, the same from the designer and of course, our front developer who's always looking for better ways to improve the user experience.  This is the kind of project where journalists can expand their knowledge about visual journalism, which is more important every day. Because one thing is the data, and journalists can be very good at gather, process and write about it, but sometimes, especially in these times, that is not enough.  </t>
  </si>
  <si>
    <t>Álex, Acuña. Valentina, Danker. Ilana, Levin. Tania, Opazo. Ignacio, Pérez. Sebastián, Rivas.</t>
  </si>
  <si>
    <t xml:space="preserve">   Tania Opazo:  Interactive and Multimedia Editor at La Tercera. Coordinator and editor of the project.    Sebastián Rivas:  Audiences Editor in Chief at La Tercera.Coordinator and editor of the project.    Valentina Danker:  Engagement Editor at La Tercera. Reporter and writer of the project.    Ignacio Pérez Messina:  Freelance Data Scientist.    Ilana Levin:  Freelance Designer.    Álex Acuña Viera:  Frontend Developer and Designer at La Tercera. </t>
  </si>
  <si>
    <t>Blacklight</t>
  </si>
  <si>
    <t>https://themarkup.org/blacklight</t>
  </si>
  <si>
    <t>The Markup</t>
  </si>
  <si>
    <t>Investigation, News application, Fact-checking, OSINT, Business</t>
  </si>
  <si>
    <t>Scraping, Json, Adobe Creative Suite, Microsoft Excel, Google Sheets, CSV, Node.js</t>
  </si>
  <si>
    <t xml:space="preserve"> Blacklight is a work of experiential journalism that allows people to investigate the state of web privacy in real time and on their own terms. Blacklight instantly reveals the potential privacy violations on any website—and names the companies tracking you.    The tool was used for a companion investigative story, which examined the role of free website building tools in inserting trackers on small, unsuspecting websites, including those that serve vulnerable populations. </t>
  </si>
  <si>
    <t xml:space="preserve"> Nearly one million people had used Blacklight to scan websites by early January, just a few months after we’d released it. Some have reached out to us to say they used the results to pressure the organizations they work for or websites they frequent to remove tracking technologies. At its height, when it was featured on the front page of Reddit, Blacklight was conducting more than 300 user-initiated scans every minute.    Many website operators contacted for the “The High Privacy Cost of a ‘Free’ Website” investigation removed user-tracking technology from their sites after we brought it to their attention—including several government webpages. Other website operators tweeted about doing it on their own after reading our story and scanning their site.    One smaller search engine even incorporated Blacklight, the code of which we published open-source, into its own product, allowing users to scan a featured site on the search results page before visiting. Some people are using Blacklight to scan the sites they rely on—and calling them out on Twitter for their ad-based tracking.   Reporters from Forbes, The Logic, and Vox used Blacklight to scan their employers’ sites and wrote about the results and how user tracking is employed in advertising-funded news operations. And a computational journalism class at Stanford has incorporated Blacklight into the syllabus.   Congresswoman Anna Eshoo, who represents Silicon Valley, wrote a letter to The Markup saying, "While companies that profit from surveillance capitalism may be upset by your decision, I stand in full support of this tool."    </t>
  </si>
  <si>
    <t xml:space="preserve"> Blacklight was written in Node.js and relies on AWS’s Lambda, S3, and Cloudfront services. Using this combination of tools allowed us to build a real-time website privacy inspector that was very precise—the Node.js puppeteer module gave us full control over a browser to run our tests—and is also easy to scale to user demand. Blacklight has never gone down, even when it was receiving more than 300 requests a minute.     The privacy tests the tool runs were designed using existing research to study the techniques used by tracking scripts, then programmatically scraping thousands of websites to find instances of these techniques. This approach ensured that we were testing for things seen in the real world, not just in academic papers.     In addition, we tried to account for how Blacklight might be abused by malicious actors. For this reason we cache results for 24-48 hours on S3 so we’re not hitting the same website more than once a day.      The analysis and raw data on which the results are based can be downloaded from the tool, so that it can be used by journalists, researchers and others.    </t>
  </si>
  <si>
    <t xml:space="preserve"> We faced several technical challenges. This tool required a lot of development for both the data collection and the analysis.    First, we had to determine how to measure the various potential privacy invasions of a website and also explain them in ways that were both precise and easy for a non-technical audience to understand. Second, we had to do a lot of testing to ensure we were getting accurate results for a large variety of websites and tracking vendors. We ended up collecting data for more than two million websites.    Blacklight carries out sophisticated tests, but it’s open-source code was written to be accessible to both professional and beginner programmers. We wanted to ensure technically literate folks could use the tool for their own purposes.   We also faced the challenge of explaining the privacy violations—and the role various companies played—in ways that were both accurate and understandable to a general audience.    </t>
  </si>
  <si>
    <t xml:space="preserve"> Blacklight was a tool made, first and foremost, by journalists for journalists. We developed it to support our investigation “The High Privacy Cost of a ‘Free’ Website.” Since launch, a number of newsrooms have already used it for their own stories, including Forbes and Vox. A computational journalism class at Stanford University is launching a project this semester using Blacklight.   When it comes to online tracking, we talk a lot about the data and not enough about the companies that are deploying invasive practices to collect that data. Our tool shines a light on which companies are trying to get your data from a given website.    Blacklight was also built with accountability in mind; it allows readers to download a copy of the inspection report, along with all the data used to generate it. This data is used to make descriptive claims about the kinds of privacy violations we found on websites. Given the dynamic nature of the internet, it can be hard to make such claims with confidence. The inspection archive makes that possible by saving a snapshot of what was found.    </t>
  </si>
  <si>
    <t>https://themarkup.org/blacklight/2020/09/22/blacklight-tracking-advertisers-digital-privacy-sensitive-websites</t>
  </si>
  <si>
    <t>https://themarkup.org/blacklight/2020/09/22/how-we-built-a-real-time-privacy-inspector</t>
  </si>
  <si>
    <t>https://themarkup.org/blacklight/2020/09/22/what-they-know-now</t>
  </si>
  <si>
    <t>Surya Mattu, Sam Morris, Simon Fondrie-Teitler, Aaron Sankin, Evelyn Larrubia, Jill Jaroff, Yotam Mann, Chris Deaner</t>
  </si>
  <si>
    <t xml:space="preserve"> An engineer by training, Surya Mattu builds tools and gathers data to tell stories about how algorithmic systems perpetuate systemic biases and inequalities in society.   Before The Markup, he worked on Gizmodo’s Special Projects Desk and ProPublica, where he was part of the team that was a finalist for a Pulitzer Prize for the series “Machine Bias.”    Aaron Sankin reports on how technology can be used to harm marginalized people. He focuses on platform governance, online extremism, and regulatory policy.   Before The Markup, he covered online extremism for the Center for Investigative Reporting. He has received a Public Radio News Directors Award and a Webby Award, among others. </t>
  </si>
  <si>
    <t>Under the Bolsonaro Administration, Farms were Irregularly Certified in Indigenous Lands of the Amazon Region</t>
  </si>
  <si>
    <t>https://apublica.org/2020/05/com-bolsonaro-fazendas-foram-certificadas-de-maneira-irregular-em-terras-indigenas-na-amazonia/</t>
  </si>
  <si>
    <t>Agência Pública (apublica.org)</t>
  </si>
  <si>
    <t>Investigation, Database, Open data, Infographics, Map, Satellite images, Politics, Environment, Health, Human rights</t>
  </si>
  <si>
    <t>QGIS, Adobe Creative Suite, Microsoft Excel, Google Sheets, CSV</t>
  </si>
  <si>
    <t xml:space="preserve">   An exclusive investigation shows that 114 properties have been certified inside indigenous territories awaiting demarcation in the Brazilian Amazon, spurred in large part by a recent statute approved by the national agency for indigenous affairs that leaves these unratified lands unprotected from such illegal land grabs. Landowners have already registered claims for more than 2,000 private properties in indigenous areas, including some that are home to isolated peoples. Indigenous groups, civil society organizations, the Federal Public Prosecutor’s Office and state prosecutors have denounced the statute and are challenging it in various courts.  </t>
  </si>
  <si>
    <t xml:space="preserve">   This project examined three public databases: FUNAI's Indigenous Lands Mapping; private properties registered in the national Rural Environmental Registry system [Cadastro Ambiental Rural, CAR]; and private properties certified by Sigef, the national Land Management System. For the purpose of this data-crossing, we took into account only the unratified indigenous lands, seeing that the new statute issued by the national agency for indigenous affairs authorized the certification of private properties inside these lands. From the CAR database, we considered only the rural properties located in municipalities where indigenous territories exist. From the database of private properties registered in the Sigef, we only took into account those properties which were certified and authorized. The results showed where the selected areas overlapped with indigenous territories. The entire survey took into consideration the eight states of the Legal Amazon region, plus part of the northeast state of Maranhão. We used free data editing programs such as Libreoffice, QGIS and Open Refine and design programs for data visualization such as Illustrator and Photoshop.  </t>
  </si>
  <si>
    <t xml:space="preserve">   The CAR database hasn't been consolidated all over Brazil yet, so we needed to collect the databases from each municipality. In addition, the CAR and Sigef databases have a number of subdivisions, which are not very clear - and understanding them became even more complex due to the lack of assistance from the public agencies responsible for the data. The databases also lacked pieces of information, especially about the people in charge of the properties.  </t>
  </si>
  <si>
    <t xml:space="preserve">   This report provides a clear way to pressure and monitor public authorities actions that directly impact the lives of indigenous populations. It also provides data and information for indigenous organizations - which can help to guide their strategies and actions - and for local journalists who wish to explore the subject further based on the national context. This piece sets an example on how to independently report on a topic, without counting on official bodies, which have offered little or no assistance.  </t>
  </si>
  <si>
    <t>https://latin-america.hivos.org/blog/in-the-bolsonaro-administration-farms-were-irregularly-certified-in-indigenous-lands-of-the-amazon-region/</t>
  </si>
  <si>
    <t>Bruno Fonseca, Rafael Oliveira</t>
  </si>
  <si>
    <t xml:space="preserve">   Founded in 2011 by women reporters, Agência Pública is the first non-profit investigative news agency in Brazil. All of our reporting is grounded in rigorous fact-finding investigations and our uncompromising defence of human rights is at the core of everything we do. We investigate the public administration, including all levels of government and congressional houses; the social and environmental impact of corporations and corrupt and anti-transparent practices; the efficacy, transparency, and equity of the justice system; and the violence against vulnerable communities in urban and rural areas.  </t>
  </si>
  <si>
    <t>Tracking the excess deaths in Spain, day by day</t>
  </si>
  <si>
    <t>https://www.eldiario.es/sociedad/muertes-esperadas-septiembre-evoluciona-peor-crisis-mortalidad-inicio-democracia-exceso-momo-26-enero_1_6946073.html</t>
  </si>
  <si>
    <t>Investigation, Explainer, Breaking news, Chart, Health</t>
  </si>
  <si>
    <t>D3.js, JQuery, Microsoft Excel, CSV, R, RStudio</t>
  </si>
  <si>
    <t xml:space="preserve"> In the last 100 years more than 12,000 people died in Spain in a week until the coronavirus crisis. An investigation by elDiario.es with individual data of more than 15 million registered deaths from 1975 showed that Covid-19 led Spain to the worst mortality crisis in its democratic history. A mortality figure that far exceeds the official deaths by coronavirus published by the Government. This publication is being updated every week.  </t>
  </si>
  <si>
    <t xml:space="preserve"> This project compiled for the first time the historical mortality figures from civil registries for the last 45 years. At the worst moment of the crisis, while some public figures still spreading the idea that Covid-19 was a simple flu, this story showed that Spain was registering more deaths than ever during the democratic history of Spain. Measuring the excess mortality shown to be one of the most accurate ways to show real effect of the pandemic while there where thousands of citizend dying of Covid-19 without a positive PCR test. In this information, our readers wree able to see for the first time the impact of the Covid-19 crisis on mortality in their region compared to the last 45 years. The information was updated week after week (and continues to be updated) throughout the epidemic.    This project was one of the most read of the year in elDiario.es and also one of the one that made most people suscribe and pay for elDiario.es during the year, according to our statistics.  </t>
  </si>
  <si>
    <t xml:space="preserve"> R, Rstudio and Excel for data compiling and data analyisis. Datawrapper, D3.js, Javascript and Flourish for data visualization. </t>
  </si>
  <si>
    <t xml:space="preserve"> The hardest part of the project was combining the historical mortality databases of the National Institute of Statistics and the most recent mortality figures published by the civil registries. For example, it was necessary to combine the individual microdata of more than 15 million deaths registered between 1975 and 2019, which were incorporated at each moment with a different structure. Later, these figures were combined with data from MoMo, the early warning system for excess mortality, which includes 93% of the Spanish territory with the digitized system, and both databases had to be harmonized to make them as comparable as possible. In addition, most of the processes had to be automated to allow them to be updated quickly one or several times each week.    </t>
  </si>
  <si>
    <t xml:space="preserve"> During the pandemic data journalist faced a complication, even most of the countries were actively publishing of registered deaths of coronavirus, all of this data showed subregister. Goverments were only incluiding deaths by coronavirus as the ones of people that had positive test for coronavirus, these means that people that died without hospital attention were not being registered or if they died without a PCR test.    This publication show a metholodogy on how data journalist can use historical death registers to really calculate how many people in dying during the pandemic. All the process and automatization can be replicable once journalist access to public data on deaths of the countries or regions.      </t>
  </si>
  <si>
    <t>https://twitter.com/raulsanchezglez/status/1257224034821066752?s=20</t>
  </si>
  <si>
    <t>Raúl Sánchez</t>
  </si>
  <si>
    <t xml:space="preserve"> Raúl Sánchez:  Spanish data and investigative journalist covering stories of inequality, gender, corruption and (now) Covid at elDiario.es. He coordinates elDiario.es data team. </t>
  </si>
  <si>
    <t>Google The Giant</t>
  </si>
  <si>
    <t>https://themarkup.org/google-the-giant/2020/07/28/google-search-results-prioritize-google-products-over-competitors</t>
  </si>
  <si>
    <t>Investigation, Long-form, Open data, Infographics, Politics, Business</t>
  </si>
  <si>
    <t>Animation, Personalisation, Scraping, Json, CSV, Python</t>
  </si>
  <si>
    <t xml:space="preserve"> For this groundbreaking investigation into Google’s flagship product, Google Search, we used novel computational techniques to expose how the company routinely boosts its own products, pushing down “organic” search results leading to other websites.    </t>
  </si>
  <si>
    <t xml:space="preserve"> The findings of this investigation and a follow-up story informed debate in Washington and a congressional antitrust committee’s calls for wide-ranging regulation of the tech giant and its brethren.      The facts we uncovered were cited in all three antitrust lawsuits filed against Google by the Department of Justice and state attorneys general last year. The Department of Justice’s historic antitrust lawsuit alleged that Google "has pushed the organic links further and further down the results page” and referenced training documents we obtained with specific instructions to Google employees to avoid using phrases like “market share” and “dominant.”      Another suit, filed by 10 states led by the attorney general of Texas, referred to Google's "walled garden," while another lawsuit, filed by 38 states led by the attorneys general from Colorado, Nebraska, Iowa, and Tennessee, emphasized how Google redirects search traffic to itself.      Our findings were also cited as proof that Google had built a “walled garden,” during the questioning of Google CEO Sundar Pichai at a congressional antitrust hearing with the nation’s four tech giants. The final report from the House Judiciary antitrust subcommittee’s year-long investigation into big tech also mentioned our work as evidence of Google’s monopolistic behavior.     </t>
  </si>
  <si>
    <t xml:space="preserve"> We scraped Google Trends to source the top search queries for all available categories (business, entertainment, science and technology, sports, and top stories) every six hours for two months. To do this, we had to reverse engineer Google’s client-side API by listening to network requests in the browser’s “Dev Tools,” copying the cURL request, and retrofitting it to operate as a standalone API.     We then used these search queries to perform Google searches on a mobile emulator we created using Selenium. Like the search queries, we maintained this continuous data collection for two months.     We processed the data using BeautifulSoup, Pandas, and Selenium (more on this step in the next question).     We drafted static figures, using Matplotlib, that were ultimately made in JavaScript.      Due to the experimental nature of our project, we had rigorous error checking and validation. We used the drawing library p5.js to automatically annotate screenshots with bounding boxes indicating the space occupied by Google elements and our other categories (more on this categorization scheme in the next question). We used the annotation software Prodigy to record the precision and accuracy of bounding boxes determined by our parsers.    </t>
  </si>
  <si>
    <t xml:space="preserve"> Developing parsers for Google Search required intimate domain knowledge and innovative technology.     There is no existing taxonomy of the enormous variety of results delivered in response to a Google search. We created a classification system that was robust and general enough to apply to all mobile Google search results. This process required four months of research, interviews, and sifting through troves of source code.      We then had to encode this knowledge into automated web parsers. It took months longer to build a total of 68 unique parsers spanning more than 1,000 lines of code to identify elements in our five-category classification system: Google answers, Google products, non-Google, Ads, and AMP.     Much of this process overlapped with our time spent developing our classification system, for a total of more than six months for both.     Still we weren’t done. We had a unique need for our story: to measure the placement and prominence of each of these categories of search results. To quantify this unique spatial data, we created a novel web parsing technique—inspired by the biology lab assay—that “stains” the area occupied by elements in each of our five categories.      We achieved this by leveraging the xpath of elements categorized in our parsers and re-rendering the parsed search pages in the Selenium mobile emulator. This yielded spatial metadata (coordinates and dimensions) for categorized web elements, which allowed us to quantify Google’s self-preferential treatment of its own properties.    </t>
  </si>
  <si>
    <t xml:space="preserve"> Our project highlights three important lessons for other journalists:       Build your own datasets       Be mindful about what you’re counting       Be honest about your limitations       Accountability journalism depends on evidence. But when you write about private companies, as we do, information is particularly difficult to obtain. For instance, Google has no incentive to quantify how much space it is devoting to its own products on the search results page. And most independent analysis we had found was sparse or anecdotal data from search engine optimization consultants.    We firmly believe that building your own dataset is essential to service journalism. We hope that our multi-step data collection processes will inspire other newsrooms to devote the time, resources, and leadership support to build their own datasets.    However, even a made-to-order dataset is not necessarily story-ready. The most basic unit of what to count might not be clearly stated as a column in the dataset. Instead, we need to do what all journalists do: interviews and research. This applies to not only talking to people, but also talking to data so that you fully understand the elements and the architecture.    We were able to build our classification system through acquiring both intimate domain knowledge and an understanding of the structure of the search results page. This is how we were able to accurately count something that has never before been quantified.   Lastly, we hope that our Limitations section encourages other journalists to prioritize accuracy and honest conversations over big numbers and shocking statistics. We think it is of the utmost importance to disclose the shortcomings of projects and be precise about the claims that can be inferred from our findings. In this project, we achieved this in part by seeking feedback from computer scientists, statisticians, and industry professionals regarding the methods we were using. </t>
  </si>
  <si>
    <t>https://themarkup.org/google-the-giant/2020/07/28/how-we-analyzed-google-search-results-web-assay-parsing-tool</t>
  </si>
  <si>
    <t>https://themarkup.org/google-the-giant/2020/07/29/congressman-says-the-markup-investigation-proves-google-has-created-a-walled-garden</t>
  </si>
  <si>
    <t>https://themarkup.org/google-the-giant/2020/08/07/google-documents-show-taboo-words-antitrust</t>
  </si>
  <si>
    <t>https://themarkup.org/google-the-giant/2020/10/15/big-tech-antitrust-google-nondiscrimination-enforcement</t>
  </si>
  <si>
    <t>https://themarkup.org/google-the-giant/2020/10/20/google-antitrust-lawsuit-markup-investigations</t>
  </si>
  <si>
    <t>Leon Yin, Adrianne Jeffries, Sam Morris, Evelyn Larrubia</t>
  </si>
  <si>
    <t xml:space="preserve"> Adrianne Jeffries writes stories examining the power platforms exert and exploring the consequences of automating decisions. She started writing about tech a decade ago as a reporter for what was then called ReadWriteWeb, and has worked at The Verge, the Motherboard, and The Outline.    Leon Yin creates datasets and methodologies to shed light on the interactions between technology and society. Before joining The Markup, he was a research scientist at NYU’s Social Media and Political Participation lab, an affiliate at the Data &amp; Society Research Institute, and a software engineer at NASA. </t>
  </si>
  <si>
    <t>The deadly secret of China's invisible armada</t>
  </si>
  <si>
    <t>https://www.nbcnews.com/specials/china-illegal-fishing-fleet/</t>
  </si>
  <si>
    <t>NBC News</t>
  </si>
  <si>
    <t>Investigation, Long-form, Cross-border, Documentary, Database, Open data, Infographics, Video, Map, Satellite images, Environment, Economy</t>
  </si>
  <si>
    <t>Animation, QGIS, Json, Adobe Creative Suite, CSV, Python</t>
  </si>
  <si>
    <t xml:space="preserve"> For years, the Sea of Japan has held a grisly mystery: the bodies of hundreds of skeletal North Korean squid fishermen have washed ashore in Japan, their boats battered and drifting for months. Japanese police chalked it up to climate change and declining squid populations, but NBC News figured out the true reason, revealing through text and interactive graphics something extremely significant about the balance of power in the waters of the region. </t>
  </si>
  <si>
    <t xml:space="preserve"> Using new satellite data, confirmed by his own visit to the region, investigative reporter Ian Urbina discovered that China was sending a previously invisible armada of industrial boats to illegally fish in North Korean waters. The Chinese boats violently displaced the much smaller and more decrepit North Korean boats, and collected so much squid that fishing stocks declined more than 70 percent.   Working with a group of data scientists and academic researchers, Urbina was the first journalist to describe what one expert called “the largest known case of illegal fishing perpetrated by a single industrial fleet operating in another nation’s waters.” The fishing fleet is also in violation of U.N. sanctions that prohibit foreign fishing in North Korean waters.   Urbina’s work documented China’s willingness to use its maritime muscle in the region with impunity, noting that China has the world’s worst score when it comes to illegal, unreported and unregulated fishing. The country’s fishing boats are famously aggressive, often armed and known for ramming competitors or foreign patrol vessels.   But his story was not just about geopolitics; it had an important human side. So many North Koreans have disappeared at sea in recent years because of the Chinese fleets that some North Korean port towns are now called “widows’ villages.” The economies of even South Korean ports have been damaged by the collapse of the squid harvests, thanks to the huge Chinese mechanized boats. </t>
  </si>
  <si>
    <t xml:space="preserve"> To make this complex story more accessible to readers, NBC News prepared a series of remarkable graphics to accompany it. One animated map created by national interactive journalist Jiachuan Wu, used satellite technology to show the path of Chinese vessels as they left port, sailed around the Korean peninsula, and moved into North Korean waters. Another focused on two boats in particular, documenting with precise timing when they left China, when they illegally turned off their transponders, and when they moved into the North’s waters, matched with photographic evidence of their presence.   The data analysis was done using a combination of Python and Qgis. We cleaned the coordinates data with Python and looked for the narratives through all signal points after mapping them out in Qgis. The entire 2018 Automatic Identification System(AIS) routes data is a pretty large dataset with daily entries, which is not ideal for a user’s loading experience. To improve this front-end performance, animations in the story were created using Qgis and later produced to timelapse animation. We exported for desktop and mobile users with a reasonable and legible file size. To show the reader that Chinese lighting vessels are significantly brighter than those of North Korea, we looked for a real satellite image and later compared it with a brightness data map with lighting vessels highlighted. The side-by-side real image and data map shows clearly that at same time, brighter Chinese vessels were actively fishing illegally in the NK water zone.   Urbina also collaborated with NBC video journalist Marshall Crook on a video that showed the huge fleets and the massive lights they use to attract squid, in comparison to the much smaller wooden boats used by the rural North Korean fishermen, hundreds of which have washed ashore in Japan bearing corpses. </t>
  </si>
  <si>
    <t xml:space="preserve"> Breaking down large datasets to tell a story in a compelling way — especially when based on a subject our readers aren’t familiar with — was a challenge in and of itself. From a visual standpoint, we wanted to convey the complex research result and methodology to the reader that the vessels detected in North Korea’s water are Chinese vessels. We were able to tell that through several datasets carrying signal coordinates and lighting positions from fishing trawlers detected by satellites. The data showed that vessels departed from China’s seaport, entering the NK water zone, fishing during the night, and eventually going back to China’s seaport. To make this clear to the reader throughout the visual, we started by showing an overview of vessels routes in 2018, along with a step-by-step visual presentation overlaying locations from satellite view and data map view for two specific vessels. </t>
  </si>
  <si>
    <t xml:space="preserve"> Not every story needs to be fully text based. Clear, comprehensive visualizations can help readers understand a complicated subject and more journalists would benefit from embracing this form of storytelling.  </t>
  </si>
  <si>
    <t>https://www.nbcnews.com/video/-ghost-boats-how-a-secret-chinese-fishing-fleet-is-killing-north-korean-fishermen-88130117858</t>
  </si>
  <si>
    <t>Ian Urbina, Jiachuan Wu, Marshall Crook, Elise Wrabetz, Fábio Nascimento</t>
  </si>
  <si>
    <t xml:space="preserve">   Ian Urbina,  a former investigative reporter for The New York Times, is the director of The Outlaw Ocean Project, a non-profit journalism organization based in Washington that focuses on reporting about environmental and human rights crimes at sea.     Jiachuan Wu  is currently a national interactive journalist for NBC News Digital's data/graphics team, where she creates compelling digital experiences, including data visualizations, maps, information graphics, dynamic interactive features, and cross-format multimedia packages. Previously, she was a data visualization developer for Reuters.     Marshall Crook  is a video journalist and filmmaker with NBC News Digital's Features Video team.      Elise Wrabetz  is a photo editor for NBC News Digital. </t>
  </si>
  <si>
    <t>Garden: A Memorial Dedicated to the Lives Lost in the Outbreak</t>
  </si>
  <si>
    <t>http://datanews.caixin.com/interactive/2020/THREEJS/blossom/</t>
  </si>
  <si>
    <t>Caixin Media</t>
  </si>
  <si>
    <t>Database, Infographics, Arts, Health</t>
  </si>
  <si>
    <t>Animation, D3.js, Three.js, Canvas, JQuery, Json, Adobe Creative Suite, Microsoft Excel, CSV</t>
  </si>
  <si>
    <t xml:space="preserve"> During the outbreak of covid-19 in Wuhan, news strories are focused on doctors, nurses and famous people, however, there are thousands of ordinary people died in this ourbreak whose name and story should also be remembered. We created this digital memorial for those who are not reported in breaking news. The memorial is presented as a quite and peaceful space filled with cherry blossom petals -- a symbol of the city of Wuhan, and was launched on the day of Qingming Festival, a traditional holiday to sweep tomb and commemorate deceased relatives. </t>
  </si>
  <si>
    <t xml:space="preserve"> The date we launched the project is Qingming Festival, and the commemoration for the Covid-19 death has reached a national scale. Media, organization and social media lauched a set of commemorative articles, presenting a long list of significant person died in the ourbreak. However, as far as we know, our project is one of the few that highlighted the idea of "presenting ordinary people names". The project is not sorting the names with occupation or significance, but in a random order, to show that every life is equal in this tragedy. With this particular perspective, the project has struck a strong chord with the public. Many people retweeted and replied the link of the project on social media and commented "they are very touched". The project will also last for a long time and update more names for their beloved one. </t>
  </si>
  <si>
    <t xml:space="preserve"> We use data visualization programming library D3 and THREE JS to create the map. Also we use SQL to program database. We use HTML, CSS, JavaScript to create the website.  </t>
  </si>
  <si>
    <t xml:space="preserve"> The hardest part of the project is to collect and fact check the names and information of the dead. For security reason we closed the submit form for public shortly after the launch of the project, instead we left an email address for readers to provide information. However, it's a lot less efficient. </t>
  </si>
  <si>
    <t xml:space="preserve"> The success of this project shows us that empathy is a prerequisite for good journalism, and before the national grand narrative, we still need to focus on the individual. Several months we launched this project, the New York Times released the thousand names obituary front page, which also resonates strongly with American people. </t>
  </si>
  <si>
    <t>https://datanews.caixin.com/interactive/2020/THREEJS/blossom/cherry/garden%20-%20translation.png</t>
  </si>
  <si>
    <t>https://datanews.caixin.com/interactive/2020/THREEJS/blossom/blossom.mov</t>
  </si>
  <si>
    <t>Meng Wei, Huaiwen Dong, Mengyuan Dong, Bing Wei, Shulin Zhang, Chen Huang, Mingzhong Geng</t>
  </si>
  <si>
    <t xml:space="preserve"> Caixin VisLab is the data visualization team of Caixin. It is formed by data journalist, graphic designer and visualization developer. It focuses mostly on the field of environmental protection, economy and people's livelihood. Its works have won multiple domestic and global data journalism awards. </t>
  </si>
  <si>
    <t>Data Series on Cases Related to Hong Kong's Anti-extradition Law Movement</t>
  </si>
  <si>
    <t>https://bit.ly/3oOZowF</t>
  </si>
  <si>
    <t>Stand News</t>
  </si>
  <si>
    <t>Explainer, Database, Crowdsourcing, Illustration, Infographics, Chart, Politics</t>
  </si>
  <si>
    <t>Animation, Scraping, D3.js, Json, Adobe Creative Suite, Google Sheets, CSV, R, RStudio, Python</t>
  </si>
  <si>
    <t xml:space="preserve"> The battlefield for the anti-extradition law movement that roiled Hong Kong in 2019 has moved from the streets to the courthouses in 2020. In the past year, dozens of cases related to the movement move through the courts daily, yet it is hard to understand the impact and the extent of the legal crackdown that protesters faced. In this series, our reporters recorded details from every case that concluded since the movement began, totaling over 600 charges, to analyse whether Hong Kongers were granted a fair and just legal process against a government that so ruthlessly stomped down the movement. </t>
  </si>
  <si>
    <t xml:space="preserve"> There is no public database of cases related to the anti-extradition law movement, thus it is difficult to assess the ways in which the justice department have been handling these sometimes controversial cases. In this series, we tried to tackle three topics with our database: 1. the quality of police testimony; 2. outcomes of charges; 3. tracking rioting cases.   In the first part of the series, we recorded almost 40 cases in which the judge openly criticised police officers for providing faulty and inconsistent testimonies. Legal experts also noted that there have rarely been any consequences for police officers that provided testimonies that were disputed, even though it is illegal to provide false testimony.    Secondly, analyzing our database, we found that less than half of charges related to the movement were ruled as guilty. The police have repeatedly stated that the rate at which protesters had to “face legal consequences” were more than 80 percent, without making clear their statistical methods.    The most serious charge faced by protesters is rioting — a crime that could result in a 10-year sentence. Currently, 695 people have been charged with rioting. So far only 11 people have been sentenced to prison, while hundreds still face a long waiting process as their cases move through the legal system.   In this series, we went through a tedious data collection process and openly shared our database as a public service. We also tried to analyze case data to find patterns, paired with illustrative footage from protests, as well as various data visualizations, so that readers could better engage with and comprehend the current state of the social movement as hundreds of people are caught up in complicated legal processes. </t>
  </si>
  <si>
    <t xml:space="preserve"> Stand News has a team of reporters that cover the courts across Hong Kong daily. We collaborated in recording case details in a Google Spreadsheet. We also used Python to scrape public channels in Telegram that crowdsourced daily updates from the courthouses, for cases that our reporters were not able to physically attend.    In visualizing the data, we used d3.js to build charts and graphics, as well as After Effects in creating animations as well as annotating videos from scenes of protests.    </t>
  </si>
  <si>
    <t xml:space="preserve"> The protests in Hong Kong that began in 2019 have sparked major changes in society. Local journalists face mounting pressure in covering protest related news, as politicians and fellow reporters have been arrested and charged for speaking out. Our reporters have stood at the front lines of the most intense clashes of the protests and now, under the guise of the national security law, we continue to do our best to give voice to the people as they face harsh sentences. To us, this series is an important record of the continuation of the protest movement, and a way to hold the government and the justice system accountable. </t>
  </si>
  <si>
    <t xml:space="preserve"> Collecting case data was a major challenge. Over 10,000 people have been arrested in the protests and over 2,000 have been charged. We decided only to tackle the cases which have concluded to limit the scope of the project. We would like to encourage other journalists to take on the challenge of building your own database when there is no public information available. At the same time, we think that it was a good strategy to try to limit the scale of the project to something that is more achievable.  </t>
  </si>
  <si>
    <t>https://bit.ly/36Jh32y</t>
  </si>
  <si>
    <t>https://bit.ly/3oNizH3</t>
  </si>
  <si>
    <t>K.K. Rebecca Lai, Leung Man Ki, Helena CYC</t>
  </si>
  <si>
    <t xml:space="preserve"> K.K. Rebecca Lai is a graphics and data journalist who specializes in telling visual stories. Leung Man Ki is a reporter who covers breaking news, and also specialises in data collection and analysis. Helena CYC is an artist with a special interest in animation. </t>
  </si>
  <si>
    <t>Rough justice: How police are failing survivors of sexual assault</t>
  </si>
  <si>
    <t>https://www.abc.net.au/news/2020-01-28/how-police-are-failing-survivors-of-sexual-assault/11871364?nw=0</t>
  </si>
  <si>
    <t>ABC News</t>
  </si>
  <si>
    <t>Investigation, Long-form, Database, Infographics, Chart, Video, Map, Women, Crime, Human rights</t>
  </si>
  <si>
    <t>Personalisation, D3.js, JQuery, Adobe Creative Suite, Microsoft Excel, CSV, Node.js</t>
  </si>
  <si>
    <t>To date, this series remains the most detailed national investigation of police mishandling of sexual assaults reported in Australia. Australia's sexual assault data is separately administered across eight states and territories. Each has its own definitions and classification system but all eight are plagued by complaints of police mishandling of sexual assault investigations. Rough Justice is the only project to date to distil records from across all eight jurisdictions and over 450 police commands into a complete national picture. The data-driven analysis stretches back between 10 and 23 years, depending on jurisdiction, and includes, for the first time, every local</t>
  </si>
  <si>
    <t xml:space="preserve"> Nationally, the project sparked widespread calls for an independent inquiry into police handling of sexual assault cases.    In New South Wales, Australia’s largest state, it also prompted an push for the NSW Attorney-General to establish a committee to investigate the improper recording of sexual assault complaints withdrawn by the victim.   In the Northern Territory - the only jurisdiction that refused to supply the requested data - the first two stories in the series (published Jan 28 and 29) led to widespread calls and mounting public pressure for NT police to release their sexual assault data. This happened 3 weeks later, with Part 3 (Feb 20) of the series revealing that NT police are less likely to pursue a sexual assault report than police in any other state or territory.   In addition to being the only project to compile a national, data-driven picture of police responses to sexual assault,  R  ough Justice  is the first to:     Build an unprecedented searchable database of police investigation outcomes for 240,973 reported sexual assaults. This database matched a user’s postcode or suburb to their local area or police division, and allowed them to explore detailed statistics   Uncover the true extent of reports deemed “unfounded” by police, not only nationally but also in every state and territory, and every LGA/police division   Uncover the true extent of reports withdrawn by the victim (again, nationally, in every state and territory, and every LGA/police division)   Present detailed sexual assault statistics, including unfounded and withdrawn reports, for the Northern Territory  </t>
  </si>
  <si>
    <t xml:space="preserve">  Rough Justice  combined painstaking data analysis and stunning visualisations with shoe-leather reporting and first-person victim-survivor narrative.   The story opens with 140,000+ dots built in Adobe Illustrator and then animated “on scroll”. We felt the weight of the figure could only be truly illustrated by implementing a 1:1 ratio. The length of the scroll is hefty, exemplifying the enormity of the issue.   The article is dotted with expandable, first-hand accounts from survivors made with HTML, CSS and jQuery. The text glows to imbue each story with a sense of life, mimicking breath or a heartbeat. The negative space visually breaks up the density of the more complex data pieces and research.   The victim-survivors photographed requested different degrees of anonymity. We were able to respect their wishes yet maintain a consistent “look and feel” by using shadows, edited in Adobe Photoshop, to obscure faces/bodies - the extent of which the victim/survivors decided themselves. This technique allowed the survivors to literally ‘come out of the shadows’ and tell their stories - not only in their own words, but also on their own terms, with full agency.   To allow quick comparison between different neighbourhoods and police commands, we presented the data in a searchable map that presents a detailed analysis for the selected area. The maps were custom-built in JavaScript, using both the Leaflet map plugin and D3.js data tools.    The LGA small multiple stacked area charts were also a custom JavaScript build, using the D3.js data library. Again, this presentation was chosen to enable the user to quickly see the bigger picture, while also enabling easy comparison of specific neighbourhoods.   Data mining, cleaning and blending was done using Excel, Tableau Prep and Tableau Desktop, while initial “proof of concept” visualisation and mapping was done in Tableau. </t>
  </si>
  <si>
    <t xml:space="preserve"> In terms of data, the hardest part was reconciling eight disparate datasets to produce coherent, accurate and meaningful national dataset of police sexual assault investigation outcomes.   As a first step, this required familiarity with the unique classification system used by each of the eight police databases. Our reporter worked with two independent teams of experts to create a  framework for “mapping” dozens of police investigation outcomes across these crime classification systems.   The next challenge was to obtain the data with the specific granularity, structure and format that would allow the datasets to be combined under this framework.   Our reporter negotiated with police and politicians for more than a year to obtain this exclusive data for every jurisdiction. In some instances, it involved informal collaboration with police commanders and police statisticians. In others, we were only able to obtain the requested data after applying pressure through backchannels.   Having obtained the data needed, we then worked with our independent experts to painstakingly reassign numerous investigation outcomes from the different jurisdictions to a national category.   In terms of reporting, the hardest part was finding victim-survivors whose cases had not progressed beyond the police. As experts explained to us, “failure” at the police stage meant these people were more likely to bury their experience and withdraw from all types of institutional support, including from advocacy groups, grassroots networks and legal services.   So we relied on personal contacts, building trust over more than six months with a network that included several survivors who had never disclosed their assault beyond one or two friends or family. This proved transformative for some, including Lauren*. It took eight months to gain her confidence but when the story was published, she said she felt “very proud” to have done something positive” to help bring about change for others. </t>
  </si>
  <si>
    <t xml:space="preserve"> Sexual assault is regarded as one of the most serious and heinous crimes in Australia. Yet police mishandling of crime - and in particular, sexual crimes - has long evaded national scrutiny because of claims that police investigation outcomes cannot be compared across states and territories.   This authoritative series undermines these claims; in doing so, demonstrating the potential to carry out similar investigations for other categories of crime.   Crime reporting has traditionally tended to expose wrongdoing by revealing new information about a single case, crime or perpetrator. This project takes this worthy endeavour further: it uses a data-driven approach to uncover a long-running pattern of injustice across an entire category of crime involving multiple perpetrators, victims and police precincts.    The project also demonstrates that “new” storytelling techniques - such as data-driven investigation, graphics and interactive design - can be seamlessly blended with traditional person-centred storytelling to powerful effect.  </t>
  </si>
  <si>
    <t>https://www.abc.net.au/news/2020-01-29/sexual-assault-legal-system-horror-show-for-survivors/11903584?nw=0</t>
  </si>
  <si>
    <t>https://www.abc.net.au/news/2020-02-20/sexual-assaults-reported-to-nt-police-least-likely-to-be-pursued/11917478?nw=0</t>
  </si>
  <si>
    <t>Inga Ting, Alex Palmer, Nathanael Scott, Jack Fisher and Lauren Roberts</t>
  </si>
  <si>
    <t xml:space="preserve"> Inga Ting (data journalist), Alex Palmer (designer), Nathanael Scott (developer) and Jack Fisher (video journalist) are part of ABC New’s Digital Story Innovations team. Lauren Roberts is an award-winning reporter based in the Northern Territory of Australia. </t>
  </si>
  <si>
    <t>The coronavirus epidemic is changing emoji usage on Venmo</t>
  </si>
  <si>
    <t>https://qz.com/1831607/the-most-used-emoji-on-venmo-during-the-coronavirus-pandemic/</t>
  </si>
  <si>
    <t>Quartz</t>
  </si>
  <si>
    <t>Infographics, Chart, Business, Culture, Economy</t>
  </si>
  <si>
    <t>Scraping, D3.js, Json, Python, Node.js</t>
  </si>
  <si>
    <t xml:space="preserve"> As Covid-19 swept across the US and lockdowns ensued, what used to be everyday transactions—say, paying a friend for pizza or a taxi—drastically changed. Daniel Wolfe was able to illustrate these sharp declines and rises in person-to-person payments by comparing the change in usage of emoji in Venmo payment messages. The results reveal not only the broad shock to society—basketball emoji usage was way down because the NCAA tournament was canceled—but also the micro trends that bubbled up, like sending a nurse money for coffee or a friend payment for sewing a mask. </t>
  </si>
  <si>
    <t xml:space="preserve"> Despite being written only in English and Venmo only being available in the US, the piece garnered notice around the world. We saw readers sharing the post with messages in English, Japanese, French, and Spanish, which is indicative of how Wolfe's visualization clarity broke through language barriers. The item was discussed on one of the US's most widely listened to radio program, used by at least one US school district, and cited in numerous newsletters as a way to understand how society was coping with the outbreak. </t>
  </si>
  <si>
    <t xml:space="preserve"> The data was collected using a python and shell scripts, cleaned and analyzed using python in a jupyter notebook, then visualized with D3. </t>
  </si>
  <si>
    <t xml:space="preserve"> Collecting the Venmo data is not easy. We had collected the 2017 data for a story then, and at that time there was an API that could be used to access public transaction data. By 2020, that API had been shut down so we had to periodically download the limited set of transactions that Venmo published to its website during the month of March then treat that data as a sample to do our calculations.   Parsing emoji is also complicated, and we had to come up with ways to extract the right meaning from the characters. For instance, a person emoji can be given various skin tones or genders. We had to determine whether a multi-part emoji was representative of its use or if combining those uses into one representative emoji would be better for the analysis. That meant grouping emoji like “skin-tone-4 haircut woman,”  “skin-tone-2 haircut man,” and “haircut woman” together as “haircut”. </t>
  </si>
  <si>
    <t xml:space="preserve"> First and foremost, journalists can learn from this piece that data and visualization can be the entire story rather than just an aspect of it. That words can be formed around the design and layout of an experience rather than always the other way around. It can also be used as an example of how data collected by companies for reasons unrelated to the reporting can be used to tell a compelling narrative. It also shows that stories about business and personal finance are wonderful vessels to understand our society. </t>
  </si>
  <si>
    <t>https://www.marketplace.org/2020/04/21/venmo-emoji-use-is-changing-in-the-coronavirus-economy/</t>
  </si>
  <si>
    <t>Daniel Wolfe</t>
  </si>
  <si>
    <t xml:space="preserve"> Daniel Wolfe is a visual editor at CNN. Previously he was a reporter for the Quartz Things team, a cohort of journalists using non-traditional means to originate and visualize their stories. Prior to CNN he worked designing and developing content at Planet Labs, Tesla, and the Urban Institute. </t>
  </si>
  <si>
    <t>Boston Globe Spotlight Team's series "Last Words"</t>
  </si>
  <si>
    <t>http://apps.bostonglobe.com/metro/investigations/spotlight/2020/09/last-words/</t>
  </si>
  <si>
    <t>Boston Globe</t>
  </si>
  <si>
    <t>Investigation, Explainer, Long-form, Database, Infographics, Chart, Video, Health</t>
  </si>
  <si>
    <t>Google Sheets, CSV, R, RStudio, Python</t>
  </si>
  <si>
    <t xml:space="preserve"> Months before the pandemic, the Boston Globe Spotlight Team chose to tackle a subject few want to think about: death, dying, and the limited options for most people to die in peace, especially those from marginalized groups.    They found that in Massachusetts, a state that boasts some of the world’s greatest hospitals, income and race are factors in not only where and how people die, but in how long they live. The difference can be 15 years. They found that the region’s nursing homes were ill-prepared to handle the pandemic, and uncovered factors responsible for staggering COVID-19 fatality rates there. </t>
  </si>
  <si>
    <t xml:space="preserve"> In a year saturated with bleak news, the stories in “Last Words” were among the most well-read in the Globe, lauded for their mixture of context and compassion, as well as their data-driven objectivity. They provoked heated discussion on a topic so many people prefer to avoid. Over five different days, the editorial page published numerous letters to the editor in response to the stories. The Globe’s comment board drew robust responses.    One reader thanked Globe reporters, saying, “It makes a big crack in the concrete wall of ignorance and denial in our society of the disparities and inequalities that our 'culture' has long tolerated.”   Government officials also responded. The series spurred state officials to release more data on the number of COVID cases and deaths at nursing homes, as they faced repeated pressure from the Globe to exhibit more transparency. Officials also publicly vowed to do better in overseeing safety at nursing homes, where Massachusetts had one of the highest death rates in the nation. One in seven long-term care residents died in the pandemic.    The state attorney general also began a probe into Medicaid nursing home discrimination, acting on information from the Globe’s undercover operation of bias against the poor at these facilities.   Overall, the powerful data analysis of the series and its deeply human stories served as a catalyst for discussions about death, dying and disparities, subjects so relevant in this pandemic year and beyond.  </t>
  </si>
  <si>
    <t xml:space="preserve"> We used a variety of tools and techniques, including:   ● Linear and multiple regression to identify factors correlated with higher mortality rates at nursing homes. (First, we had to painstakingly gather data from a variety of state and federal databases and merge them together.)   ● Geocoding. We examined 21 years of detailed death certificate data to look for patterns in deaths (such as where people die by race and income) and identify deaths potentially related to COVID-19. But because the data did not include people's income, we geocoded the data based on the residential address of the decedent, looked up the median income for that Census tract, and then classified the person into an income bucket we devised partly based on Pew Research Center definitions.   ● Survey research. We commissioned Suffolk University to conduct a poll of Massachusetts residents and their views on deaths. We also surveyed the families of 450 people who died in 2016 by mail (using contact information from the state’s death data). The latter survey also included open-ended questions that gave reporters ideas for stories and names of potential interview subjects.   ● Audits. To identify Medicaid discrimination at nursing homes, we mimicked "pair testing" approaches often used by investigators to identify potential discrimination. We sent two emails to hundreds of nursing homes expressing interest in potentially placing an elderly parent in the facility. One set of emails indicated the person would have to rely entirely on Medicaid. The other set of emails indicated the person was affluent enough to afford to pay the bill themselves..   ● Content analysis. We conducted a content analysis of transcripts for the Massachusetts governor’s press conferences in the first month of the pandemic, finding that the governor and his staff rarely mentioned nursing homes at the briefings compared to hospitals. </t>
  </si>
  <si>
    <t xml:space="preserve"> We faced several challenges in putting together this series. First, we had to sue the Massachusetts Department of Public Health twice to obtain the death data that was the backbone of the series, spending more than $16,000 in legal fees. Second, the data from the state and federal government was often incomplete and missing unique identifiers to easily merge the databases. (We wound up painstakingly joining databases by the names of nursing homes and manually fixing errors where the names of nursing homes were listed differently in different databases). In some cases, the state also withheld the pricese number of deaths at nursing homes, forcing us to contact the nursing homes themselves to find out the actual numbers and fill in that missing information in our database.    In order to successfully survey 450 families who had someone die in the same year, we needed to send out more than 5,000 letters – since most people don’t respond to mail surveys. (The state death data doesn’t contain phone numbers or email addresses for family members - just the name and address of the person who provided information to the state about the deceased.)    Of course, one of the biggest challenges was the pandemic. We were getting close to publishing a series about disparities in death and discrimination in nursing homes when the coronavirus pandemic erupted in the state – forcing us to pause publication of the series and then re-report many part of it.  </t>
  </si>
  <si>
    <t xml:space="preserve"> The series powerfully demonstrates the importance and utility of death data - and it's worth it to even sue to get it. We obtained detailed data for 1.2 million deaths in Massachusetts, giving us incredibly detailed information for everyone who died in the state over more than two decades. That data could be used in any number of stories.    We also demonstrated how journalists can borrow some techniques from academia -- including multiple regression, paired testing, and content analysis -- to do their own studies. Multiple regression is a great technique to help figure out what factors are significantly related to deaths or something else reporters are studying. Paired testing is a useful way to to identify potential discrimination. Content analysis is a great way to measure what words or editorial choices people are making in their speeches, underscoring their priorities. We also showed two different ways of using scientific surveys - conducting your own or hiring a professional pollster. But the bottom line is journalists can take advantage of all these techniques themselves.    We think the series also showed how journalists can investigate a topic, then be forced to pivot when another major story breaks — like the pandemic. When that thappened to us, we didn't panic — we actually saw an opportunity to incorporate new pandemc death data and see if our earlier findings about inequities still held up.  They did and the result was a highly challenging and illuminating series to produce.  </t>
  </si>
  <si>
    <t>https://apps.bostonglobe.com/metro/investigations/spotlight/2020/09/last-words/part1-dying-poor/index.html</t>
  </si>
  <si>
    <t>https://apps.bostonglobe.com/metro/investigations/spotlight/2020/09/last-words/part2-forgotten-elderly/index.html</t>
  </si>
  <si>
    <t>https://apps.bostonglobe.com/metro/investigations/spotlight/2020/09/last-words/part3-nursing-homes/</t>
  </si>
  <si>
    <t>https://www.bostonglobe.com/2020/09/28/metro/spotlight-team-probe-potential-medicaid-discrimination-massachusetts-nursing-homes/</t>
  </si>
  <si>
    <t>https://apps.bostonglobe.com/metro/investigations/spotlight/2020/09/last-words/death-interactive-details/</t>
  </si>
  <si>
    <t>https://www.bostonglobe.com/2020/09/26/metro/massachusetts-poll-race-education-gender-may-influence-some-divergent-views-about-death/</t>
  </si>
  <si>
    <t>Reporters Mark Arsenault, Liz Kowalczyk, Todd Wallack, Rebecca Ostriker, Robert Weisman, Saurabh Datar and Spotlight editor Patricia Wen</t>
  </si>
  <si>
    <t xml:space="preserve">   Mark Arsenault    Mark Arsenault covers casino development and gambling issues for The Boston Globe. He joined the newspaper in 2010 in the Washington, D.C., bureau, where he covered national politics and the U.S. Congress.     Liz Kowalczyk    Liz Kowalczyk reports on hospitals, doctors, and the patient perspective for the Globe, focusing on quality of care and medical errors, medical culture, and treatment trends, including for mental health issues.     Rebecca Ostriker    Rebecca Ostriker is a news reporter for the Globe. She was the Globe’s Arts Editor for nine years, during which she won a New York Times Co. Punch Award and two arts critics won Pulitzer prizes.     Todd Wallack    Todd Wallack is an investigative reporter and data journalist on the Globe’s Spotlight team. He won national awards for his work on public records in 2016 and has been a finalist for the Pulitzer Prize three times.     Robert Weisman    Robert Weisman reports on Baby Boomers -- their work, health, money, and lifestyle -- and life after 50. He is particularly interested in retirement and reinvention, aging, and second acts.     Saurabh Datar    Saurabh Datar used data and graphics to tell stories at the Globe. He also worked with reporters to produce interactive digital presentations, and builds tools and applications for the newsroom. Prior to the Globe, Saurabh worked at the Atlanta Journal-Constitution.     Patricia Wen    Patricia Wen is the editor of the Spotlight Team, the Globe’s investigative unit that includes six reporters. She took over in 2017 after having previously worked as a reporter on the team more than two decades ago. </t>
  </si>
  <si>
    <t>FinCEN Files</t>
  </si>
  <si>
    <t>https://www.buzzfeednews.com/article/jasonleopold/fincen-files-financial-scandal-criminal-networks</t>
  </si>
  <si>
    <t>BuzzFeed News, the International Consortium of Investigative Journalists, and more than 100 media partners around the world</t>
  </si>
  <si>
    <t>Investigation, Explainer, Long-form, Cross-border, Multiple-newsroom collaboration, Database, Fact-checking, Podcast/radio, Infographics, Chart, Map, Corruption, Money-laundering, Economy, Terrorism</t>
  </si>
  <si>
    <t>AI/Machine learning, Scraping, Json, Microsoft Excel, Google Sheets, CSV, PostgreSQL, PostGIS, Python</t>
  </si>
  <si>
    <t xml:space="preserve"> The FinCEN Files began with a trove of secret government documents and grew into a partnership of more than 400 journalists in 88 countries — the largest reporting project in history.   Our 16-month investigation proved that five global banks continued to profit from suspect transactions even after they paid hefty fines and promised to clean up their acts.   It revealed how laws meant to stop financial crime have instead allowed it to proliferate.   And it showed, transaction by transaction, how some of the world’s most notorious criminals used the international banking system to legitimize the profits from their deadly dealings. </t>
  </si>
  <si>
    <t xml:space="preserve"> The FinCEN Files include more than 2,100 suspicious activity reports, which banks must file with the U.S. government to flag transactions that appear to be linked to illicit activity. Making sense of these reports, which covered tens of thousands of pages, required innovation and exhaustive effort.    Every SAR contains two parts: a set of data tables and a narrative. The tables were unconventionally formatted and could span dozens of pages each, so we wrote Python scripts to extract the information and put it into a single database enumerating thousands of SAR subjects, key dates, suspicious transaction totals, and other crucial details.   The narrative sections contained key information about money flows and relationships between banks. At first, ICIJ partner SVT used machine learning to screen the records and obtained a first set of transactional data that could be used for research.   As variations in language and the complexity of the reports prevented the capture of some essential details, we launched a large-scale data-extraction effort. For more than a year, 85 journalists in 30 countries extracted transaction information in the narratives by hand, sharing them securely with partners on ICIJ’s Global iHub platform.   ICIJ then reviewed each extraction three times, a process that took seven months. To facilitate this effort, ICIJ used the Django web framework to build a fact-checking tool that allowed colleagues to flag errors and track edits throughout the process.   Reporters also built and analyzed databases of public information (such as corporate records) and cross-referenced them with SAR data.   Together, this information offered an unprecedented map of torrents of money circling the globe and funding mayhem — all within view of banks and regulators.   The specific tools included: Python (Django, Jupyter, Pandas, PDFPlumber, NetworkX), Excel, Google Sheets, PostgreSQL, Linkurious, Neo4j, VisiData, Docker, Ansible, ICIJ’s research platform Datashare. </t>
  </si>
  <si>
    <t xml:space="preserve"> Data quality issues posed major challenges for the team.   The FinCEN Files investigation involved data on more than $2 trillion in transactions dated from 1999-2017 that had been flagged in the suspicious activity reports by nearly 90 financial institutions.    It was spread across tens of thousands of pages, most of it unstructured. Even just organizing it all, let alone reporting on it, required innovation and exhaustive labor to unpack. This led to a large-scale data-extraction effort and an exhaustive fact-checking effort.   The government forms are poorly designed; bank compliance staffers often fill out SARs with incomplete, confusing, or inaccurate information; and U.S. authorities haven’t done much to police the quality of the information that banks submit.   For example: More than a fifth of the SARs in the FinCEN Files list no street number, city, or even country for one or more of the flagged subjects. In some cases, the bank that submitted the SAR failed to include addresses for customers in its own corporate network. And when an address was included, more than half of the FinCEN Files SARs listed the wrong country, as designated by a two-character code, ICIJ found.   BuzzFeed News and ICIJ went through multiple rounds of validation to confirm the countries and territories used for the analysis.   The records also included hundreds of spreadsheets with data on more than 100,000 transactions filled with party names, bank names, figures, and dates — using a variety of different formats and field names — but were unattached to the narrative that would have explained their inclusion.   ICIJ undertook an effort to standardize the field names and address formats to make them more useful to our partners. We also used shoe-leather reporting with sources and external documents to help make sense of this information. </t>
  </si>
  <si>
    <t xml:space="preserve"> We believe this project demonstrates the value of large-scale, cross-border collaboration. The document and data in the FinCEN Files touch nearly every corner of the planet. Our partnership with more than 100 other newsrooms allowed us to produce major stories in dozens of countries, and break news in dozens more.    Getting to that point, however, required a strong shared foundation of trust, training, and collaboration. During the project’s first phase, BuzzFeed News and ICIJ convened a confidential meeting with more than 100 partners in Hamburg, Germany, for two days of meetings to brainstorm, teach, and develop reporting plans. Building off the success of those meetings, reporters continued to collaborate via ICIJ’s secure Global iHub platform, where they could discuss new leads, share insights, and ask questions.    In some ways, this massively collaborative approach added complexity to an already-complex project. Given the sensitivity and complexity of the material, for instance, all partners went through trainings on security and the use of ICIJ’s technologies for research tailored to the project. Partners spent non-trivial amounts of time reading each other's messages, catching up on the latest findings. And coordinating the final publication schedule was an exercise in diplomacy and intricate logistics.   But the benefits greatly outweighed those costs. As reporters scoured the FinCEN Files, they found evidence that assisted colleagues halfway around the world. Together, they pieced together a clearer picture than ever of dirty money flowing through the mainstream financial system. Independently, too, they dove deep into their countries and topics of expertise — now placed in the context of a globe-spanning investigation. The sheer size of the collaboration also unlocked possibilities that would have otherwise been unthinkably onerous, such as the grueling-yet-essential project to manually collect all transaction information described in the SAR narratives, as discussed above. </t>
  </si>
  <si>
    <t>https://www.buzzfeednews.com/article/jsvine/fincen-files-explainer-data-money-transactions</t>
  </si>
  <si>
    <t>https://www.icij.org/investigations/fincen-files/mining-sars-data/</t>
  </si>
  <si>
    <t>https://www.icij.org/investigations/fincen-files/explore-the-fincen-files-data/</t>
  </si>
  <si>
    <t>https://www.icij.org/investigations/fincen-files/confidential-clients/</t>
  </si>
  <si>
    <t>https://www.buzzfeednews.com/article/anthonycormier/hsbc-money-laundering-drug-cartels</t>
  </si>
  <si>
    <t>https://www.icij.org/investigations/fincen-files/with-deutsche-banks-help-an-oligarchs-buying-spree-trails-ruin-across-the-us-heartland/</t>
  </si>
  <si>
    <t>BuzzFeed News, the International Consortium of Investigative Journalists and more than 100 media partners around the world</t>
  </si>
  <si>
    <t xml:space="preserve"> BuzzFeed News is a global news organization providing original online reporting across the internet’s biggest platforms, and is a two-time finalist for the Pulitzer Prize.   The International Consortium of Investigative Journalists is a global network of reporters and media organizations who work together to investigate the most important stories in the world. Over the years, ICIJ has released dozens of investigations – including the Pulitzer Prize-winning Panama Papers – and has won many awards for its work.   A full list of &lt;a href="https://docs.google.com/document/d/1tPdXpOjIAbqvBibraURAHSMiK7Czksuyql3blJzl8UU/edit"&gt;media partners can be seen here . </t>
  </si>
  <si>
    <t>Luanda Leaks</t>
  </si>
  <si>
    <t>https://www.icij.org/investigations/luanda-leaks/how-africas-richest-woman-exploited-family-ties-shell-companies-and-inside-deals-to-build-an-empire/</t>
  </si>
  <si>
    <t>International Consortium of Investigative Journalists, FRONTLINE, Expresso, The New York Times and 33 other media partners</t>
  </si>
  <si>
    <t>Investigation, Explainer, Long-form, Cross-border, Multiple-newsroom collaboration, Database, Fact-checking, Map, Corruption, Business, Economy, Human rights</t>
  </si>
  <si>
    <t>AI/Machine learning, Microsoft Excel, Google Sheets, CSV, PostgreSQL, Python</t>
  </si>
  <si>
    <t xml:space="preserve"> Luanda Leaks exposes the inner workings of a global business empire fueled by hundreds of millions of dollars in public money siphoned from one of the poorest countries in the world.   Drawing from more than 715,000 leaked records, public documents and hundreds of interviews, it casts unprecedented light on the mechanics of corruption at the grandest scale, and reveals how Western professionals play a vital, little-examined part in the blighting of countless lives.   The investigation centered on Isabel dos Santos, Africa’s wealthiest woman, involved more than 120 journalists in 20 countries. </t>
  </si>
  <si>
    <t xml:space="preserve"> Reaction began before we even published. In December 2019, after ICIJ questioned Angola’s government, a court froze dos Santos’ major assets, including banks, a telecom company and a brewery. The government said it was trying to recover $1.1 billion in lost assets.   When the stories went live, the floodgates opened. Angola’s attorney general charged dos Santos with embezzlement and money laundering. A provincial court labeled a deal to acquire the jewelry company de Grisogono that was a focus of our reporting as “fraudulent.”   In Portugal, authorities froze dos Santos bank accounts and seized all of her assets, including luxury properties and stakes worth hundreds of millions of dollars in major companies. The country’s top market regulator launched investigations of nine auditing companies that worked with dos Santos, threatening criminal charges if it could be determined they broke anti-money laundering laws in aiding dos Santos.   Dutch prosecutors began a criminal investigation, examining how a company owned by dos Santos’s husband managed to acquire a lucrative shareholding in the Portuguese oil and gas firm Galp. German police raided a state-owned bank as part of a criminal probe. Cape Verde’s finance minister said the Luanda Leaks revelations helped seal a new law that closes down offshore banks.   The head of PwC’s tax team for Angola and Portugal stepped down. The firm’s chairman said he was “shocked and disappointed” and launched an internal investigation. From a reputational perspective, the dos Santos story was the worst thing to have happened to PwC on his watch, he said.    PwC declined to respond to specific follow-up questions in December, but said that in the wake of the investigation a number of senior employees have left “or been subject to other remedial measures.” </t>
  </si>
  <si>
    <t xml:space="preserve">     The leak itself was of more than 715,000 records. Documents were in different formats (emails, PDFs, spreadsheets) and about half of the files were in Portuguese. To make this large trove of files searchable and share them with the team in a secure way, ICIJ used its research tool Datashare. As most of the team didn’t speak Portuguese, ICIJ used an open source software to translate the records, and have both the original and a translated searchable English version of the file in Datashare.   The high volume of files and unstructured data required additional efforts to analyze them. To help with the mining and reporting, ICIJ and media partners used machine learning to cluster similar types of files that could be of interest for the investigation and added filters with the results of those clusters to Datashare. ICIJ also used graph databases and entity extraction to facilitate establishing connections between the files.   ICIJ manually created massive databases from scratch to propel research and help analyze the material. We combined the records we obtained with corporate registries from more than a dozen jurisdictions, corporate documents and other datasets to compile and map an extensive—and exclusive—record of more than 400 companies owned or otherwise tied to Isabel dos Santos, her husband, or both, including 94 registered in secrecy jurisdictions. Each data entry was verified and fact-checked.   This database offered a unique view of the dos Santos companies and was central for the investigation. ICIJ made the final data available to the public: https://www.icij.org/investigations/luanda-leaks/explore-how-to-build-a-business-empire/ The specific tools used included: Datashare (ICIJ’s developed research tool to make the files searchable - open source), Google Sheets, Apertium, Neo4J, Linkurious, Talend, SQL Server, Universal Sentence Encoder, ElasticSearch, Annoy.     </t>
  </si>
  <si>
    <t>The records obtained by ICIJ included emails, government decrees, spreadsheets, ledgers, audits, incorporation papers, organizational charts, meeting minutes and videos, loan agreements, deeds, tax advice and tax returns. While the records, many in Portuguese, laid groundwork for stories, they were incomplete. They referenced other documents that were not included and events not further described. The reporting was like sifting through a giant box of pieces from countless different puzzles — and then finding that even when assembled, each was missing crucial parts. Much time was devoted to reconstructing transactions, tracing the flow of money from an Angolan or dos Santos business through shell companies and then into the legitimate financial system. Simply reading the financial documents required thousands of hours. ICIJ turned to forensic auditors and other experts to help better understand what we were seeing. Team members spent weeks on the ground in Angola, a country with no tradition of a free press and a difficult reporting environment. We chased leads around the globe, from Portugal and Brazil to Malta and Delaware. We interviewed hundreds of people, including government ministers, bank officers, company incorporation specialists and everyday Angolans. The persistence paid off: additional sources led to additional documents, helped fill in gaps in understanding, and pointed to new stories, including embezzlement of millions of dollars from the state oil company dos Santos ran to using her father's backing to plunder state infrastructure funds to a mass eviction of an entire seaside community, driven out by bulldozers and police to make way for a dos Santos real estate development. Another considerable challenge comes with our model: fashioning a single team out of disparate and far-flung news organizations. We shared tips and bits of reporting on our bespoke internal communications platform, held hundreds of virtual meetings and met up on the</t>
  </si>
  <si>
    <t xml:space="preserve"> Faced with a trove of records in different formats? Consider a technological solution. ICIJ’s Datashare can power up collaborations and make the task of reading through documents across different desks and even newsrooms an achievable goal. Datashare is open source, meaning that any journalist can download and use it for free. (https://datashare.icij.org/)    For Luanda Leaks, we faced an additional hurdle: It wasn’t a few hundred documents that we wanted to collectively sort through—it was a vast trove of more than 750,000. ICIJ teamed up with Quartz AI studio to use “machine learning” to automate the sorting process. This subset of artificial intelligence could learn to identify similar groups of files more likely to contain stories—pulling out, for instance, balance sheets to queue up for review by our reporters. The results were later integrated into Datashare. Artificial intelligence experts who might be willing to lend a hand dwell in many sectors, including academia. Don’t be afraid to ask.   A set of original documents is the starting place for reporting, not the end. To build the company database, for examples, we started by pulling names and other relevant information from the files and then used public information harvested from company registries, databases and corporate documents to validate our findings and expand on what we were learning. To make sense of it, and to track our work, ICIJ manually built a database that compiled data on companies in which dos Santos or her husband hold, or have held, a stake as shareholder, directly or indirectly. ICIJ also relied on information gathered through previous investigations, including Offshore Leaks. </t>
  </si>
  <si>
    <t>https://www.icij.org/investigations/luanda-leaks/how-we-mined-more-than-715000-luanda-leaks-records/</t>
  </si>
  <si>
    <t>https://www.nytimes.com/2020/01/19/world/africa/isabel-dos-santos-angola.html</t>
  </si>
  <si>
    <t>https://www.icij.org/investigations/luanda-leaks/explore-how-to-build-a-business-empire/</t>
  </si>
  <si>
    <t>https://www.icij.org/investigations/luanda-leaks/luanda-leaks-reveals-thousands-forced-at-gunpoint-from-fishing-community-at-site-of-dos-santos-project/</t>
  </si>
  <si>
    <t>https://www.icij.org/investigations/luanda-leaks/after-luanda-leaks-a-billionaires-empire-falls-but-her-enablers-carry-on/</t>
  </si>
  <si>
    <t>https://www.icij.org/investigations/luanda-leaks/from-colonization-to-kleptocracy-a-history-of-angola/</t>
  </si>
  <si>
    <t xml:space="preserve"> The International Consortium of Investigative Journalists is a global network of reporters and media organizations who work together to investigate the most important stories in the world. Over the years, ICIJ has released dozens of investigations—including the Pulitzer Prize-winning Panama Papers—and has won many awards for its work.   A &lt;a href="https://www.icij.org/investigations/luanda-leaks/about-the-luanda-leaks-investigation/"&gt;full list of media partners can be seen here . </t>
  </si>
  <si>
    <t>Coronavirus-Monitor</t>
  </si>
  <si>
    <t>https://interaktiv.morgenpost.de/corona-virus-karte-infektionen-deutschland-weltweit/</t>
  </si>
  <si>
    <t>Brands of the Funke Mediengruppe (Berliner Morgenpost, Hamburger Abendblatt, WAZ, Thüringer Allgemeine, Braunschweiger Zeitung and many more)</t>
  </si>
  <si>
    <t>Explainer, Database, News application, Infographics, Chart, Map, Health</t>
  </si>
  <si>
    <t>D3.js, Json, Google Sheets, CSV, OpenStreetMap, Node.js</t>
  </si>
  <si>
    <t xml:space="preserve"> The Coronavirus-Monitor gives its users a comprehensive overview of the worldwide pandemic - with the latest figures fed into an easy to use tool. With the changing information needs features were changed, removed, and added. The home screen lets users explore the total number of infections, recoveries, deaths - for different countries, German federal states, by total and relative numbers, historical and current, in maps, graphs and tables. Additional sections visualize the development for Germany and lead to subprojects: to the ICU-Monitor showing the current utilization of German ICUs, to the analysis of excess mortality or the Vaccination-Monitor. </t>
  </si>
  <si>
    <t xml:space="preserve"> As the Coronavirus-Monitor was the first major German dashboard on coronavirus (first German case February 27, launch March 04), and offered real added value to the Johns-Hopkins-University dashboard through its additional data on Germany's states as well as unique features, it landed a visitor success right on the first day. The enormous rush was kept stable by constantly integrating new features, reacting quickly to new information or information needs, and keeping the Monitor one step ahead of the competition in many of its offerings. With well over 300 million visits (400 million including the subprojects) in 2020, it is probably one of the most popular coronavirus resources in Germany and by far the most successful article in the history of the Funke Mediengruppe. One of the Group's outlets, the Berliner Morgenpost, increased its number of unique users for March by 680 percent compared to the previous year, making the Monitor a huge success in raising brand awareness. In addition, it was instrumental in the success of the Coronavirus newsletter and newsblog, as well as for new subscriptions through its referrals to other resources of the Group, as internal analysis has shown. As it was the only platform at all to regularly show the latest figures for the German states, which were initially only published via individual press releases by authorities, it became the main source for JHU for Germany and thus the main source for many media brands. Thus, we were always one step ahead by having the numbers for Germany first, as the other German media brands received them through JHU with a reporting delay. Although they quickly set up their own great offerings and other data sources got available, the Coronavirus-Monitor remained the first stop for many users, still leading to record daily hits today. </t>
  </si>
  <si>
    <t xml:space="preserve"> The Coronavirus-Monitor is built modularly of multiple React.js widgets. The individual sections can be easily moved in their order, features can be adjusted and widgets can be included and updated on other project pages at the same time. Since the site had such immense success, the Maptiles from the third-party provider Maptiler quickly became too expensive, so the team set up their own Maptile Server. Data is scraped from multiple sites and sources or flows through APIs to our data server, where it is cleaned, renamed, and checked. Only then is the data passed to the project as JSON or CSV. Data for Germany is loaded from various official sources into a Google spreadsheet, where journalists from the team perform a daily manual check and then enter the data into the individual sheets for each federal state, from where it is in turn scraped and transferred to the data server. A Slack bot notifies the team of strange discrepancies, such as large downward corrections / decreasing total case counts. The maps are based on Leaflet.js, most of the graphics are built with d3.js.     </t>
  </si>
  <si>
    <t xml:space="preserve"> Similar to how all journalists probably felt about this topic, the dynamic situation and the constant changes to the official data sources were a great challenge. Especially in the beginning, when authorities or even the JHU regularly changed their data formats, publication times, or definitions without warning, this meant a lot of manual work, sometimes on a Sunday at midnight. Due to the immensely high number of hits and the fact that our Monitor was the main source for the German figures of the JHU and thus also of many media offerings for months, we also had a great responsibility to double-check the data and to make definition changes clear. In addition, a single statement by a politician could trigger a whole new information need, e.g. a whole new indicator with a new threshold for lockdown policies, to which we had to respond quickly with a new feature. And this year, of all years, we had no designer for months (May to August), which limited the team to two full-time employees and two freelancers (working a maximum of three days a week) for a few months. In addition, we found ourselves in the home office as early as April, and never before had to search so intensively for new backend solutions, as the many accesses and the ever-growing database threatened to bring our normally perfectly adequate technology to its knees. Because normally we work on projects that we plan once, publish, and then update with more current data a year later at most. All in all, every aspect of this project, the space and time circumstances, the technical solutions, was an absolute challenge and turned our entire workflow upside down. The team really outdid themselves in every aspect, and still managed to release other projects and subprojects. </t>
  </si>
  <si>
    <t xml:space="preserve"> This project showed what a small, dedicated and well organized team can do, even when circumstances are unfavorable (no designer for months, only two full-time employees, spontaneous home office) and variables are constantly changing (new backend solutions needed, data sources and information needs constantly changing). It also showed us what an impact it can have to quickly publish a well designed, minimal valuable product with the main focus to be simple and clear, a "no bullshit dashboard" as we called it internally, and then develop it further and further in the days to come, building it in a modular and agile way so you can react quickly to changes. Also important to the immense success were small features that set the Monitor apart from the competition: For example, it was the first dashboard that also showed recoveries, the first dashboard that offered a time slider, and through the manual work of the team in collecting the individual press releases, it was also the first dashboard with the current numbers for each German state. Such small features made the difference, catapulting a regional brand like Berliner Morgenpost to the top of unique-user growth in Germany and allowing this local newspaper to pass national brands like Süddeutsche Zeitung (known for example for the Panama Papers) or Zeit Online with its page views for a few weeks. Last but not least, this project can also show how money can be made with data journalism. Although it was not behind the paywall but remained freely accessible, considerable advertising revenue was generated and, by successfully redirecting the user flow to other resources such as the newsblog, newsletter sign-ups or other interactive subprojects with advertising integration, the reach of the entire offering of the Group was increased and even subscriptions were generated. </t>
  </si>
  <si>
    <t>https://interaktiv.morgenpost.de/corona-impfungen-deutschland-bundeslaender-weltweit/</t>
  </si>
  <si>
    <t>https://interaktiv.morgenpost.de/corona-deutschland-intensiv-betten-monitor-krankenhaus-auslastung/</t>
  </si>
  <si>
    <t>https://interaktiv.morgenpost.de/corona-uebersterblichkeit-sterberate-deutschland/</t>
  </si>
  <si>
    <t>Marie-Louise Timcke, André Pätzold, David Wendler, Angelo Zehr, Sebastian Vollnhals, Webkid (Christopher Möller, Moritz Klack)</t>
  </si>
  <si>
    <t xml:space="preserve"> Funke Mediengruppe's Interactive team develops interactive applications and data-driven stories for the Group's various news brands. It acts like an interdisciplinary working group of data journalists, designers and programmers within the newsroom, is very visually driven and user-focused, and covers various topics ranging from elections to climate change or social inequalities.  </t>
  </si>
  <si>
    <t>120 years of darkness: shedding light on government pensions in Brazil</t>
  </si>
  <si>
    <t>https://fiquemsabendo.substack.com/p/aps-denncia-da-fiquem-sabendo-governo-17d</t>
  </si>
  <si>
    <t>Fiquem Sabendo</t>
  </si>
  <si>
    <t>Investigation, Breaking news, Multiple-newsroom collaboration, Database, Open data, News application, Chart, Politics, Economy</t>
  </si>
  <si>
    <t>Microsoft Excel, Google Sheets, CSV, R, PostgreSQL, Python</t>
  </si>
  <si>
    <t xml:space="preserve"> For over a century Brazilian tax payers have given a blank check for the government to use on pensions for public servants with no oversight. For three years Fiquem Sabendo battled in the Supreme Audit Institution of Brazil,  pressuring for access to historical records. In 2020 we won, freeing 26 years worth of data about payments. We cleaned, analysed and uploaded the data online, identified issues and corrected the official database by collaborating with the  Ministry of Economy and then organized a pool of journalists to produce stories. Finally, we gave free access to our tool for everyone.  </t>
  </si>
  <si>
    <t xml:space="preserve"> This was possibly the largest database ever obtained based on Freedom of Information in Brazil. The data on individual monthly pension payments to civilians from 1994 to 2020 consists of 100 million lines spread across 27 different files. It is also - possibly -  the most important in terms of public money disclosure. We are talking about U$ 88 billion in pensions for over 400.000 public servants' family members, through 95 million individual payments made in 26 years. In the dataset we found lifetime pensions established in 1900 and payments that reach up to R$ 30,000 monthly. Before that, it was impossible to hold the government nor beneficiaries accountable because their names and pensions were unknown to the public.    To take these historical numbers to the broader public, Fiquem Sabendo coordinated a collaborative task force with four journalists to produce stories from the dataset. Lucio Vaz (Gazeta do Povo), Eduardo Barretto (Época), Bruno Fonseca (Agência Pública), and Taís Seibt (Fiquem Sabendo/Yahoo) worked for over a month with our team to find scoops. Agência Pública, for example, found that hundreds of officers accused of torture during the dictatorship have been receiving lifetime pensions from the government.    Over a year since the data was released by our small independent team, it is still being used by many major news outlets (Google "Fiquem Sabendo" "pensionistas"). Even president Bolsonaro tried to weigh in the situation by falsely claiming on social media he was the one to order the release of the dataset. The House of Representatives leader condemned the pensions.   The government was positively impacted by our investigation. We will explain later how our work changed the official records by almost a billion dollars in net value by identifying structural mistakes on the dataset and helping the Ministry of Economy to fix it.  </t>
  </si>
  <si>
    <t xml:space="preserve"> We managed to transform the 60 GB dataset from an inaccessible archive of separated files into a dynamic and - most importantly - useful online dataset for reporters, researchers, and citizens.    On Shinyapps, the application structured by Fernando using R, anyone is able to explore filters, timelines and download smaller pieces for further exploration on Excel/Sheets. A very important aspect here is the monetary corrections applied to update the numbers. Through this tool, anyone can see both the original values from the official dataset and the new values considering two decades of inflation and a change of currency. The platform is still online and open to the public.   On Metabase, structured by Álvaro Justen using Python, it was possible to create dashboards of interactive graphs, make calculations, pivot tables, and follow a single beneficiary's complete path over the years. Because this is a tool that costs based on the usage volume, we gave exclusive access for journalists to deeper explore the data.    </t>
  </si>
  <si>
    <t>Overcoming public data censorship Fiquem Sabendo started this fight back in 2017 and only after three years in the Supreme Audit Institution of Brazil, we won. The decision, unanimous and favorable to the agency, guaranteed the publicity of payments made to pensioners of the federal government for the first time in history. In January of 2020 we got two months worth of data and - finally - in July we released 26 years of payments for accountability. This was a result of a long collaboration between journalism and law. Despite the huge achievement, we are still in a battle for the full release of the information! Over a year after the tribunal's decision, the government has not yet published the data on payments made to relatives of military personnel and secret agents, nor to relatives of Central Bank employees. Fiquem Sabendo has already filed two petitions for this information to be made public and as soon as it is we will repeat the same process. Identifying and correcting mistakes in the official dataset As we analysed the dataset we noticed strange entries. Because we had built two different tools, in different languages ​​(R and Python), by two different people, we were sure that the problems detected on our platforms were on the official data published by the Ministry of Economy. We then organized the probable errors and inconsistencies found in three spreadsheets: single payments over R$ 1 million, R$ 100,000 and empty cells. For over a month we went back and forth with the Human Resources Management Secretariat to show and correct the problems. How impactful were those mistakes in the public budget? Almost a billion dollars in net value. Because we collaborated with the technical department responsible for the information, our reporting was able to correct the original governmental</t>
  </si>
  <si>
    <t xml:space="preserve">   Collaboration with other areas, not just other newsrooms    Having a lawyer as a cofounder working to support journalists showed us how important it is to have a team from diverse areas. Our reporting would not have existed if it wasn't for the whole legal battle that preceded it and the court's decision would not have invoked such public appeal if it had not been appropriately presented to society.      Open for everyone    Leaks and special sources are part of journalism, but we also need to fight to make things actually public. It is a structural part of our job to make public data available not just to do a scoop, but to create real accountability by allowing anyone to check the full data - available online. By using FOIA the reporting is not just about that one piece anymore, it is a pathway for others to push transparency even further. Documents obtained through the legal due process become a precedent for other documents, agencies and for state and city level decisions. The importance of this project does not end on itself, it can now be used to open pension payments all over the country, it can base requests for other parts of the government, etc.      Citizens are potential journalists waiting to act    They have the will. If we share the  tools, they can help us. It was through Twitter DMs of family members that didn't find their own relatives on the dataset that showed us the information first released by the government was not complete. "Normal people'' helped us identify that the first dataset published by the Ministry of Economy did not include beneficiaries related to military personal, secret agents and the Central Bank. And that's what fueled our second petition to the Supreme Audit Institution of Brazil. </t>
  </si>
  <si>
    <t>https://fabdev.shinyapps.io/graphs_on_demand/</t>
  </si>
  <si>
    <t>https://fiquemsabendo.com.br/transparencia/pensionistas-e-aposentados-servidores-inativos/</t>
  </si>
  <si>
    <t>https://br.noticias.yahoo.com/governo-federal-pagou-r-384-bilhoes-a-pensionistas-desde-1994-070059010.html</t>
  </si>
  <si>
    <t>https://apublica.org/2020/01/as-pensoes-vitalicias-dos-acusados-de-crimes-na-ditadura/</t>
  </si>
  <si>
    <t>https://piaui.folha.uol.com.br/pensao-a-brasileira/</t>
  </si>
  <si>
    <t>https://politica.estadao.com.br/noticias/geral,governo-paga-pensao-a-52-mil-filhas-solteiras-de-ex-servidores-do-executivo,70003185132</t>
  </si>
  <si>
    <t>Maria Vitória Ramos, Bruno Morassutti, Luiz Fernando Toledo, Léo Arcoverde, Fernando Barbalho, Álvaro Justen</t>
  </si>
  <si>
    <t xml:space="preserve"> Maria Vitória Ramos is the CEO and cofounder of Fiquem Sabendo.    Bruno Schimitt Morassutti is a cofounder and Supervisory Board Member at Fiquem Sabendo Association and Open Knowledge Brazil.    Luiz Fernando Toledo is a Fiquem Sabendo's cofounder, editor at OCCRP and the directors of Abraji.    Léo Arcoverde is cofounder and president of Fiquem Sabendo, and news producer at GloboNews.   Fernando Barbalho is a data scientist that researches and implements products for transparency in the Brazilian public sector.   Álvaro Justen is the founder of Brasil.IO, a Brazilian programmer, teacher, and free/libre software and open data activist. </t>
  </si>
  <si>
    <t>Unmasked by Nation Media Group</t>
  </si>
  <si>
    <t>Kenya</t>
  </si>
  <si>
    <t>https://unmasked.nation.africa</t>
  </si>
  <si>
    <t>Nation Media Group</t>
  </si>
  <si>
    <t>Investigation, Long-form, Open data, Illustration, Politics, Corruption, Economy</t>
  </si>
  <si>
    <t>CSV, Python, Node.js</t>
  </si>
  <si>
    <t xml:space="preserve">  Unmasked  is a flexible platform for investigative journalists and anti-corruption researchers in Kenya, that enables journalists and newsrooms to capture and publish invaluable open data from daily and investigative reporting.    The Nation Media Group created the project because in politically and technically constrained environment like Kenya, data for journalism is hard to come by and key information is made public by journalists and civil society.    Open data generated from stories increases value for all reporting, by providing insight to past and future stories while unmasking the complicated relationships behind grand corruption of people in power and associated people and organisations.  </t>
  </si>
  <si>
    <t xml:space="preserve"> Unmasked, an open data  public procurement investigation project,that was established by Nation Media Group with support from Hivos East Africa faced many challenges.   The project had to find a way to showcase how open data, especially procurement data can support journalism in uncovering corruption in procurement, in an environment where there is limited open data. It also had to do it with very limited human resources.   Due to Covid19 it was delayed and resource constrained, the entire platform was mainly developed between just two developers on a part-time basis, with additional support from NMG in-house journalists and where all interactions including workshops were done remotely between Malaysia and Kenya. The pandemic  also made it difficut for the journalists to go to investigate leads generated from insights derived from the platform for followup investigative and data driven stories.   Despite the challenges the process of enriching  the platform with more content by journalists and developers is ongoing. </t>
  </si>
  <si>
    <t xml:space="preserve">  Unmasked  is a testament to the fact that in environments with limited open data provided by the government, open data can be generated by the media through day to day and investigative reporting.    Open data standards can provide the structure needed as guidance for investigations, but also for collaboration in capturing and re-using data within the newsroom between different teams. A sports reporter could be reporting on a takeover bid of a football team, and be entering data on beneficial ownership without being a domain expert, while at the same time, possibly getting additional information on the persons and companies involved for an unrelated investigation for a story done by another team.   Finally, in an era of short news cycles and revenue, that project also shows that media can generate and publish open data through reporting, which in turn increases value by extending the relevancy of a story with each new connection made through data for new stories.    That data captured through reporting, contributes to open data that increases value for the entire newsrooom and organisation.       </t>
  </si>
  <si>
    <t>https://relations.nation.africa</t>
  </si>
  <si>
    <t>https://nation.africa/kenya/news/how-sh9bn-kemsa-plot-was-nipped-in-the-bud-2452750</t>
  </si>
  <si>
    <t>https://unmasked.nation.africa/issues/tender-fraud-at-communications-authority-of-kenya</t>
  </si>
  <si>
    <t>https://docs.google.com/presentation/d/1IhtZNORf1yCyJ1lYACZl6MiXouMedzDDUumFoesgPLg/edit#slide=id.g89d9d5ffe4_0_77</t>
  </si>
  <si>
    <t>Developer Khairil Yusof, Developer Samuel Ochola, Head of development and learning Churchill Otieno, investigative and financial journalist Paul Wafula, Data Editor Dorothy Otieno</t>
  </si>
  <si>
    <t xml:space="preserve"> Chruchill Otieno is the Head of Development and Learning at Nation Media Group. He drives digital transformation and oversees new story telling at the Nation Media Group.   Khairil Yusof is the  Coordinator at SInai Project and investigative journalist working on applying innovative methods of open data and standards, for tranasparency and anti-corruption.   Samuel Ochola is a full stack developer at Nation Media Group. He developed the front-end interface and is responsible for periodic updates and maintenance of the platform.   Paul Wafula is an investigative and financial journalist who broke the  Covid Millionaires  story. He is also the Business Editor at the Daily Nation.   Dorothy Otieno is a  Data Editor at the Nation Media Group who gave guidance on the data aspects for the project.             </t>
  </si>
  <si>
    <t>Privacy Preserving Proximity Tracing</t>
  </si>
  <si>
    <t>https://tracing.ft0.ch/</t>
  </si>
  <si>
    <t>silo.institute</t>
  </si>
  <si>
    <t>Explainer, Fact-checking, Mobile App, Infographics, Chart, Health</t>
  </si>
  <si>
    <t>Animation, Canvas</t>
  </si>
  <si>
    <t xml:space="preserve"> Contact tracing is a crucial but labour-intensive strategy to reduce SARS-CoV-2 transmissions and the spread of COVID-19. In early 2020 several strategies to automate this process utilising smartphones and bluetooth technology have been put forward. This visual explainer based on the DP-3T proposal which was adopted by the Google/Apple Exposure Notification (GAEN) system demonstrates how privacy preserving proximity tracing works, why we need it and the risks it entails. </t>
  </si>
  <si>
    <t xml:space="preserve"> In line with the privacy preserving focus of our topic we refrained from monitoring visitor numbers which makes quantfying our outreach difficult. However, the project was well received on Twitter. It was &lt;a href="https://www.berliner-zeitung.de/zukunft-technologie/die-funktion-der-warn-app-modern-erklaert-li.87342"&gt;covered by a local Berlin newspaper (Berliner Zeitung)  and – among others – &lt;a href="https://twitter.com/JuerMueller/status/1272086508409929729"&gt;shared by Juergen Mueller,  CTO of SAP, the company responsible for implementing the Corona-Warn-App in Germany. We also have anecdotal evidence from friends and family that our visual article fostered understanding of how the app works and that it motivated people to install the app when it became available. </t>
  </si>
  <si>
    <t xml:space="preserve"> Our project heavily relies on the scrollytelling pattern and features elements of explorable explanations and animated diagrams. Scrollytelling is used throughout the article to keep visual elements in the viewport while reading and to alter the appearance of said elements depending on the scroll position.   The first visualisation demonstrates how the disease spreads assuming different reproduction numbers (R) and allows the reader to explore how infections unfold by interacting with sliders to manipulate levels of immunity and isolation. It is based on a custom (but really simple) model that runs once when the page is loaded. The visual representation is implemented with p5.js.   The main part of the article consists of animated diagrams that all use the same custom-build visualisation engine capable of displaying nodes, links, and annotations in a polar coordinate system. This allowed us to easily position and animate elements by providing the distance and angle from a common reference points rather than x/y coordiantes.   The website is implemented with Vue.js and &lt;a href="https://github.com/fidelthomet/privacy-preserving-proximity-tracing/"&gt;published on Github  under an open license. </t>
  </si>
  <si>
    <t xml:space="preserve"> A major difficulty was that we had to develop our scrollytelling in sync with the actual development of the app.During our conception, there were ongoing discussions at the German and European level about whether to go for a centralised or decentralised approach, which was central to our project. On top of that, the publication of the app became several times.   Another challenge was the academic context in which the discussion about the specific functionality of the app took place.We had to fight our way through highly complex and constantly changing technical documents and papers. All this with the task of reproducing them as simplified as possible, but still correctly. </t>
  </si>
  <si>
    <t xml:space="preserve"> First and foremost, they can learn that the use of interactive and visual formats are much more reader-friendly and allow for a higher degree of editorial creativity. We thus managed to convey the complex technical concepts and interrelationships in short and easily understandable text segments.   Transparency also plays a major role. Especially in this day and age, it is elementary to reference plausible sources that any reader can easily verify. We also believe it is helpful to publish the source code as well. </t>
  </si>
  <si>
    <t>https://pudding.cool/process/pudding-cup-2020/</t>
  </si>
  <si>
    <t>https://www.berliner-zeitung.de/zukunft-technologie/die-funktion-der-warn-app-modern-erklaert-li.87342</t>
  </si>
  <si>
    <t>https://twitter.com/JuerMueller/status/1272086508409929729</t>
  </si>
  <si>
    <t>https://github.com/fidelthomet/privacy-preserving-proximity-tracing/</t>
  </si>
  <si>
    <t>Thomas Haas, Fidel Thomet</t>
  </si>
  <si>
    <t xml:space="preserve"> Thomas and Fidel are based in Berlin and are both enrolled in the Urban Futures Masters programme at University of Applied Sciences Potsdam.   Thomas is an urban designer and writer focusing on contemporary perspectives. He works with Urban Catalyst Berlin and writes freelance for various magazines and publications.   Fidel is an interaction designer with focus on data visualisation and web-enginieering. He is a research associate at the visualisation research group ᴜᴄʟᴀʙ and a former Google News Lab Fellow at Frankfurter Allgemeine Zeitung. </t>
  </si>
  <si>
    <t>Texas coronavirus cases: Latest updates</t>
  </si>
  <si>
    <t>https://apps.texastribune.org/features/2020/texas-coronavirus-cases-map/</t>
  </si>
  <si>
    <t>The Texas Tribune</t>
  </si>
  <si>
    <t>Investigation, Explainer, Database, Infographics, Chart, Map, Health</t>
  </si>
  <si>
    <t>Scraping, D3.js, Json, Google Sheets, Python, Node.js</t>
  </si>
  <si>
    <t xml:space="preserve"> The Texas Tribune is tracking how many people have tested positive for the novel coronavirus in Texas each day. From March to December, more than 1.5 million people in Texas have tested positive for the virus and at least 27,000 have died. The burden of the virus is not spread evenly across the state, and our tracker’s charts and maps make it easy for readers to see how the situation is unfolding in their area. It is our goal to make this data as simple to understand as possible, because it is so important. </t>
  </si>
  <si>
    <t xml:space="preserve"> What distinguishes the Tribune’s coronavirus tracker from our competitors is its clear design and its focus on accountability. It is our goal to make this data as simple to understand as possible for our readers, most of whom (like us!) are not epidemiologists. As Texas rolled back its restrictions and cases surged multiple times in 2020, we wanted a clear, reliable place for readers to understand the situation and how state leaders’ decisions impacted their personal safety.   The Texas Tribune’s case tracker was the Tribune’s most-visited story of 2020, with 2.65 million page views from 834,000 users from April through December. Users also spent more than more than three minutes on the page, which is more than double the average time spent on all other Tribune stories.   We know that the story attracted a very loyal audience, because a large portion of readers get to the page via direct links, indicating they’ve bookmarked the tracker and check it regularly. Data from the tracker also led to dozens of related stories, and the tracker charts were embedded across our site and others. Charts from the tracker were republished by news organizations across the state. </t>
  </si>
  <si>
    <t xml:space="preserve"> This story was created by a team of data reporters and developers, and updating the story every day requires innovation and creative storytelling techniques. When updating we use a Python scraper to fetch the state’s data from multiple sites and insert it into our own database. Then, we use that data to publish a page with interactive maps and charts built using D3, a javascript charting library. All of this is based on the Tribune’s open-source, dynamic page publishing platform. Because the data changes every day as the pandemic situation changes, the charts must be dynamic and flexible. The maps and charts can also be embedded in Tribune stories or by our media partners across Texas. </t>
  </si>
  <si>
    <t xml:space="preserve"> Throughout the pandemic, the state has repeatedly changed the way it reports the data, and the team of journalists on this story responded to those changes on the fly. For instance, the state added new, more accurate data as pandemic upfolded, as well as introduced errors that needed to be explained to readers. We rebuilt our data scrapers and redesigned the presentation of the tracker again and again as the story — and the virus — evolved. This story also requires a high level of team coordination and communication to pull off updates every day of the week for nine months. We take turns and share the load, and we all have the state health department’s press officers on speed dial to resolve frequent problems with the data on their end. </t>
  </si>
  <si>
    <t xml:space="preserve"> A data tracker that updates every day and has no set end point is a huge undertaking — especially when it features data that is brand new to everyone involved. Everyone on the team producing the story needs to be ready to collaborate, adapt and support each other.   </t>
  </si>
  <si>
    <t>https://web.archive.org/web/20200415030216/https://apps.texastribune.org/features/2020/texas-coronavirus-cases-map/</t>
  </si>
  <si>
    <t>https://web.archive.org/web/20201229180827/https://apps.texastribune.org/features/2020/texas-coronavirus-cases-map/</t>
  </si>
  <si>
    <t>Chris Essig, Mandi Cai, Carla Astudillo, Anna Novak and Darla Cameron</t>
  </si>
  <si>
    <t xml:space="preserve"> Chris Essig, Mandi Cai, Carla Astudillo, Anna Novak and Darla Cameron are the data visuals team for this project at the Texas Tribune, a nonprofit newsroom covering state politics and policy. They use data reporting, web development and data visualization tools to tell stories about Texas. </t>
  </si>
  <si>
    <t>Covid-19: The global crisis in data</t>
  </si>
  <si>
    <t>https://ig.ft.com/coronavirus-global-data/</t>
  </si>
  <si>
    <t>Explainer, Long-form, Cross-border, Infographics, Chart, Map, Health, Economy</t>
  </si>
  <si>
    <t>Animation, D3.js, QGIS, Json, Adobe Creative Suite, CSV, R, RStudio, Node.js</t>
  </si>
  <si>
    <t xml:space="preserve"> As part of a major series examining whether the world could have been spared from hte pandemic, the Financial Times Visual and Data Journalism team compiled and analysed data from around the world to produce a definitive, visually immersive analysis of the Covid-19 pandemic. Presented as a series of chronological chapters, the story used cutting-edge web design and data analysis/visualisation techniques to take readers on an authoritative journey from Wuhan, China in January, through to Europe's second wave in October. </t>
  </si>
  <si>
    <t xml:space="preserve"> As part of the FT's key coverage of the crisis, the story was made free-to-read and achieved outstanding reader engagement metrics. Most importantly, with an average viewing duration of over six minutes across hundreds of thousands of page views, this piece engaged and informed our readers. It was widely shared to enormously positive reviews on social media, including by one member of the UK government's own Covid-19 science advisory committe (SAGE).   We delievered a compelling, tightly integrated combination of rich storytelling and in-depth analysis. The piece was cited by noted SEO expert Rand Fishkin as an example of '10x content' - "content that is at least ten times better than the next best piece of content available online on that same topic".   The story concentrated on describing paradoxes of the crisis or debunking myths including     The false trade-off between protecting citizens and protecting economies   How China contained the virus amid the miggest mass human migration on the planet   How nowhere in the US is like the US (the problem of aggregates)    Each one of these chapters, supporting by data and visuals, was crafted to better inform the public about the biggest threat to global health in a century. We think we succeeded - the piece became a much-cited reference point in critical debates in the early weeks of Europe's second wave.     </t>
  </si>
  <si>
    <t xml:space="preserve"> Firstly, I want to give some emphasis to the design process ahead of the tools used.   The story was designed from the ground up to provide a positive user experience, led by our User Experience Editor. We agreed in early team design sessions that we wanted to give the reader 'intelligent incentives to keep scrolling'. Care and attention was given to every user interface element and how it would support the story. For example, an autoplaying video topper on the page was created to generate an emotional entry point for the reader based on particularly memorable moments from an unforgettable year. Meanwhile, a scrollytelling intro that provided some tension/teasing ahead of the detail that was to follow. Then, a scrollytelling approach deliberately connected each unfolding regional chapter to the bigger picture of the global death toll.   Next I want to talk about how we used data.   Data is often accused of being 'sterile', but we wanted the piece to generate an emotional response. We achieved this through careful design, not just with the intro, but with elements such as the gradual animated unfolding of the central streamgraph's horrific death toll and the use of 'active titles' on each chart: data became visual rhetoric.   In terms of tools, we used an understandably broad range: the page itself was constructed with customised React and D3; R, QGIS and Adobe Illustrator were used to create the inline graphics within chapters, which were then rendered as SVG on the page. Video elements were prepped with Adobe AfterEffect/sElements. Zeplin was used for bespoke page design. </t>
  </si>
  <si>
    <t xml:space="preserve"> Without doubt, the hardest part of this project was planning and executing a hugely ambitious piece of work around a story that was still evolving at a rapid pace.   Our solution to this challenge was to run a parallel development process with user experience and page design being carried out in parallel with story development: Early in the project, the entire team worked together to agree a narrative vehicle for the piece: that it would be a combination of chronological and geographical. With the design work addressing that broad remit, individual chapter authors were then drawn from across the Visual and Data Journalism team who would research, visualise and write individual sections of the story. Earlier chapters were created first, providing a model for later chapters to follow. This approach meant that, althoug the piece took around two months from conception to publication, it still incorprated up-to-date information and analysis at the time it was published.   Another big advantage to the project's workflow was that it drew on work that had already been carried out by the team earlier in the crisis;     The prominent 'streamgraph' that provided the visual spine of the story — the terrible human toll of the crisis — drew data directly from the team's coronavirus tracker project.    The individual chapters were produced by data journalists who had already been intimately involved in data reporting on the pandemic from its early stages    We feel that the piece exudes a confidence that was created by six months of constant effort tracking, analysing and reporting the biggest global story of this century.     </t>
  </si>
  <si>
    <t xml:space="preserve"> That it pays to put charts and maps on a page first and write around them! So often, newsroom workflows are dominated by an intertial compulsion to produce copy first, with graphics to follow as decoration. We feel that the cohesive narrative presented by the 2,000+ words in the story was entirely down to the way that the graphical analysis was used to compose the chapters and broader narrative structure of the piece first. The words followed — and were more confident because of it.   Having said that, we also feel that this piece reflects how important it is that data journalists should be encouraged to actually  write  longer stories — all too often, data jouranlists are thought of as 'the graphics people'. In this piece, the words were finely crafted by writers who knew the data best — and it shows. It was particularly pleasing that entire sentences from the story were shared on social media almost as much as the graphics were, proving this was a story with substance and something to say. </t>
  </si>
  <si>
    <t>Steven Bernard, John Burn-Murdoch, Tom Hannen, Bob Haslett, Caroline Nevitt, Jane Pong, Ændrew Rininsland, Alan Smith, Martin Stabe, Cale Tilford, Aleksandra Wiśniewska, Claire Manibog</t>
  </si>
  <si>
    <t xml:space="preserve"> Steve Bernard: Senior Visual Journalist at the FT, a specialist in cartography, data visualisation and video production.   John Burn-Murdoch: The FT's award-winning Chief Data Reporter, previously with the Guardian.   Tom Hannen: Executive producer for video at the Financial Times, previously worked in BBC Global News   Bob Haslett: Visual journalist, fond of design &amp; typography. And whippets.   Caroline Nevitt: The FT's User Experience Editor, formerly of Wolff Olins   Jane Pong: Now at Bloomberg, Jane was the FT's data visualisation specialist in our Hong Kong newsroom   Ændrew Rininsland: Senior developer. Before starting at the FT in 2016, he was an interactive journalist at The Times and Sunday Times.   Alan Smith: Leads the FT's newsroom team of data reporters and visual journalists.   Martin Stabe: The FT's data editor, studied journalism at City University of London, joined the FT in 2010 after stints with Press Gazette, Retail Week and Drapers.   Cale Tilford: Senior newsroom developer started awho started on the visual and data desk in 2018. Applies computer science to data journalism.   Aleksandra Wiśniewska: Visual projects editor at the FT. Joined the newsroom in 2014 as a graduate trainee.   Claire Manibog: The series producer, a digital editor specialising in multimedia storytelling.     </t>
  </si>
  <si>
    <t>New Climate Maps Show a Transformed United States</t>
  </si>
  <si>
    <t>https://projects.propublica.org/climate-migration/</t>
  </si>
  <si>
    <t>Explainer, Multiple-newsroom collaboration, Database, News application, Infographics, Chart, Map, Environment, Agriculture</t>
  </si>
  <si>
    <t>D3.js, QGIS, Json, Adobe Creative Suite, PostGIS</t>
  </si>
  <si>
    <t xml:space="preserve"> We analyzed data from the Rhodium Group and a study published in the Proceedings of the National Academy of Sciences to show how climate change will profoundly change the way we live in the United States by mid-century. The never-before-seen data shows how heat and humidity will push the South and Gulf Coast almost to be almost unlivable, while the upper midwest will become a more ideal place to live and farm. Together this is one of the most complete views of what our climate future looks like. </t>
  </si>
  <si>
    <t xml:space="preserve"> This project was one of our most-viewed single pages on the website all year. We’ve heard from many, many readers that by stacking the information in an additive way -- showing how these individual problems will all affect the US in different ways, together -- we’ve driven home a key set of problems in the climate crisis that hadn’t been as clear before.  </t>
  </si>
  <si>
    <t xml:space="preserve"> We used QGIS and Postgres/PostGIS for data analysis, and d3, Svelte.js, Illustrator and Photoshop for presentation. </t>
  </si>
  <si>
    <t xml:space="preserve"> The hardest part of this project was figuring out how to combine seemingly disparate climate data sets into a complete portrait of the future of climate in the United States. From temperature to sea level rise to economic damages in dollars to the very concept of a "niche" that represents the ideal human habitation zone, we needed to show how individual counties ranked across the criteria. To solve this, the graphic includes three different visualizations: a globe, a set of county maps and a ranked table to let the reader explore these variables individually and then how they stack up together. Rather than attempt to create a combined index, the sortable table lets readers see how certain variables work together to amplify climate risks. </t>
  </si>
  <si>
    <t xml:space="preserve"> A big lesson that can be learned from this piece is that organizing and designing data visualizations from existing datasets effectively can be more impactful and revelatory than publishing wholly new datasets. While this project did have some exclusive data, the lead visualization and a number of county datasets were surfaced from existing sources. The niche dataset had been out in the world as a paper, but had not been translated into an effective visual yet. We worked with the paper's authors to surface parts of the work most applicable to the US to create a piece that grabbed millions of eyeballs.  </t>
  </si>
  <si>
    <t>Al Shaw, Abrahm Lustgarten, Jeremy W. Goldsmith</t>
  </si>
  <si>
    <t xml:space="preserve"> Al Shaw is a senior news applications developer at ProPublica where he uses data and interactive graphics to cover environmental issues, natural disasters and politics.   Abrahm Lustgarten is a senior environmental reporter at ProPublica, with a focus at the intersection of business, climate and energy.    Jeremy Goldsmith is a Geographer. He specializes in Cartography and GIS Analysis/Processing. His experience centers around clean, detailed, and informative maps. </t>
  </si>
  <si>
    <t>How Joe Biden won the U.S. presidential election</t>
  </si>
  <si>
    <t>https://graphics.reuters.com/USA-ELECTION/RESULTS/jznvnjyjzvl/</t>
  </si>
  <si>
    <t>Explainer, Infographics, Chart, Map, Elections, Politics</t>
  </si>
  <si>
    <t>Scraping, D3.js, Google Sheets</t>
  </si>
  <si>
    <t xml:space="preserve"> Democrat Joe Biden captured the U.S. presidency by expanding his party’s appeal among suburban voters, in middle- and upper-income communities and in places where a large share of people graduated from college. On the Republican side, Donald Trump made surprising gains among Latino populations in South Florida and in Texas along the border.    Reuters looked closely at these margins of victories across demographics, population densities, and historical outcomes to shed further light on the changing electoral landscape of the U.S. </t>
  </si>
  <si>
    <t xml:space="preserve"> This project was widely viewed on Reuters.com and shared across social media. A number of news organizations made similar “peak” maps to look at some aspects of voting in the wake of the election, but this page was unique in its comprehensive look across multiple vectors in an easily digested scrolling story. </t>
  </si>
  <si>
    <t xml:space="preserve"> This project benefited greatly from foresight of Jason Lange, who wrote a Python script to combine live county-level results with Census, Labor Dept. and other data sources for filtering. We would not have been able to turn around this sophisticated analysis without his planning and preparation.   The map was built with D3.js. The text was fed from Google Docs using the ArchieML markup language, which allowed us to quickly write and edit the piece. </t>
  </si>
  <si>
    <t xml:space="preserve"> The hardest part was building it while preparing for the election. The same team that built this page was also responsible for live election results and other stories that ran before and after the Nov. 3 election. We had the basic frame built the day after the election and were able to write our analysis based on incoming results up until Nov. 7 when the race was finally called. </t>
  </si>
  <si>
    <t xml:space="preserve"> When you do your job well, a complicated story can be easy to read. We tend to like charts with multiple layers of complexity, but it’s important to keep the reader in mind and break ideas down into digestible pieces, highlighting the aspects fo the data that speak to each idea as you flow through a story. All of the maps on this page are technically contained in the overview map, but by filtering and highlighting with text we can focus the reader on the bits of data that illuminate aspects of the story. </t>
  </si>
  <si>
    <t>Chris Canipe, Gurman Bhatia, Jason Lange and Brad Heath</t>
  </si>
  <si>
    <t xml:space="preserve"> Chris Canipe is a graphics journalist with Reuters   Gurman Bhatia is a graphics journalist with Reuters  Jason Lange is a politics data reporter with Reuters  Brad Heath covers crime and justice for Reuters </t>
  </si>
  <si>
    <t>Straßencheck</t>
  </si>
  <si>
    <t>https://interaktiv.tagesspiegel.de/lab/strassencheck-ergbnisse-diese-strassen-will-berlin/</t>
  </si>
  <si>
    <t>Der Tagesspiegel, FixMyBerlin</t>
  </si>
  <si>
    <t>Solutions journalism, Open data, Infographics, Environment</t>
  </si>
  <si>
    <t>3D modelling, D3.js, Json, Python</t>
  </si>
  <si>
    <t xml:space="preserve"> Although mobility revolution has been politically proclaimed after the 2016 election in Berlin, it still shows little on the streets. When bike lanes are built, cyclists often complain, that these lanes have little to do with their needs. That is partly because traffic planners have hardly ever conducted structured surveys of what types of bike lanes feel safe. Motorists and pedestrians haven’t been asked what kind of cycling infrastructure feels safe for them. The Tagesspiegel Innovation Lab teamed up with the startup FixMyCity and researchers to build a visual intuitive survey that allows to evaluate different types of road design.  </t>
  </si>
  <si>
    <t xml:space="preserve"> More than 22.000 people participated in the survey, which was only possible thanks to the cooperation of the daily newspaper and experts, mixed with a playful design of the articles and the survey. The survey was shared nationally and internationally on social media.     The results attracted international attention and have since been as hotly debated in public as among experts. Furthermore, they became part of planning concepts between politicians and traffic planners. The generated data was published as open data for city planners to work with.   </t>
  </si>
  <si>
    <t xml:space="preserve"> For the survey, thousands of photorealistic renderings were automatically generated by the research project. These simulated scenes all presented different combinations of bike lane features – such as width, color, demarcation or the position of parking spaces or amount of traffic on the street. This guaranteed that the individual factors could be separated in the evaluation afterwards.     For the data analysis we used Python pandas next to several other kinds of self-developed algorithms. Both teams worked together on the analysis – while working in close exchange with research experts and planners.   </t>
  </si>
  <si>
    <t xml:space="preserve"> Straßencheck is a good example of how science and journalists can benefit from collaborations. While FixMyBerlin brought the biggest part of expertise, our team gave a lot of input on the different scenarios from a user's point of view.     It was a challenge to show more than thousands of images without boring the reader. Therefore, we were able to use our experience in UX-design and presenting complex data analysis to our readers. I the end, we successfully found an approach of gamification for a scientific survey, which is proven by the result of the survey- thousands of readers clicked through thousands of images.    The constant exchange over the entire duration of this longterm project allowed the project to balance between technical accuracy and the interest of the general public.   </t>
  </si>
  <si>
    <t xml:space="preserve"> Even if journalists and scientists do not always have the same goal at the beginning, it is worth creating joint projects. Both sides benefit from the knowledge of the other. Journalists get exclusive results, scientists in return a great platform to present their research.  </t>
  </si>
  <si>
    <t>https://interaktiv.tagesspiegel.de/lab/strassencheck-das-stoert-im-berliner-verkehr-am-meisten/</t>
  </si>
  <si>
    <t>https://interaktiv.tagesspiegel.de/lab/strassencheck/</t>
  </si>
  <si>
    <t>Martin Baaske, Manuel Kostrzynski, Hendrik Lehmann, David Meidinger, Michael Gegg, Helena Wittlich, Nora Binnig, Vincent Ahrend, Boris Hekele, Heiko Rintelen, Felix Sistenich, Stefan Freudenberg, Philipp Schiedel, Tümer Tosik, Webkid, David Wegner</t>
  </si>
  <si>
    <t xml:space="preserve">    Tagesspiegel Innovation Lab  develops new storytelling formats to explore the immense potential of digital journalism. In addition to the development of new modes of presentation such as interactive graphics and mixed media stories, the team is initially focusing on citizen research, data analysis, sensor journalism and evaluations with the help of machine learning. The Innovation Lab is staffed with software developers, editors and experts in artificial intelligence.      FixMyBerlin  is a project by the Berlin FixMyCity team which is part of the city's own innovation laboratory, researching the digitalization of Berlins administration and possibilities of the urban infrastructure for tomorrow. FixMyCity supports cities transforming into a modern and open administration with a focus on sustainability. The overall goal is to have an open and constructive dialogue between administration and citizens: to create inside. Behind FixMyCity is a team of developers, transport planners, designers and data specialists.  </t>
  </si>
  <si>
    <t>What are the coffee shops and restaurants 300m from schools? Check out the map</t>
  </si>
  <si>
    <t>https://www.publico.pt/interactivo/quais-cafes-restaurantes-300-metros-das-escolas-consulte-mapa</t>
  </si>
  <si>
    <t>Breaking news, Database, News application, Map, Business, Health</t>
  </si>
  <si>
    <t>Scraping, Json, Google Sheets, R, RStudio</t>
  </si>
  <si>
    <t xml:space="preserve"> At the start of the school year, and amid the covid-19 pandemic, the Portuguese government ruled that every coffee shops, bakeries, and restaurants at 300 meters by any school would have a limit of four people by a table. But how many businesses were affected by this rule? No one seemed to know - not even the government.   Scrapping a geolocated database of Portuguese schools, and using Google Places API, we manage to find out that at least 21 thousand businesses were affected. </t>
  </si>
  <si>
    <t xml:space="preserve"> This story was very successful because it answered the questions that the government was not able to answer when they announced the law: how many businesses were affected by it and how could a business owner (and their clients) know if that business was under that rule. </t>
  </si>
  <si>
    <t xml:space="preserve"> The first challenge was to find a geolocated database of all schools and universities in the country. I had a list of all schools and I've added the university campus to it and was ready to geolocate it all. But then I've found that the Portuguese government &lt;a class="editor-rtfLink" href="http://www.igefe.mec.pt/PesquisaRede" style="color: rgb(14, 16, 26); background: transparent; margin-top:0pt; margin-bottom:0pt;; color: #4a6ee0;" target="_blank"&gt; had that database   but you had to use a complex system of dropdowns to get the geolocation of any school. Fortunately, I was able to find the json file that was feeding that website which had all the coordinates for all schools. Using R, I've converted that json file to a data frame.   Because this website lacked all college institutions, I had to use &lt;a class="editor-rtfLink" href="https://www.dgeec.mec.pt/np4/38/?form" style="color: rgb(14, 16, 26); background: transparent; margin-top:0pt; margin-bottom:0pt;; color: #4a6ee0;" target="_blank"&gt; another database   and then geolocate all of them by hand.   With all the data loaded, I've used Google Places API to request all coffee shops and restaurants 300meters close to any of those coordinates. Because the API returned results that were not 300 meters close to that point, I then calculated the euclidean distance to the point, filtering out those cases that were too far away.   Then, while a reporter contacted some of the businesses that were affected by the rules, I built an interactive map using Mapbox that allowed the readers to explore the business affected by the law. </t>
  </si>
  <si>
    <t xml:space="preserve"> Time and the bill. This was a kind of breaking news story and we had to answer fast to it. Finding all schools coordinates took me half a day, but I wasn’t considering the time that asking that data would take me.  I also had a little problem with Google Cloud. I was using the free credit they give you when you create an account and was expecting it to only give me the results that were precisely 300m from those points. After doing quick math based on the results from the first 200 schools, I thought that I would hardly pass that amount. But I forgot that the big cities were not yet collected, where there are more schools and more business - also some businesses were under the radar of two schools, which meant that I would have to delete those duplicates later - but they counted as an API request anyway. It was 4 am when I went to sleep, expecting the data to be all collected in the morning. It was indeed, but with a 300 euros bill. </t>
  </si>
  <si>
    <t xml:space="preserve"> This kind of project is the kind that shows pretty well how data journalism can work on breaking news and how a data journalist's brain works. Most people thought it would be impossible to measure how many businesses were affected, but I thought about the possibility of using the school's coordinates and Google Places API to answer it. Of course, it is an estimate - I was not able to request Bars and Bakeries because of my bill problem. And we need to take into consideration the fact that there’s a percentage of businesses that are not on Google Maps. </t>
  </si>
  <si>
    <t>Rui Barros, Claudia Carvalho Silva, Inês Moura Pinto</t>
  </si>
  <si>
    <t>The Mass Prosecution</t>
  </si>
  <si>
    <t>https://theinitium.com/project/20200724-hongkong-anti-elab-movement-prosecutions/</t>
  </si>
  <si>
    <t>Initium Media</t>
  </si>
  <si>
    <t>Investigation, Explainer, Human rights</t>
  </si>
  <si>
    <t>Animation, D3.js, Json, OpenStreetMap, Node.js</t>
  </si>
  <si>
    <t xml:space="preserve">   The anti-extradition bill movement has brought about an unprecedented governance crisis that has completely transformed Hong Kong. Freedoms were stripped from people overnight in the huge wave of prosecutions that followed. Society began to cast doubt on the fairness and independence of the judiciary.      By cross referencing court records, news reports, and police numbers, we at The Initium Media produced an interactive documentation of this mass prosecution.      We also conducted in-depth interviews with those prosecuted and their lawyers, shining light on the pressures they face after being arrested, and issues such as excessive police powers and injustice.  </t>
  </si>
  <si>
    <t xml:space="preserve">   Initium Media targets the readers coming from Hong Kong, Taiwan and Mainland China who may have different impressions or attitudes towards the protesters in the anti-extradition bill movement. The access-free interactive website depicted a whole picture of the arrest and prosecution the protesters faced.      Most of the interviewees had concerns about confidentiality and wanted to be anonymous. It was a challenge for the storyteller. What we chose was to record their voices and merge their stories with words, figures, and graphics like an online Human Library.       Unlike the traditional practice, the project did not just focus on the personal experience of the interviewees which may be a bit biased, but tried to balance with a thorough explanation of the legal proceedings and supporting data. For instance, one interviewee had disclosed the verbal abuse of Hong Kong police. In order to show that was not a tip of the iceberg, our team had recorded all the complaints the counsel filed in the courts.       The impact of such a balanced and organized way to tell a story with both emotional elements and objective data would well convince the readers and challenge their prejudices.  </t>
  </si>
  <si>
    <t xml:space="preserve"> The project is based on React.js and Webpack, using Sass as the CSS preprocessor. As a data-driven project, it chooses D3.js to create diagrams and infographics. The data is imported in the format of Json. The map layout is created with leaflet.js. Also, with the help of gsap, some infographics become animated and interactive.</t>
  </si>
  <si>
    <t xml:space="preserve">   Data Collection is the hardest part of the project. The process of acquiring data was full of hindrances. The project intended to give the readers a whole picture of how the protesters of Anti E-lab movement undergo legal proceedings and comprehensive analysis of the cases.       While the Hong Kong judiciary erases the court list within 2-3 days' time. Firstly, we have to manually archive the documents on a daily basis in order to keep a tracking record. The information we needed for the project was scattered. There was no shortcut to gather the relevant information. What we did was to enter every single data from the court list and several media reports to build an all-inclusive database.       Moreover, the government refused to provide our team with certain figures, though the information was generally regarded as not sensitive. For example, more than half defendants were being charged with riot. But when and at what occasion were they being arrested? Unfortunately, there is no formal Archives Law in Hong Kong but only a non-binding ‘Code on the Access to Information’. Our journalist had once proceeded with an application; in the end, the officials still refused to disclose the information. Our team had to cross-check with all cases reported in the newspaper day by day to figure out the data we needed.       Hong Kong is now full of tension and distrust. Under such circumstances, it was extremely difficult to find interviewees than in the normal time. Most of the protesters had concerns about confidentiality even though they wanted their stories to be heard. Our journalist had been to different magistracies and contracted several protesters directly to search for a story that can represent a relatively comprehensive picture.  The efforts our team had devoted to this project should be well recognized.  </t>
  </si>
  <si>
    <t xml:space="preserve"> The project embodies what ‘never says never’ is. The team had made a great effort to break through the limitations. Data collection is never an easy task, especially in the times that the government is holding a hostile attitude towards the media. What we can choose was either to pick the incomplete or even biased information from the officials or to find another way to develop our own database to convey a comprehensive angle of view. We journalists shall never give up on asking more and more details even if the path is much more difficult.       Another breakthrough is to turn the crisis into opportunity. When the interviewees rejected to disclose their identities, it was extremely hard to tell a good story with only texts and images. We then made use of sound as an impressive medium, in a way to balance the concern of confidentiality but still iIndulge the readers with the personal experience of the interviewees.    The skills may not be innovative for other journalists but the attitude to think out of-the-box is the spirit which the industry is looking for. </t>
  </si>
  <si>
    <t>Gemini Cheng Pui Shan, Irene Chan, Kexin Lin, Lam Chun Tung, Victoria Jin, Tseng Lee-Yu</t>
  </si>
  <si>
    <t xml:space="preserve"> Initium Media, debuted in August 2015 and headquartered in Hong Kong, is Hong Kong’s Largest Native Online Media Company as measured by numbers of professional journalists. Initium Media has been widely acclaimed by international media industry and is the first Chinese media partner of The Wall Street Journal. Initium Media is also a multi-award winning including SOPA and Human Rights Press Awards.      Initium Media, founded in December 2014 and headquartered in Hong Kong, is a media company serving the Chinese-speaking population worldwide. We will launch mobile applications, websites and social media platforms in August 2015.  </t>
  </si>
  <si>
    <t>Assessing Australia's ecological disaster</t>
  </si>
  <si>
    <t>https://graphics.reuters.com/AUSTRALIA-BUSHFIRES-WILDLIFE/0100B5672VM/index.html</t>
  </si>
  <si>
    <t>Investigation, Explainer, Illustration, Infographics, Map, Satellite images, Environment</t>
  </si>
  <si>
    <t>Adobe Creative Suite</t>
  </si>
  <si>
    <t xml:space="preserve"> Australia’s government called the bushfires crisis of 2020 “an ecological disaster.”  Reuters delivered the first data-driven analysis of fires and habitat data, showing how hundreds of species suffered.    We processed massive amounts of satellite-derived fire data and habitat information. By calculating the intersection of those datasets we were able to reveal the animals hardest hit by bushfires.     Many species, including some that are critically endangered, have seen large swathes of their environment destroyed. Some of these species have had the majority of their territory wiped out, raising fears of extinction. </t>
  </si>
  <si>
    <t xml:space="preserve"> This was the most in-depth analysis of habitat damage published at the time. Other news organisations and government agencies were publishing estimates and approximate headline figures, but we were able to give a detailed account of every animal individually.    After publication we were contacted by individuals and wildlife organisations asking about access to the raw data and analysis. It was seen as important information as attention turned to rebuilding habitats and protecting the species that were most vulnerable. </t>
  </si>
  <si>
    <t xml:space="preserve"> We processed massive amounts of satellite-derived fire data and slowly built up our own “burned area” analysis. We then took more than 1,400 habitat spatial files and ran batch calculations in order to find the intersection of the two data sets, revealing the burned percentage and acreage of each habitat. This exclusive dataset showed us which animals were hardest hit by bushfires.     There was also a large amount of detailed cartography, satellite imagery analysis, and hand drawn illustration to tie the whole piece together as an immersive experience. </t>
  </si>
  <si>
    <t xml:space="preserve"> The preparation and processing of all of the data was a monumental task. There was a lot of work to do before processing the calculations. </t>
  </si>
  <si>
    <t xml:space="preserve"> This heavy data journalism exercise could have been presented as a straight forward exclusive story, but this level of production and the visual experience helped bring the data to life. </t>
  </si>
  <si>
    <t>Simon Scarr, Manas Sharma, Marco Hernandez</t>
  </si>
  <si>
    <t xml:space="preserve"> The Reuters graphics desk publishes visual stories and data visualisations to accompany Reuters news coverage. We typically cover all areas of the news, with content ranging from climate to financial markets. The team conceptualises, researches, reports, and produces many of the visual stories published. </t>
  </si>
  <si>
    <t>The Korean clusters: How coronavirus cases exploded in South Korean churches and hospitals</t>
  </si>
  <si>
    <t>https://graphics.reuters.com/CHINA-HEALTH-SOUTHKOREA-CLUSTERS/0100B5G33SB/index.html</t>
  </si>
  <si>
    <t>Explainer, Infographics, Map, Health</t>
  </si>
  <si>
    <t>Adobe Creative Suite, Microsoft Excel, CSV</t>
  </si>
  <si>
    <t xml:space="preserve"> In February 2020, South Korea announced thousands of coronavirus cases in the space of only a few days, an outbreak that initially pushed South Korea’s tally of confirmed cases much higher than anywhere else outside of China.   Reuters manually combed through daily government press releases to build a data-driven account of the spread and the emergence of patient 31, a single super spreader believed to be the source of thousands of infections. </t>
  </si>
  <si>
    <t xml:space="preserve"> Our forensic reporting showed how one person could have a ripple effect in spreading the novel coronavirus. The story was lauded because of how we were able to explain the chain of transmission early in the pandemic.    The piece went viral far outside of Asia, with many on social media in the U.S. sharing it as an example of what can happen if social distancing isn’t adhered to. </t>
  </si>
  <si>
    <t xml:space="preserve"> The Korea Centers for Disease Control &amp; Prevention put out a detailed health bulletin every day. We had to sift through and look for specific details piecing together how “patient 31” became the inflection point for the virus in South Korea.    We were then able to build custom visualisations in the browser locally which could be exported and styled in Adobe Illustrator and placed within the story page using ai2html.     </t>
  </si>
  <si>
    <t xml:space="preserve"> This story was built on manual data collection and old school reporting. Although not alien to our team who often rely on computer assisted reporting, it was an equally rewarding experience to handle a project in this way. Technology helped us piece some of the parts together and visualise what we were seeing in the data but whiteboards and markers were definitely involved too. </t>
  </si>
  <si>
    <t xml:space="preserve"> Press releases and health bulletins may look mundane at surface level, but are often packed with valuable information which can be reworked to show patterns or reveal stories. </t>
  </si>
  <si>
    <t>Marco Hernandez, Simon Scarr, Manas Sharma</t>
  </si>
  <si>
    <t>Europe's COVID-19 Spending Spree Unmasked</t>
  </si>
  <si>
    <t>https://www.occrp.org/en/coronavirus/europes-covid-19-spending-spree-unmasked</t>
  </si>
  <si>
    <t>OCCRP</t>
  </si>
  <si>
    <t>Investigation, Explainer, Solutions journalism, Cross-border, Multiple-newsroom collaboration, Database, Open data, News application, Fact-checking, Infographics, Map, Corruption, Economy</t>
  </si>
  <si>
    <t>Scraping, Json, Microsoft Excel, Google Sheets, CSV, PostgreSQL, Python</t>
  </si>
  <si>
    <t xml:space="preserve">   As countries across Europe fought the COVID-19 pandemic and rushed to obtain critical supplies — such as PPE and ventilators — many countries suspended their usual public procurement rules, resulting in billions of euros of spending largely hidden from the public. Along with media partners in 37 countries, OCCRP followed the money and collected information from over 37,800 COVID-19 related tenders and contracts worth over 21 billion euros (U.S. $24.9 billion). The data gives an unprecedented view of just what Europe’s governments have been spending their billions on — and where things may have gone astray.  </t>
  </si>
  <si>
    <t xml:space="preserve">   The project was the first collaborative effort by European journalists to pull together COVID-19 procurement data. It revealed that the majority of the continent's known procurement deals were signed as direct awards without tender, and that large, established companies were the major beneficiaries of the deals. The data also discovered massive discrepancies in prices paid for key items such as FFP2 masks, and identified countries — such as Ukraine and Czechia — where the prices paid varied most wildly.  The project also comprehensively documented which countries have been the most transparent about sharing data, and which countries have remained “black holes” for COVID-19 procurement information.      After publication, the authors were invited to speak on various events ranging from journalistic seminars through procurement specialist calls to the annual Transparency International Anti-Corruption Conference. At these occasions, colleagues could access the data and grievances were shared about the lack of transparency over irregular public spending (little competition) with expert audiences. One of the authors, Adriana Homolova, was also approached by the Dutch government to help design a more transparent system for public contracts publication, a project that was already in the pipeline of the government. Adriana is still being approached to speak about the data at universities and with procurement and open data researchers. The data collected will also be integrated into OpenContracting's “Emergency Procurement Explorer.”  </t>
  </si>
  <si>
    <t xml:space="preserve">   We used Python and Jupyter Notebooks to write scraping scripts for various public procurement websites and for data cleaning. This data was then fed into a Google Spreadsheet that was openly editable by anybody from the team and in the end was also used for data publication. Data visualisations for the publication were done with Flourish. Aleph was used to upload and search contracts and documents that were not public before.  </t>
  </si>
  <si>
    <t xml:space="preserve">   The hardest part of this project was its sheer size. This project involved the coordination of dozens of individual journalists, all working to balance the demands of their own newsrooms, wrestling with a massive amount of data. Journalists stayed in regular contact via the Signal app, and over a period of months collaborated on a strategy to obtain and process extremely large and diverse data, regularly updating their findings in central spreadsheets and a wiki. This could have easily collapsed into chaos, but a core team worked diligently to make sure all data was properly inputted and the team was kept abreast of updates. Instead, the project managed to keep going thanks to a spirit of public service and constant communication and feedback from all involved. As for the data, the hardest part was to standardize very different data sources (official websites in many countries, FOIA requests, data leaks, TED data etc) into one coherent data set. This also unfortunately made it nearly impossible to keep it up to date properly.  </t>
  </si>
  <si>
    <t xml:space="preserve">   This one-of-a-kind trove of data gives journalists a starting point to further investigate government spending in their own countries. Compiling this data in one place allowed reporters to compare government spending and ask questions that held their governments to account: Why did mask prices fluctuate so wildly from country to country? Why isn't my government releasing this data when others are? OCCRP encouraged journalists to investigate COVID-19 related records in their countries and offered original source documents and assistance.          Information about government procurement is notoriously arcane for reporters to analyze: not only is the data itself incredibly complex in its structure (a tabular version of TED awards, the European procurement system, might have 150 columns), but it also requires a deep understanding of the legal and political process required for public institutions to spend billions of Euros. The pandemic compelled governments to deviate from their legal rules in ways that still needed to be proportional to the severity of the emergency. Holding power to account in this context requires a tight integration of data analysis and policy analysis.      We hope that now we’ve learned how to analyse EU procurement data in a crisis that put a special spotlight on the process, we can also encourage more reporters to dig into the data.  </t>
  </si>
  <si>
    <t>https://www.occrp.org/en/coronavirus/interactive-and-map-europes-covid-19-procurement</t>
  </si>
  <si>
    <t>https://docs.google.com/spreadsheets/d/1VXURZlKH-_GeNvPrytgJOeTUH3hXf0r_veIXWJp1K20/edit#gid=0</t>
  </si>
  <si>
    <t>https://docs.google.com/spreadsheets/d/10VL5FpviSXctagcoQM_pr0xP4Lsmzzc3-i7mEyCE2kw/edit#gid=0</t>
  </si>
  <si>
    <t>https://docs.google.com/spreadsheets/d/1lsaA4Dy5Tivg0ZV8J2u_AguIXFcKA4aeE_EdbdruKtM/edit#gid=0</t>
  </si>
  <si>
    <t>https://docs.google.com/spreadsheets/d/13-Ml9LjRnerOXZ8MJRvTAimSZXwd2xWTNE97gVIoWbA/edit#gid=0</t>
  </si>
  <si>
    <t>https://www.occrp.org/en/coronavirus/in-europes-scramble-to-buy-COVID-19-supplies-anti-corruption-measures-fall-away</t>
  </si>
  <si>
    <t>Adriana Homolova, Dada Lyndell, Aubrey Belford with Sylke Gruhnwald (freelance, Switzerland), Ola Westerberg (freelance, Sweden), Michele Catanzaro (freelance, Spain) and Staffan Dahllöf (freelance, Denmark) contributed reporting.</t>
  </si>
  <si>
    <t xml:space="preserve">   Adriana Homolova is a freelance data journalist, data analyst, and data skill teacher for international teams. Previously, she worked in multiple Dutch media as the nerd in the newsroom. She started analyzing procurement in 2013 and has taken every chance to do so ever since.           An award-winning data journalist, Dada Lyndell is an experienced trainer, specializing in data journalism and Open Source Intelligence methods. Lyndell works with OCCRP, training regional journalists in the use of open-source intelligence and supporting news investigations, with special focus on flight and ship tracking, satellite imagery, and other publicly sourced data.    Based in Kyiv, Ukraine, Aubrey Belford joined OCCRP in 2016 and is an Eastern Partnership editor. Aubrey covers global stories about the nexus of disinformation, crime, and corruption, and has led projects including &lt;a href="https://www.occrp.org/en/paradiseleased/"&gt;Paradise Leased: the Theft of the Maldives,  and &lt;a href="https://www.occrp.org/en/spooksandspin/"&gt;Spooks and Spin: Information War in the Balkans . </t>
  </si>
  <si>
    <t>The Economist's covid-19 excess deaths tracker</t>
  </si>
  <si>
    <t>https://www.economist.com/graphic-detail/coronavirus-excess-deaths-tracker</t>
  </si>
  <si>
    <t>The Economist</t>
  </si>
  <si>
    <t>Explainer, Cross-border, Open data, Chart</t>
  </si>
  <si>
    <t>Scraping, D3.js, R</t>
  </si>
  <si>
    <t xml:space="preserve"> In early April 2020, we published the world’s first international comparison of covid-19 excess mortality, after tip-offs from people in Italy and France that official death tolls were undercounting the actual number of fatalities. Later that month, we published the first interactive tracking page for excess mortality, showing data for several countries. In May, we were the first organisation to publish all of this data on GitHub, along with our sources and code. We have updated the database regularly since then, while expanding our selection of countries. </t>
  </si>
  <si>
    <t xml:space="preserve"> Excess mortality is the best way to compare the impact of covid-19 across countries. Varied levels of testing, especially in developing nations, can make official death tolls unreliable. In April, no organisation was collecting this data internationally.    So we decided to do it ourselves. We put the tracker in front of our paywall, to act as a public service. We also published all of our data, sources and code on GitHub. We wanted academics to trust our work, and to give them the tools they needed for their own research. According to &lt;a href="https://scholar.google.com/scholar?q=%22economist.com%22+%22excess+deaths%22+%22covid%22"&gt;Google Scholar,  our work on excess mortality has been cited in more than 120 academic articles.   This has shaped global awareness of excess mortality. After we published our tracking pages, other organisations (such as the New York Times and Financial Times) produced similar work. Governments also took notice. When we started out, only a handful published regular mortality data. Now, dozens do.    One notable example of our journalism encouraging greater transparency was in Mexico. The health ministry cited our tracker in official briefings (see this &lt;a href="https://twitter.com/jorgegavino/status/1303066030445604864"&gt;link ). It then started to publish data in a similar format, replicating our heatmaps (see this &lt;a href="https://coronavirus.gob.mx/wp-content/uploads/2020/09/Bol_Excs_Mort_MX_SE31_09Sep2020_20h30-1.pdf#page=24"&gt;link ). Mexico has one of the world's highest rates of excess mortality, which is 150% greater than the official covid-19 death toll. It would not have been possible to establish this without the health ministry releasing this data.    </t>
  </si>
  <si>
    <t xml:space="preserve"> To gather the data, we used a combination of R scripts and lots of manual labour. For some countries, we could automatically download data and clean it into the right format. For others, we had to access spreadsheets by hand, or even copy charts from official websites into a machine-readable format.   Once we had data in clean CSVs, we trained regression models in R that could predict a baseline of expected deaths in each week or month of 2020, based on national trends from recent years.   The graphics were written with React and D3.js. We think that one of the things that sets our tracker apart from others published by our competitors is that we made every chart interactive. We believe that in a topic as complicated as this one it’s even more important to be transparent, so we added tooltips to every chart, showing expected and total deaths for each point. We also added a toggle to switch between deaths per 100,000 people and absolute figures.   The tracker has been changing too: at the beginning of the pandemic it was mostly a grid of line charts, but after doubling the number of countries we redesigned the page. We added a heatmap with country and regional data and a little explainer that walks the reader through the concept of expected and total deaths. </t>
  </si>
  <si>
    <t xml:space="preserve"> There were several challenging aspects of this project. Gathering the data in the first place required lots of investigating of government websites, many of which are in languages other than English. We sent emails to several possible sources, and asked The Economist’s correspondents from around the world to help track down information. Wrangling the numbers from different countries into a consistent format took a lot of effort.   Refreshing the data and adding new countries has also proved tricky and time consuming. Throughout the pandemic, we have tried to keep the page as up-to-date as possible. We have also answered several queries from readers.   Even after spending dozens of hours making the data consistent, we spent a considerable amount of time getting the little details right on the visualisations. Most countries publish weekly data but some only publish monthly files. Some countries don’t have nationwide data available, only major cities. We ended up adding multiple footnotes and different code paths to account for these.    </t>
  </si>
  <si>
    <t xml:space="preserve"> Hopefully this project has demonstrated the importance of publishing data and code on GitHub, since it has allowed academics to interrogate our work, and also to use it in their own research. This project has also shown the benefits of automating work with R scripts. Updating every single source each week by hand would have been very cumbersome; increasingly, we can gather most of the data by directly downloading CSVs from government websites. </t>
  </si>
  <si>
    <t>https://github.com/TheEconomist/covid-19-excess-deaths-tracker</t>
  </si>
  <si>
    <t>https://scholar.google.com/scholar?q=%22economist.com%22+%22excess+deaths%22+%22covid%22</t>
  </si>
  <si>
    <t>https://twitter.com/jorgegavino/status/1303066030445604864</t>
  </si>
  <si>
    <t>https://coronavirus.gob.mx/wp-content/uploads/2020/09/Bol_Excs_Mort_MX_SE31_09Sep2020_20h30-1.pdf#page=24</t>
  </si>
  <si>
    <t>https://www.economist.com/graphic-detail/2020/04/03/covid-19s-death-toll-appears-higher-than-official-figures-suggest</t>
  </si>
  <si>
    <t>James Tozer, Martín González</t>
  </si>
  <si>
    <t xml:space="preserve"> James Tozer is a journalist in The Economist’s data team. He contributes regularly to the Graphic Detail section, writing about any topic for which he can find numbers.    Martín González is an interactive visual journalist in The Economist’s data team. He makes interactive charts for the Graphic Detail section, with a special focus on politics.    </t>
  </si>
  <si>
    <t>Database "Judge who Judges" ("Prosudi ko sudi")</t>
  </si>
  <si>
    <t>Serbia</t>
  </si>
  <si>
    <t>http://prosudikosudi.rs/index.php</t>
  </si>
  <si>
    <t>KRIK</t>
  </si>
  <si>
    <t>Investigation, Solutions journalism, Database, Open data, Fact-checking, Illustration, Politics, Corruption, Crime</t>
  </si>
  <si>
    <t xml:space="preserve"> Who are the judges who make decisions in the most important trials in Serbia? Why do many of those cases end up with the release of controversial businessmen, politicians, and criminals? How do judges progress in their careers, when they made illegal decisions, what property do they own?   KRIK's unique online database "&lt;a href="http://prosudikosudi.rs/index.php"&gt;Judge who judges "  provides answers to all these questions.  Our new innovative database is the   only place  where you can read the complete profiles of 33 Serbian high-ranked judges,  who act in the main departments for organized crime and corruption. </t>
  </si>
  <si>
    <t xml:space="preserve"> Believe it or not, this is the first time that someone in Serbia has tackled this topic, no one before KRIK has dared to raise the issue of accountability and transparency of judges . And now,   it is finally possible for Serbian citizens to have insight in work of high-ranked judges, to have informed opinions as the first step in the fight against corruption in judiciary, since our readers can now “judge the judges” .   This investigation had a huge impact, on several levels – it has   launched a significant public debate on accountability of judges and transparency of their work and income . Findings from our database were republished dozens of times in other Serbian media, our reporters and editors were called to talk in several TV shows, dedicated exclusively to our investigation of Serbian judiciary. Database has attracted enormous public attention, so already in the first month since launching our database had half million of visits,  which is remarkable result for a small country such as Serbia. Citizens were hungry for this information since they previously could not get data about judges anywhere and so they showered us with praise on social networks.   Some of the judges even subsequently contacted us to declare and explain their assets ! More importantly, &lt;a href="https://www.krik.rs/nakon-otkrica-krik-a-agencija-proverava-imovinu-sudije-savica/"&gt;  state Agency  for the Prevention of Corruption has recently   launched its own investigation    of the origin of huge property of one of the judges we wrote about (Zoran Savic),    precisely because we discovered the disproportion of wealth in relation to his income ! This state investigation is currently ongoing. </t>
  </si>
  <si>
    <t xml:space="preserve"> In Serbia there was no such database which was dedicated exclusively to transparency of the work of judges. That is why KRIK’s database was made carefully and thoroughly, by digging and combining data from all available official sources and archives in one place .   Our Database now contains narrative information on seven different areas :   1) judges’ career and promotions, 2) court cases he/she worked on, 3) illegal decisions (verdicts) he/she made, 4) proceedings led against judges - disciplinary, misdemeanor, 5) reported and undeclared property (of course without publishing addresses), 6) judges’ professional engagement out of court and 7) compromising business alliances. All of these were collected from official sources and registers.   The process looks as following: the journalists first started to search basic information about the judges’: immediate family members’ names, potential companies, declared assets, political connections, and possible records of proceedings. One part of this is to do initial online research. Then we mostly had to communicate directly with the courts and other official archives, since most data about judges were not available online. We filed hundreds of requests for documents and data to Serbian courts and state registers .   Our team has done detailed analysis of every collected document. After that, we have contacted all judges which we investigated  and included their answers and reactions to our discoveries in their profiles in that database. </t>
  </si>
  <si>
    <t xml:space="preserve"> As mentioned above, this is the first time that someone in Serbia has tackled this topic, no one before KRIK has dared to raise the issue of accountability and transparency of judges. Our database is new and unique, that is why it was especially difficult, first we had to convince judges to talk to us!     Despite the public importance of what they do, Serbian judges usually do not want to communicate with the media. Prior to the publication of the database, KRIK tried to interview all 33 judges, but most (two thirds) did not respond to the invitation. However, some contacted us later when they saw the database and gave us quotes, which we have added to their profiles.   Also, Serbian associations of judges were divided in commenting our database, ones stubbornly continued to defend their secrecy and  they had publicly attacked KRIK,  saying that “ journalists have no rights to report about judges and their work ”, which is complete nonsense and testifies to their unprofessionalism. But the other Serbian association and several independent professionals pointed out how important it is to increase judicial transparency in such way as KRIK did. </t>
  </si>
  <si>
    <t xml:space="preserve"> It took as more than a year to make this database and it was worth it, citizens were hungry for this data. It is always crucial to find a hole in a society that only quality investigative journalism can fill and then to be of service to its readers.      We will continue to update our database, KRIK team is immensely proud we have contributed to transparency in Serbian society! </t>
  </si>
  <si>
    <t>http://prosudikosudi.rs/sudije.php</t>
  </si>
  <si>
    <t>http://prosudikosudi.rs/predmeti.php</t>
  </si>
  <si>
    <t>Bojana Jovanović, Stevan Dojčinović, Bojana Pavlović, Milica Vojinović, Jelena Radivojević, Marija Vučić, Vesna Radojević, Dragana Pećo, Miodrag Ćakić, Jelena Vasić and Snežana Petijević</t>
  </si>
  <si>
    <t xml:space="preserve"> KRIK (Crime and Corruption Reporting Network) is the most popular investigative portal in Serbia. Our non-profit media was founded in 2015 by a small team of journalists, who for years have been engaged in exposing organized crime and corruption, and who have received many national and &lt;a href="https://www.krik.rs/en/krik-team/"&gt;international awards  for their work. KRIK team is now known for its hard-hitting investigations, as well as for unique online databases, which have become an indispensable source of information for Serbian citizens. Please find more information about our reporters here: https://www.krik.rs/en/krik-team/  </t>
  </si>
  <si>
    <t>Bloomberg Vaccine Tracker</t>
  </si>
  <si>
    <t>https://www.bloomberg.com/graphics/covid-vaccine-tracker-global-distribution/</t>
  </si>
  <si>
    <t>Bloomberg</t>
  </si>
  <si>
    <t>Database, Infographics, Chart, Health</t>
  </si>
  <si>
    <t>Scraping, D3.js, Json, Google Sheets, CSV, R, Node.js</t>
  </si>
  <si>
    <t xml:space="preserve"> The Bloomberg Vaccine Tracker is the most up-to-date and comprehensive tally of vaccinations in the U.S. and around the globe, powered by a network of Bloomberg reporters in more than 50 countries who collect data from local sources unavailable in any other government or public dashboard. </t>
  </si>
  <si>
    <t xml:space="preserve"> Bloomberg's tracker has been cited repeatedly by state governments (including Illinois, West Virginia, Connecticut and California), elected officials, international governments and news organizations (including MSNBC, PBS, Politico and Axios).  California, after falling behind most other states in its vaccination campaign on Bloomberg's rankings, launched a statewide data review and found that health-care providers were not properly submitting vaccination records. Maryland also moved to address what it said were problems with slow reporting because of its position on Bloomberg's ranking. In other states, citizens have used Bloomberg's dashboard and rankings to ask state officials why vaccine rollouts are moving ahead slowly.  In South Korea -- lauded for its pandemic response -- local media used Bloomberg's database of vaccine contracts to ask the government why it had not announced deals to acquire the shots. The deals were announced days later. </t>
  </si>
  <si>
    <t xml:space="preserve"> The data entry and fact-checking are done through a massive and well-designed Google Sheets system, where reporters and editors take shifts working around the clock, entering data from government sources, and check each others' work. The data then goes through a processing and cleaning pipeline to eliminate questionable entries. This data pipeline is built in Node.js. Historical data is reconstructed through daily snapshots of the data and takes into consideration government data revises. </t>
  </si>
  <si>
    <t xml:space="preserve"> The hardest part is to built and maintain this comprehensive vaccination database that doesn't exist anywhere. Because of the lack of international and even national data disclosure standards, it's challenging to deal with the data inconsistency issues. It is also challenging to build a clean and well maintained data pipeline, while coming up with the most relevant graphics that captures what people care about the most in the news </t>
  </si>
  <si>
    <t xml:space="preserve"> The lesson that other journalists can learn from the project is that automation cannot replace reporting. At the very beginning, we considered making the process fully automated, scraping states' and countries' vaccine dashboards. We soon realized that it would highly limit the number of states and countries we are able to include in the tracker. The half-automated process we finally decided on allowed us to include as many states and countries as possible, and at the same time to have built-in measures to prevent human errors. </t>
  </si>
  <si>
    <t>By: Tom Randall, Cedric Sam, Andre Tartar, Christopher Cannon and Paul Murray; Editors: Drew Armstrong and Yue Qiu</t>
  </si>
  <si>
    <t xml:space="preserve"> By: Tom Randall, Cedric Sam, Andre Tartar, Christopher Cannon and Paul Murray; Editors: Drew Armstrong and Yue Qiu </t>
  </si>
  <si>
    <t>Deadliest Mass Shootings Are Often Preceded by Violence at Home</t>
  </si>
  <si>
    <t>https://www.bloomberg.com/graphics/2020-mass-shootings-domestic-violence-connection/</t>
  </si>
  <si>
    <t>Investigation, Infographics, Women, Crime, Gun violence</t>
  </si>
  <si>
    <t>Scraping, D3.js, CSV, Python, Node.js</t>
  </si>
  <si>
    <t xml:space="preserve"> This story examines the relationship between domestic violence and mass shootings, weaving together personal narratives, data analysis and policy failures on a local and national scale to investigate one of the human costs of this country’s lax gun control laws. It analyzes 749 shootings from 2014 to 2019—the largest and most comprehensive by far of an analysis of this kind--to find that 60% of shootings with four or more victims were either domestic violence incidents or committed by men with histories of domestic violence. </t>
  </si>
  <si>
    <t xml:space="preserve"> The story was shared by researchers and organizations such as Everytown, the Trace, the National Network to End Domestic Violence, the Coalition to Stop Gun Violence, Giffords Courage, Moms Demand Action, and the Canadian Femicide Observatory.    It provided overwhelming evidence of the links between domestic violence and mass shootings. It was also the first large-scale study to expand the data beyond the deadlist mass shootings—reasoning that attempts upon lives should be taken just as seriously, whether victims ultimately survive or not. In doing so, it was the first study to find that mass shootings with domestic violence links were also more deadly. </t>
  </si>
  <si>
    <t xml:space="preserve"> Mass shootings data was compiled and cross-verified from multiple datasets in order to achieve the most complete survey available. From there, details and metadata around each of the 2000+ incidents were researched by looking into news reports and criminal histories of the perpetrators.    The interactive story was built with a combination of d3, ai2html, and other custom html, css and javascript. </t>
  </si>
  <si>
    <t xml:space="preserve"> Given the sensitivity and nuance around each incident, we didn't feel comfortable compiling and extracting data programmatically. So the most difficult aspect was the sheer number of stories to comb through—going over each one in graphic detail. Availability of criminal background history was spotty and varied by state, and other incident details were only known to us if local news covered it. </t>
  </si>
  <si>
    <t xml:space="preserve"> A story is often the most powerful when personal narratives and quantitative journalism work together. The data analysis demonstrated widespread patterns, while tough interviews and Jackie's deft storytelling laid out the horrific patterns of abuse and failings in our justice system to heed the warning signs of violence. </t>
  </si>
  <si>
    <t>By Jackie Gu; Edited by Mira Rojanasakul and Rebecca Greenfield</t>
  </si>
  <si>
    <t xml:space="preserve"> Jackie Gu is a data journalist at Bloomberg. </t>
  </si>
  <si>
    <t>Risk maps: threats against communitarian leaders and Human Rights defenders in Colombia</t>
  </si>
  <si>
    <t>https://docs.google.com/document/d/1QblP49E0dOxI9QPvozVIetQJGqzP_5n4tu9JVIIPfvo/edit?usp=sharing</t>
  </si>
  <si>
    <t>La Paz en el Terreno, Rutas del Conflicto, Colombia2020 - El Espectador</t>
  </si>
  <si>
    <t>Investigation, Explainer, Solutions journalism, Long-form, Multiple-newsroom collaboration, Database, Illustration, Infographics, Map, Women, Crime, Gun violence, Human rights</t>
  </si>
  <si>
    <t>D3.js, JQuery, Json, Adobe Creative Suite, Microsoft Excel, Google Sheets</t>
  </si>
  <si>
    <t xml:space="preserve"> After the Peace Agreement between the Colombian Government and the former FARC guerilla in 2016, thousands of communitarian leaders have been killed, threatened and prosecuted for defending Human Rights and the Peace Agreement implementation, even during the COVID-19 pandemic. Given the inefficiency of the security measures granted by the Government, we, alongside these communitarian leaders, are building risk maps which warn of the dangers around their social work in the most violent regions of the country and point to urgent actions to mitigate that systematic violence.    </t>
  </si>
  <si>
    <t xml:space="preserve"> Beside the fact that these maps have raised alert to the authorities responsible of fighting these risks, the most important impact of the project has been accompanying and recognizing the Colombian communitarian leaders and Human Rights defenders. In the meantime, the commercial press has limited itself to counting victims and has moved away from journalistic coverage in remote regions of Colombia, due to the difficulties that the pandemic has brought.   With a publishing strategy in multimedia and printed press —booklets and publications in El Espectador, the second-largest newspaper in Colombia— we have added to the positioning of this important issue on the country's news agenda, explaining the contexts around the risks and the interests of those behind this violence.   The quality of the investigations has been recognized by decision-making sectors in Colombian society, such as the Truth Commission and the Special Jurisdiction for Peace, institutions created after the Peace Agreement that have requested our work as input for their investigations in their mission to recognize the rights of victims and survivors of the conflict.   Also, we have encouraged the participation of the audiences of this journalistic alliance in clarifying these contexts of violence. La Paz en el Terreno (The Peace on the Ground) has a citizen communication channel (Your Memory Counts) that receives complaints, additional information and proposals for new topics to map.   Finally, the impact has also been evidenced in the interest of international cooperation organizations to support our work. Today we have the support of the UNDP (United Nations Development Programme) and the German Friedrich-Ebert-Stiftung foundation, with whom we have worked on the development of these maps since 2019 and we will continue with other mappings in 2021.    </t>
  </si>
  <si>
    <t xml:space="preserve"> Through workshops with cartographies, interviews, and safe spaces —both physical and virtual— to which groups of Human Rights defenders from the same regions are invited, it is possible to determine these risk maps, digitalized and published in multimedia and printed formats. Unique data journalistic pieces which show this issue in a way that could not be possible otherwise.   These risk maps are constructed under a team methodology and seek, through cartography, to involve the communities affected by the armed conflict in the construction of their information, so that it can then be contrasted, verified and contextualized. We adapted our methodology to remote, protected video communication due to the COVID-19 pandemic.    In terms of journalistic practices, this initiative of risk maps is characterized by an empathic approach with the sources or participants of the cartographic workshops.   Once we collect the information from the physical maps, they are systematized in databases, digitized, illustrated and built with the D3 Javascript library. These maps are contrasted with expert and official sources, especially the Army and the Police Force, many times responsible for these risk contexts.   Additionally, information from the databases of social organizations, state institutions and our records on violence against communitarian leaders and Human Rights defenders in each region is cross-checked to establish patterns of this violence, obtain investigation leads and build infographics that clarify the dimension of these attacks in each territory.   The material is gathered and explained in interactive reports built in HTML5, published on the websites of  Rutas del Conflicto (Routes of the Conflict), Colombia2020 by El Espectador and La Paz en Terreno, as well as in radio and print.    </t>
  </si>
  <si>
    <t xml:space="preserve"> When community leaders are asked how others can contribute to the protection of their lives, they have repeated the answer in every possible public platform: by responsibly making their situation visible. The experience of La Paz en el Terreno has shown us that showcasing the leadership of some attacked Human Rights defenders can work as a protection measure, but it is something that must be done with great care and responsibly handled information.    In most cases, we exercise anonymity, reliable contact channels and physical, digital, emotional and gender-sensitive security protocols. The Foundation for Press Freedom has endorsed these protocols. In this way, we shield the security of our journalists, allies and sources.   On the other hand, due to the contexts of violence and inequality that surround the majority of community leaders, there are great difficulties in obtaining information, not only for security reasons but also because of the difficult access to communities, often far from the big cities. There, the collaboration of allies such as local social organizations and organizations from international cooperation has been key. They have a long history working with these populations, a wide recognition in these regions and are an important source of trust. These organizations have served as a bridge between us and groups of community leaders.   Another major challenge to accomplish this work in 2020 was the COVID-19 pandemic. Given the impossibility of meeting in person with our sources in the first months of the pandemic, it was necessary to adapt the methodology of the cartographic workshops to the virtual plane. Once the emergency somehow diminished, we were able to travel and meet, but keeping the respective biosecurity measures.    </t>
  </si>
  <si>
    <t xml:space="preserve"> A belief that we share with many colleagues around the world is that journalism must go beyond reporting what is happening; it must also be deeply committed to social change. This project seeks to be useful for the dignity and recognition of the victims of the armed conflict, as well as an active agent in the construction of peace.   In particular, this project teaches that:     There are tools for social research, typical of Humanities and Social Sciences, that can be extremely useful for journalism, especially when it seeks to closely understand the voices and views of those who generally do not participate in the public sphere, like victims. One of these is social cartography, which proves quite valuable for journalistic research aimed to understand the territory through the eyes of our sources, identify and rethink social problems through maps, images and stories, and involve the protagonists of the stories in the construction of their own information. All of this material can also be subject to data journalism techniques, as we do in our work.   If we are small, it will always be better to find allies. This journalistic alliance shows that the union between journalistic projects that have similar interests can produce relevant and useful synergies for people. Rutas del Conflicto is a specialized media-outlet in research and data journalism and Colombia2020 covers day to day news and has a range of reach of tens of thousands of people. Both projects saw the need to come together to monitor violence against communitarian leaders, one of the most critical issues in terms of serious Human Rights violations in the country today.   After treating the information, you should give it back to the sources. The booklets are sent to the leaders and their communities.   A pandemic cannot stop good journalism.  </t>
  </si>
  <si>
    <t>https://lapazenelterreno.com/mapas-de-riesgo/antioquia-silenciada/</t>
  </si>
  <si>
    <t>https://lapazenelterreno.com/mapas-de-riesgo/amenazas-asesinan-lideres-sur-cordoba/</t>
  </si>
  <si>
    <t>https://lapazenelterreno.com/mapas-de-riesgo/lideres-sociales-catatumbo/</t>
  </si>
  <si>
    <t>Juan Gómez, Silvia Corredor, Valeria Arias, Carlos Mayorga, Nicolás Sánchez, Natalia Pinilla, Alejandro Ballesteros</t>
  </si>
  <si>
    <t xml:space="preserve"> Juan Gómez, Silvia Corredor, Valeria Arias and Carlos Mayorga: investigative journalists for La Paz en el Terreno and Rutas del Conflicto — winner of the Data Journalism Awards in 2017 as Data journalism website of the year—. In 2019, Juan Gómez was shortlisted for the same awards in the category Student and young data journalist of the year.   Nicolás Sánchez: investigative journalist for La Paz en el Terreno and Colombia2020 - El Espectador..   Natalia Pinilla: illustrator and graphic designer for La Paz en el Terreno.   Alejandro Ballesteros: journalist and web developer for La Paz en el Terreno and Rutas del Conflicto.   La Paz en el Terreno is a platform developed by the teams of Rutas el Conflicto and Colombia2020 - El Espectador, which produces journalistic content and tools with databases and in-depth investigations that allow to measure and monitor the implementation of the Peace Agreement between the FARC ex-guerrilla and the Colombian government in two items: the threats against social leaders and the reincorporation of ex-combatants. The data is published on the platform, social media and other formats (multimedia, podcast and printed) in order to reach the populations most affected by the conflict.</t>
  </si>
  <si>
    <t>Rings of Corruption. How Kyrgyz businessmen fakes competition for 83 million soms</t>
  </si>
  <si>
    <t>https://kloop.kg/blog/2020/07/15/kolca-korrupcii-goszakupki/</t>
  </si>
  <si>
    <t>Kloop.kg</t>
  </si>
  <si>
    <t>Investigation, Database, Video, Corruption, Economy</t>
  </si>
  <si>
    <t>Json, Python</t>
  </si>
  <si>
    <t xml:space="preserve">   Kyrgyz businessmen imitate competition and win state tenders without any obstacles, because there are no other participants besides them. The law prohibits entering into contracts with such companies and calls it a "conflict of interest."      For this project we scrapped and combined the databases of state procurements and legal entities registered with the Ministry of Justice.   </t>
  </si>
  <si>
    <t xml:space="preserve"> The whole project was not just publishing story, we conducted a series of online training sessions for all who were interested in learning Neo4J graph database (around 20 participants not only from Kyrgyzstan).   The explaining video has watched more than 200 000 times (both on Facebook and Instagram).    As a result of this project, after combining two databases we received a huge amount of our own data. Since we are small media we do not have enough resources to verify and work on everything.    So we decided to launch online investigation school, where we teach people journalism and investigations, while they train by working on with our data. Now we have around 100 students (althoug around 33 of them are actively participate, make all tasks and attend online classes). </t>
  </si>
  <si>
    <t xml:space="preserve"> We scrapped two databases: state procurements and legal entities, combined them and used Neo4J graph database to show the connection between companies involved in state procurements. We also created an interactive interface where everyone can try and see how links are built in our database. </t>
  </si>
  <si>
    <t xml:space="preserve"> Three challenging things:   1. The site of Kyrgyz state procurements itself: everything was filled in manually by employees (and often with errors and mistakes), so we double-checked the information   2. Every case needs to be veryfied to make sure that the companies are really controlled by the same people   3. For some reasons at the final point we decided to create our own interface for exploring connections in our database.  </t>
  </si>
  <si>
    <t xml:space="preserve"> This is the unordinary approach for a journalistic stories and investigations. Such a data-oriented approach might be useful for other journalists. </t>
  </si>
  <si>
    <t>https://docs.google.com/document/d/1Qt9RO_EPg7feRWC8eTJHJFCxvJD5jZoWk8MKvqX-MEs/edit?usp=sharing</t>
  </si>
  <si>
    <t>https://kloop.kg/blog/category/koltsa-korruptsii-v-goszakupkah-kyrgyzstana/</t>
  </si>
  <si>
    <t>https://www.facebook.com/kloop.kg/videos/906721719838845</t>
  </si>
  <si>
    <t>Ekaterina Reznikova, Rinat Tuhvatshim, Khakim Davurov, Aziza Raimberdieva, Alexey Gulyaev, Atai Narynov, Anna Boiko, Arseniy Mamashev</t>
  </si>
  <si>
    <t xml:space="preserve"> This project was created by a team of at least 8 people, who are independent journalists and editors from Kyrgyzstan and Crimea, as well as programmers, who are an inseperable part of Kloop's data team.  </t>
  </si>
  <si>
    <t>Not Just Statistics, But Human Lives — A Remembrance of Hong Kong Covid Victims</t>
  </si>
  <si>
    <t>https://www.thestandnews.com/society/%E4%B8%8D%E6%98%AF%E6%95%B8%E5%AD%97-%E6%98%AF%E4%BA%BA%E5%91%BD-%E6%AD%A6%E6%BC%A2%E8%82%BA%E7%82%8E%E9%A6%99%E6%B8%AF%E7%97%85%E9%80%9D%E8%80%85%E7%9A%84%E8%A8%98%E9%8C%84/</t>
  </si>
  <si>
    <t>Database, Illustration, Infographics, Chart</t>
  </si>
  <si>
    <t>D3.js, Google Sheets</t>
  </si>
  <si>
    <t xml:space="preserve"> In Hong Kong, almost 200 people have passed away from covid since January 2020. In the daily news updates, those who passed away are reported as case numbers #595, #1487, #1348, #1776, yet their lives are more than just that. This project serves as a remembrance of those lost to the pandemic, along with as many personal anecdotes as we could collect, from the lives that were lived.    </t>
  </si>
  <si>
    <t xml:space="preserve"> As the pandemic got worse in Hong Kong, we felt like it was important to provide a record of those who have fallen victim to the disease. Beyond just collecting data, we were able to collect stories from those who have passed away.    One 88-year-old man visited his wife at a nursing home daily, before he succumbed to the disease. One daughter told us that she kept his 86-year-old dad’s dentures after he passed away. Another daughter told us that she wasn’t able to see his 80-year-old dad before he died because of miscommunication with quarantine officials.   Data doesn’t have to be impersonal. In these lives that were lost, there are many stories of affection, regrets, struggles. This project helped provide a chance for readers to remember those who were lost in this pandemic. </t>
  </si>
  <si>
    <t xml:space="preserve"> We collected case data through various government sources, which is published in pdf format, in a google spreadsheet, and added additional anecdotal information as we collected it. We drew the illustrations of the figures representing people  with charcoal. We used d3.js for data visualization and web interactivity. </t>
  </si>
  <si>
    <t xml:space="preserve"> As there is limited public information about those who have passed away, beyond just age, gender and place of residence, we had some difficulty in collecting anecdotes at first. We pieced together small bits of information from the daily coronavirus briefing when officials would announce new deaths. Along with the initial publish, we made a public call for those who have lost loved ones to reach out to us. We luckily received some responses and we were able to interview family members of several coronavirus victims, who shared details with us, as well as complaints against government arrangements that made it difficult for them to say goodbye.  </t>
  </si>
  <si>
    <t xml:space="preserve"> To find families of those who have passed away from covid, we made public calls to action and were able to reach people this way. The feedback we got from this project have also taught us the importance and effectiveness of providing a more humanized approach to data stories.    </t>
  </si>
  <si>
    <t>K.K. Rebecca Lai, Kris Lau</t>
  </si>
  <si>
    <t xml:space="preserve"> K.K. Rebecca Lai is a graphics and data journalist who specializes in telling visual stories. Kris Lau is an experienced journalist, with a specialty in health and medical issues.    </t>
  </si>
  <si>
    <t>The impact of COVID-19 on incarcerated populations in the U.S.</t>
  </si>
  <si>
    <t>https://www.themarshallproject.org/2020/05/01/a-state-by-state-look-at-coronavirus-in-prisons</t>
  </si>
  <si>
    <t>The Marshall Project</t>
  </si>
  <si>
    <t>Investigation, Explainer, Solutions journalism, Long-form, Multiple-newsroom collaboration, Database, Open data, Infographics, Chart, Crime</t>
  </si>
  <si>
    <t>R, RStudio</t>
  </si>
  <si>
    <t xml:space="preserve">   As coronavirus began to take hold across the country, The Marshall Project recognized the outsize impact it would have on the people living and working in America’s prisons and jails—where social distancing is impossible and many basic preventative measures are against the rules. An astonishing amount of data on criminal justice already goes uncounted or is deliberately obscured from the public. During the course of the pandemic, the need for strong data reporting behind bars has only grown more urgent and we focused on telling those stories.   </t>
  </si>
  <si>
    <t xml:space="preserve">   For our weekly tracker, we monitor websites for all of our state and federal prison agencies using &lt;a href="https://newsklaxon.org/"&gt;Klaxon,  an open-source reporting tool built by The Marshall Project. This alerts us to changes in data for many of the states. We have also built our own program that takes screenshots of most of the websites’ published data, such as it is.       We manually log all of the figures from the web and our shoe-leather reporting in a shared Google Spreadsheet, accessed by reporters at both The Marshall Project and The Associated Press. After the data has been manually checked, we run it through another battery of scripts to check for any discrepancies that need to be examined more closely.       Ultimately, our data analysis for all the projects is written in R, run through the RStudio IDE.  </t>
  </si>
  <si>
    <t xml:space="preserve">   To build and maintain the database that informs our covid tracking project has been enormously difficult. Most states provide only a fraction of the information we’re seeking. They might post positive cases and deaths, but not testing information, which makes it hard to put the number of cases into context. They might not report deaths at all. Most are not publicly reporting vaccine numbers. And some will report one set of numbers on their website with a current snapshot, without revealing that certain subsets of prisoners are being excluded. Only one or two of the departments post historic data on their site, so it’s extremely difficult to track changes over time. Very often numbers will be revised without any indication of why, for example, the number of recovered prisoners is 1,000 fewer today than it was a week ago. It requires creating our own historic snapshots and a series of checks to ensure the data’s integrity.      We try to surmount these problems by heavily employing the most powerful tool in a data journalist’s arsenal: the telephone. We contact the departments themselves every week and ask them to fill in the blanks and to answer questions about strange changes in any of the numbers. This requires persistence and a good system for examining the data as it comes in.  </t>
  </si>
  <si>
    <t xml:space="preserve">   By design, prisons and jails are among the most hidden institutions in American life, and an astonishing amount of data on criminal justice already goes uncounted or is deliberately obscured from the public. Even journalists who manage to gain access are only ever shown a highly edited version of life inside.           When we are given data, it’s often incomplete or comes out years after it’s relevant. We’ll receive thousands of pages of scanned, hand-written reports, forcing us to find time-consuming and laborious ways to pull the information into digital databases that we can use to make sense of it all and to share our knowledge with readers.          These stories, which rely on creating new data that doesn’t exist anywhere, have been incredibly demanding on our staff and our AP partners as well. To fill out the latest data from 51 agencies that are generally reticent to answer questions and have a habit of changing their answers when they do give them, demands a great deal of time and effort. To do it every week for ten months and counting is a huge undertaking. But without this data, we, and journalists and policymakers everywhere, would be operating completely in the dark as we try to assess conditions in prisons systems, and thus believe it’s crucially important that we continue to create the data and to make it available to everyone.  </t>
  </si>
  <si>
    <t>https://www.themarshallproject.org/2020/08/21/covid-19-s-toll-on-people-of-color-is-worse-than-we-knew</t>
  </si>
  <si>
    <t>https://www.themarshallproject.org/2020/12/18/1-in-5-prisoners-in-the-u-s-has-had-covid-19</t>
  </si>
  <si>
    <t>https://www.themarshallproject.org/2020/03/31/why-jails-are-so-important-in-the-fight-against-coronavirus</t>
  </si>
  <si>
    <t>https://www.themarshallproject.org/2020/03/19/north-carolina-prisoners-still-working-in-chicken-plants-despite-coronavirus-fears</t>
  </si>
  <si>
    <t>https://www.themarshallproject.org/2020/10/07/thousands-of-sick-federal-prisoners-sought-compassionate-release-98-percent-were-denied</t>
  </si>
  <si>
    <t>Staff of The Marshall Project</t>
  </si>
  <si>
    <t xml:space="preserve"> The staff of The Marshall Project are listed &lt;a href="https://www.themarshallproject.org/people"&gt;here . </t>
  </si>
  <si>
    <t>Detainment of 12 Hong Kongers in China —— Reconstructing Government Flying Service Flight Paths the Day of Capture</t>
  </si>
  <si>
    <t>https://bit.ly/3ji5d4B</t>
  </si>
  <si>
    <t>Investigation, Breaking news, Infographics, Chart, Map, Politics</t>
  </si>
  <si>
    <t>Scraping, D3.js, QGIS, R, RStudio</t>
  </si>
  <si>
    <t xml:space="preserve"> In August of 2020, 12 Hong Kongers were arrested at sea by Chinese police for illegal border crossing and sent to detention in mainland China. Hong Kong officials at first claimed to have no knowledge about the arrest, yet it was later revealed that the Hong Kong Government Flying Service flew two missions that coincided with the time and place of the arrest. This project reconstructed flight paths of government aircrafts the day of the arrest as well as months of flight records to point out suspicions around the event. </t>
  </si>
  <si>
    <t xml:space="preserve"> The police and the Government Flying Service had refused to give details of the mission from the day of the arrest. Chief Executive Carrie Lam, head of the Security Bureau and the Commissioner of the Police all claimed that the Hong Kong government had nothing to do with the arrest of the 12 Hong Kongers. But through reconstruction of the flight paths, analysis of flight data, it became clear that there were irregularities in the deployment of government aircrafts the day of the arrest, building more suspicion around the event.   Hong Kong protests that began in 2019 were mounted against a proposed law that allowed extradition to China where the justice system is highly politicized. The arrest and subsequent detainment of the 12 Hong Kongers was highly significant to the protest movement in Hong Kong. The way with which the government handled information around the arrests raised even more suspicions. This project served as an important record to counter the government narrative that claimed no collusion with Chinese authorities in the arrest of the twelve Hong Kongers. </t>
  </si>
  <si>
    <t xml:space="preserve"> We scraped flight data from flight tracking sites, and used R to process the data. We also utilized open source software mapshaper.js and QGIS to plot the map data. Finally we used a combination of illustrator and d3.js to visualize the information for the web. </t>
  </si>
  <si>
    <t xml:space="preserve"> There was a huge amount of data associated with this story as we tried to piece together months of flight records from the Government Flying Service aircrafts. Flight tracking data is also somewhat inconsistent because of the limits of radar technology. Even after the initial effort of scraping the flight data, it was a difficult task to comb through the data and chain together flight information for individual flights in order to spot irregularities in deployment.    We also faced a quick turnaround on the stories as news was breaking fast. Each of the two visual stories was turned around in a day and involved a lot of technical challenges and reporting to pull together.    The political situation in Hong Kong has been on edge since protests began in 2019. Stories like these serve an important role in continuing to offer a spotlight on people involved in the protests as they face a government intent on stomping down opposition voices. </t>
  </si>
  <si>
    <t xml:space="preserve"> Flightradar24 and FlightAware are two of the world’s largest flight tracking data companies. There are troves of information available on the sites and are an important resource in investigative journalism that involves tracking flights. Beyond just scraping data from the sites, we were also able to reach out to these companies to help answer questions in order to untangle the data. It was important lesson in not handling the data in a vacuum but to interview the data provider when possible especially to better understand the shortcomings of the data.  </t>
  </si>
  <si>
    <t>https://bit.ly/2LjSDoM</t>
  </si>
  <si>
    <t>K.K. Rebecca Lai, Shunhei Chan</t>
  </si>
  <si>
    <t xml:space="preserve"> K.K. Rebecca Lai is a graphics and data journalist who specializes in telling visual stories. Shunhei Chan is an experienced investigative journalist.    </t>
  </si>
  <si>
    <t>Nowhere to Go</t>
  </si>
  <si>
    <t>https://homeless.cnsmaryland.org/</t>
  </si>
  <si>
    <t>The University of Maryland's Howard Center for Investigative Journalism reporting consortium</t>
  </si>
  <si>
    <t>Investigation, Explainer, Solutions journalism, Long-form, Database, Open data, Infographics, Chart, Video, Business, Women, Health, Crime, Economy</t>
  </si>
  <si>
    <t>Scraping, Json, Microsoft Excel, Google Sheets, CSV, R, RStudio, Python</t>
  </si>
  <si>
    <t xml:space="preserve">   Last year, the Howard Center for Investigative Journalism at the University of Maryland collaborated with other universities to investigate the impact of homelessness and the threat of homelessness posed by the pandemic for a project called “Nowhere to Go.”      The initial stories this spring documented the criminalization of homelessness in some of the country’s least affordable cities. As the pandemic caused millions of Americans to lose their jobs, the consortium pivoted over the summer to determine whether the federal moratorium on evictions was working. This fall, it investigated evictions by public housing authorities, often the last stop before the street.  </t>
  </si>
  <si>
    <t xml:space="preserve">   The series focused attention on the plight of some of the nation’s most vulnerable people, with distribution by the Associated Press and USA Today.  By highlighting stories of individual tenants at risk of eviction, our work also led directly to some getting necessary assistance to remain housed.           It also drove the creation of two major journalistic collaborations that were launched for the project, collaborations that have continued even after this particular reporting project ended.           First, to tell these stories, we brought together data journalists and faculty at seven universities: the University of Maryland, University of Oregon, Boston University, Stanford University, the University of Florida, the University of Arkansas and Arizona State University. This multiple-university collaboration was, we believe, unprecedented in scope.  This collaboration is now working together on a new reporting project, and recruiting others to join.       Second, it kickstarted a collaborative effort to obtain hard-to-get court records in more than a dozen cities.  Data journalists working for the Howard Center at Maryland, the Big Local News project at Stanford University, USA Today and others collaboratively wrote custom, open-source software to scrape court records on evictions from online court record management systems in more than a dozen cities.  This effort was onerous -- but necessary -- because eviction records we needed to tell these stories were unavailable through other means.  This data collection effort has continued, and is even expanding.        We have open-sourced the court scraping software package we developed for this project and we continue to improve. We are also adding additional court systems to the list of jurisdictions from which we regularly collect records.  And we are starting to gather new case types, beyond just evictions.  We are releasing all the data we’ve collected on Stanford’s Big Local News data sharing platform for use by other journalists.   </t>
  </si>
  <si>
    <t xml:space="preserve">   We used several tools and technologies to bring this project to life, including:          Web scraping with Python, R and a suite of open source software libraries, including selenium.           Data analysis with Python, R and SQL, primarily working in Jupyter notebooks and R Studio.           GitHub for version control and open source tool sharing.           Open Refine for data cleaning.           </t>
  </si>
  <si>
    <t xml:space="preserve">        The hardest part of this project by far was on the data acquisition front.  Obtaining bulk court data in the U.S. is needlessly complicated.  Most state and county judicial systems in the U.S. are exempt from public records laws that would compel the release of bulk data.  When court systems do make bulk data available, they often sell access at prices unaffordable for most news organizations.          In most states, access to court records is made available through a public web application that typically allows users to look up individual cases, linked to a database back end that contains the bulk data we were after.  By writing custom web scraping software to programmatically access these sites, we were able to gather court data in bulk.           This was not an easy effort. No two web applications were alike. Though many sites employ software from a common technology vendor to power their sites, each site had its own quirks, making it difficult to write a single tool to gather all the data we needed.  And many sites had defenses designed to prevent automated tools like ours from gathering records at scale, but we developed legal techniques to defeat these systems.    </t>
  </si>
  <si>
    <t xml:space="preserve">   There are several things we think other journalists could benefit from that we discovered while working on this project.            Collaboration is a great way to take on journalism projects that are beyond the scope of one individual newsroom.  But it takes work to organize and manage correctly, especially on projects that combine student journalists with professionals.           Through this project, we have done more than just produce a package of meaningful journalism.  We have also provided other news organizations several opportunities to build on our reporting.               We have released the underlying data on evictions in more than a dozen cities for use by other journalists.           We have produced an open-source software package that they can modify to obtain court records in their local jurisdiction, and have opened the door to others who wish to join our collaboration and work alongside us.           We have also tested and implemented a stable, low-cost method for legally defeating captcha technology that could be of broad use to other journalists involved in scraping government websites.      </t>
  </si>
  <si>
    <t>https://github.com/biglocalnews/court-scraper</t>
  </si>
  <si>
    <t>https://biglocalnews.org/#/open_projects</t>
  </si>
  <si>
    <t>Howard Center for Investigative Journalism reporting consortium</t>
  </si>
  <si>
    <t xml:space="preserve">   The Howard Center for Investigative Journalism, launched in 2019, gives University of Maryland Philip Merrill College of Journalism students the opportunity to work with news organizations across the country to report stories of national or international importance to the public. For this project, we also collaborated with journalism students and faculty at the University of Oregon, Boston University, Stanford University, the University of Florida, the University of Arkansas and Arizona State University.      </t>
  </si>
  <si>
    <t>Tracking the Coronavirus</t>
  </si>
  <si>
    <t>https://www.nytimes.com/interactive/2020/us/coronavirus-us-cases.html</t>
  </si>
  <si>
    <t>Investigation, Long-form, Multiple-newsroom collaboration, Database, Open data, Fact-checking, Infographics, Map, Health</t>
  </si>
  <si>
    <t>Personalisation, Scraping, D3.js, Json, Microsoft Excel, Google Sheets, CSV, R, Node.js</t>
  </si>
  <si>
    <t xml:space="preserve"> In the vacuum left by the lack of a coordinated federal effort to disseminate data on the pandemic, we launched a project that would become the newsroom’s most ambitious data-tracking effort ever. We were one of the first organizations to provide county-level data on cases and deaths. We also compiled authoritative databases on case clusters at nursing homes, food-processing facilities, prisons and colleges. Our efforts focused on topics of public importance where timely, reliable data wasn’t available from the government. The data were presented on over 80 tracking pages, used in stories and made available to the public on Github. </t>
  </si>
  <si>
    <t xml:space="preserve"> The project had a tremendous impact on many levels. Readers tell us about how they check the tracking pages every day, which are among the most-viewed pages we have ever published.   We decided early to make the county-level database freely available, extending the reach of the data far beyond the pages of The Times. It has been cited in more than 60 peer-reviewed scientific papers. It has been cited by federal agencies, like the Council of Economic Advisers, CDC and Department of Veterans Affairs, which said it would be used to provide better acute care in rural areas. Local and state officials cited the data in formulating policies. Health care companies said they were using the data to manage patients. Other companies said they were using the data to help inform when to return to the office.    The data has been cited in many news publications, and Google uses the data to power its U.S. and state dashboards whenever anyone searches for “covid cases.”   Our cluster data revealed how colleges drove Covid into areas that had been relatively virus free. It has revealed that about a third of Covid deaths are linked to nursing homes. And it has shown the wide racial gap in who gets sick and who dies.   When we began tracking nursing home cases, most states were not identifying affected facilities. We filed dozens of public records requests to surface this information. When we began tracking college cases, very few were proactively disclosing numbers. We filed more than 200 public records requests, and by mid-fall most colleges were sharing data. To analyze racial disparities, we filed a Freedom of Information Act request and successfully sued the CDC for access to its internal database. In total, we filed more than 400 public records requests for virus data. </t>
  </si>
  <si>
    <t xml:space="preserve"> The county dataset of cases and deaths are stored in a PostgreSQL database. Node.js was used to create a data admin for doing QA and managing multiple sources of data for every geography, as well as to create a suite of more than 300 scrapers to collect the data. The nursing home system extends Google Sheets to use as a relational database, with both automated scrapers and news assistants entering data for individual states and facilities. After new data is collected, normalized, and fact checked, a custom Node.js script integrates the new data into the database.    The data are frequently pushed to thousands of pages on nytimes.com, which use JavaScript (D3 and Svelte) to dynamically generate text and visualizations, which explain the latest state of the outbreak in every state and county, in nursing homes, colleges, prisons and more. Google Drive, Google Documents, Microsoft Excel, Microsoft Access and R were also used to manage data and do analysis.    Some of the data collected through The Times’s survey process has also been analyzed by Times journalists and joined with other large datasets to produce investigative stories. Journalists joined The Times’s long-term care database to the federal government’s database, as well as to data on the racial make-up of nursing homes. They used regression analysis to determine whether there were patterns in the homes that had cases or deaths. Journalists joined the county-level database with Census data to identify counties where college students comprised at least 10 percent of the population. The journalists then took that list of about 200 counties and cross-referenced it with The Times’s college cases database. The resulting stories showed that college campuses were driving the spike in cases in the early fall, and that college outbreaks likely led to deaths in the wider community. </t>
  </si>
  <si>
    <t xml:space="preserve"> The Times has several internal databases dedicated to tracking U.S. coronavirus cases at the county level and clusters at facilities. Each database has strict methodology for entry and verification, developed by Times journalists.    The county-level case database, vaccine database and nursing home database were initially manual operations, with a team of journalists checking public websites and Twitter feeds or contacting state and county governments and individual facilities. Both are now powered both by manual collection and computerized processes created by Times developers. The college, prison and cluster databases use manual collection only, and often involve extensive email or phone correspondence with government officials and business representatives. The collection effort includes dozens of journalists, who survey government entities and private facilities, collect and fact-check data, build and run automated collection systems and present the work in text and visually.    With little federal guidance for reporting, nursing homes, prisons, colleges and even local health departments often define and report cases and deaths in different ways. The Times has developed strict methodology to make sure cases and deaths are counted in a consistent way. For example, some colleges report positive tests rather than unique positive cases. Because it is possible for individuals to test positive multiple times, journalists have asked every college that reports positive tests (there are hundreds) to confirm the number of unique cases. If the college is unable to confirm a number or refuses to respond, those cases are removed from the total number of cases tied to colleges overall, and those colleges have been marked clearly in the online tracker as having potential duplicate test results. The Times also has strict fact-checking rules in place to make sure cases and deaths are sourced properly and checked by multiple people before publication. </t>
  </si>
  <si>
    <t xml:space="preserve"> Problems in the data frequently led to story ideas. The county-level data did not contain enough information to analyze racial disparities on a national level. So, The Times filed a Freedom of Information Act request and eventually sued the C.D.C. for an anonymized database of individual confirmed cases along with characteristics of each infected person. The C.D.C. provided data on 1.45 million cases reported to the agency by states through the end of May. Many of the records were missing critical information The Times requested, like the race and home county of an infected person, so the analysis was based on the nearly 640,000 cases for which the race, ethnicity and home county of a patient was known. The data allowed journalists to measure racial disparities across 974 counties, accounting for about 55 percent of the nation’s population, a far wider look than had been possible previously.    Like many newsrooms across the country, The Times undertook this sprawling data collection and reporting effort remotely, with dozens of journalists working from laptops in their homes on shared databases. As cases and deaths have swelled, the databases housing this information have buckled under their weight multiple times, requiring creative solutions. In mid-March, the database, a shared Google spreadsheet, suddenly stopped functioning because it had too many cases and too many people working in it. Journalists quickly had to redesign the database, splitting it in two parts, in order to keep the tracking effort going. The nursing home database alone has undergone multiple redesigns because there have been so many cases and deaths at so many facilities. </t>
  </si>
  <si>
    <t>Nursing Home Covid Tracker - first published May 11, 2020, and updated regularly since then: https://www.nytimes.com/interactive/2020/us/coronavirus-nursing-homes.html</t>
  </si>
  <si>
    <t>College Covid Tracker - first published July 28, 2020, updated regularly since then: https://www.nytimes.com/interactive/2020/us/covid-college-cases-tracker.html</t>
  </si>
  <si>
    <t>The Fullest Look Yet at the Racial Inequity of Coronavirus - published July 5, 2020: https://www.nytimes.com/interactive/2020/07/05/us/coronavirus-latinos-african-americans-cdc-data.html</t>
  </si>
  <si>
    <t>Track Coronavirus Cases in Places Important to You - first published Nov. 24, 2020: https://www.nytimes.com/interactive/2020/us/covid-cases-deaths-tracker.html</t>
  </si>
  <si>
    <t>How Full Are Hospital I.C.U.s Near You? - first published Dec. 16, 2020: https://www.nytimes.com/interactive/2020/us/covid-hospitals-near-you.html</t>
  </si>
  <si>
    <t>See How the Vaccine Rollout is Going in Your State - first published Dec. 11, 2020, updated regularly since then: https://www.nytimes.com/interactive/2020/us/covid-19-vaccine-doses.html</t>
  </si>
  <si>
    <t xml:space="preserve"> This was a cross-department effort from Graphics, National, Interactive News, International and Digital Design. </t>
  </si>
  <si>
    <t>An Incalculable Loss</t>
  </si>
  <si>
    <t>https://www.nytimes.com/interactive/2020/05/24/us/us-coronavirus-deaths-100000.html</t>
  </si>
  <si>
    <t>Database, Illustration, Infographics, Health</t>
  </si>
  <si>
    <t>Scraping, Canvas, Adobe Creative Suite, Google Sheets, Node.js</t>
  </si>
  <si>
    <t xml:space="preserve"> To mark the grim milestone of 100,000 coronavirus deaths in the United States, we collected obituaries of 1,000 people and distilled a brief excerpt for each to try to capture the humanity of the lives lost. The project sought to turn the death data into a more humanistic representation of the scale of the loss. Online, we combined the excerpts with 100,000 illustrated figures and an essay. In print, we took over the entire front page and several pages inside with the 1,000 names and obituary excerpts — still just 1 percent of the toll. </t>
  </si>
  <si>
    <t xml:space="preserve"> The project drew widespread attention at a difficult moment in the pandemic. The decision to take over the front page of the print paper was especially resonant and ultimately drew people into the project to spend time with the names and their stories.   Many readers, including those who lost loved ones to Covid, expressed their gratitude for the piece, some in particularly emotional terms. One note: “I will cherish your echoing the pains of lives lost to Covid-19, and thereby helping us to grapple with what it means to be the America to which my parents each emigrated from eastern Europe just over a century ago.”   People who saw their own loved ones in the list and reached out; others shared the piece or left comments with their loved ones' names and a short sentence, adding them to the list and making them part of the project, too.    The all-type format of the front page inspired many derivative art projects, including one striking take amid the racial justice protests that sprung up not long afterward listing names of those killed by police. </t>
  </si>
  <si>
    <t xml:space="preserve"> This was not a typical data project because a significant portion of the source material was qualitative and had to be collected and qualitatively reviewed for inclusion, then turned into readable data for display. The editing of the 1,000 excerpts was perhaps the most time-consuming and emotionally challenging part of the project.   To gather the obituaries we searched news reference sites like Factiva and Nexis as well as the obituary site Legacy.com for mentions of deaths related to coronavirus. We also searched Spanish- and Chinese-language media and did some more targeted searching on the sites of specific news outlets to make sure our list was as inclusive as possible.    All the material was poured into a series of 17 Google docs with about 100 pages of obits each. A team of researchers and editors read through them creating metadata (name, age, location) in ArchieML and choosing excerpts for publication. We created a Node script to download the data from the 17 docs and merge them into a single Google spreadsheet that powered the interactive.   For the graphic visualization we used an HTML canvas element with a series of small illustrations. We added aspects of randomness that would make the display feel more organic while also retaining a sense of order. For the typographic elements we chose to use real HTML text for crisp display. The final piece of the puzzle was to sync the two elements, which happens as the page loads and responds to the size of the viewport. </t>
  </si>
  <si>
    <t xml:space="preserve"> It was emotionally taxing work on a tight deadline. At the time, such a scale of death was hard to fathom (though we’ve since nearly quintupled it), and to build the piece we had to confront it directly.    From initial concept to publication was less than two weeks, and it required an enormous team to pull off the research, editing and production. It was difficult to get the whole thing done from a practical standpoint and also difficult because of the subject matter.    Once we had the initial list of obituaries, a half-dozen editors read every one to choose the very short lines that went into the piece. Most are direct quotes, or lightly edited. Because we were keeping everything to a sentence or less, we ended up leaving so much out. It’s difficult to capture a whole life in a handful of words, or even the couple hundred words we were drawing from. But the hope was that collectively, the short descriptions would help readers better comprehend the enormous gravity of the deaths in a more visceral way than just a chart or data visualization.    It was also challenging to strike the right tone visually and in text, again remembering we were dealing with real people’s lives and wanting to honor their loved ones’ memories of them. We went through many iterations of the illustrations and design to make it feel at once personal and to convey the scale — a balance that is difficult to achieve in most data work. </t>
  </si>
  <si>
    <t xml:space="preserve"> It’s important to humanize numbers, especially big ones, but it’s not easy. On this story, getting to the underlying source of the quantitative information helped us reveal a lot more than a summary statistic.   We started out feeling like the impact of 100,000 deaths was this awful, unknowable thing. How could we ever know what it meant? We tried to answer the question by breaking it down. Each death was a life, each life was a person, each person had a story, a community, an impact. That story was knowable, too. All together, they made up a big, overlapping story about our country.   One lesson we learned on the process: It was valuable for everyone involved to have a sense of the final work product early on. We did a proof-of-concept sketch of the front page that helped gain buy-in from leadership, and also gave the researchers and editors combing through the obits a tangible goal. Sometimes we do the reporting and then start designing, but in this case we needed both to happen on parallel tracks and we were lucky that they could inform each other. </t>
  </si>
  <si>
    <t>Print A1 - https://twitter.com/nytimes/status/1264427825639063553</t>
  </si>
  <si>
    <t xml:space="preserve"> This was a cross-department effort from Graphics, National, Digital Design, Research and the Print Hub.    By Dan Barry, Larry Buchanan, Clinton Cargill, Annie Daniel, Alain Delaqueriere, Lazaro Gamio, Gabriel Gianordoli, Richard Harris, Barbara Harvey, John Haskins, Jonathan Huang, Simone Landon, Juliette Love, Grace Maalouf, Alex Matthews, Farah Mohamed, Steven Moity, Destinée-Charisse Royal, Matt Ruby and Eden Weingart.    Additional research by Yuriria Avila, Alex Lemonides and Chi Zhang. Additional editing by Jason Bailey, Eric Morse and Alison Peterson.  </t>
  </si>
  <si>
    <t>Who Gets to Breathe Clean Air in New Delhi?</t>
  </si>
  <si>
    <t>https://www.nytimes.com/interactive/2020/12/17/world/asia/india-pollution-inequality.html</t>
  </si>
  <si>
    <t>Documentary, Database, News application, Infographics, Chart, Video, Map, Environment, Health</t>
  </si>
  <si>
    <t>Sensor, D3.js, JQuery, Json, Adobe Creative Suite, Google Sheets, CSV, Node.js</t>
  </si>
  <si>
    <t xml:space="preserve"> We measured the air pollution that two children in New Delhi breathed as we followed them around the city on a normal day to see how wealth inequality affected their exposure. </t>
  </si>
  <si>
    <t xml:space="preserve"> Everyone does not breathe the same air. This project went to extraordinary lengths to make visible this dangerous reality.    While Delhi’s poor air quality is well-known, disparities in individual exposure based on class or circumstances are poorly understood. Few researchers have collected this data. Many residents are unaware of the risks. The most harmful pollutants are commonplace, legal and largely invisible.   We showed, moment to moment, what that exposure looks like. Monu, who lives in a slum and attends school outside, is exposed to about four times as much pollution as Aamya, whose school and home are guarded by air purifiers. We watch as both children brush their hair, hang out with friends and sit down for dinner, and see overlaid the spikes and valleys of their real-time pollution exposure.    The visual contrast reflects a dispiriting reality: A long-term, consistent disparity like we observed that day could steal around five years more life from someone in Monu’s position, compared with an upper-middle-class child like Aamya.   Arden Pope, one of the world’s foremost experts on health and air pollution, called the piece “an engaging, important, and sobering story.” Scott Murray called it “the finest piece of data-driven visual journalism I have seen, ever, hands-down.” Most importantly, it is impossible to address health inequalities if they are not understood, and this piece provides an opening. </t>
  </si>
  <si>
    <t xml:space="preserve"> We worked with researchers from ILK Labs in Bangalore to design a data collection and processing protocol involving three types of portable air quality sensors and custom software running on a battery-powered Raspberry Pi computer.    We recorded the air pollution data as CSV files. The video files included sidecar metadata generated by the cameras. We used Google Sheets and a custom Node.js app to parse the various metadata and sync it all via their timecodes. This new, combined data allowed us to generate all the time code-based visuals you see in the story.    The timelines and side-by-side photos, using this new data, were made interactive in the browser with JavaScript, leaning heavily on the D3 JavaScript library.    It is important to note that just as important as specific technologies used were the months of on-the-ground reporting from reporters in the New Delhi bureau to identify appropriate families, gain entry to their homes and schools, and understand the broader social context behind Monu’s and Aamya’s lives. The combination of deeply informed on-the-ground reporting and creative data-gathering and visualization helps make the project distinctive. </t>
  </si>
  <si>
    <t xml:space="preserve"> It’s unusual for The Times to collect data for a project like this. We usually build charts and other graphics with data given to us by outside experts. But the data we wanted didn’t exist, so we had to collect it.    To add to the challenge, there wasn’t a turnkey, commercial project that did what we needed. Most air quality monitoring hardware is big and stationary.  We needed a small, mobile solution that let us keep up with our subjects. We settled on the Arduino-based Airbeam 2 sensor by HabitatMap, which took exposure measurements of the kids every five seconds as we documented their day with our cameras.    The sensor in the Airbeam 2 is well-regarded, but shortcomings in its mobile app led us to fork an open source project that reads real-time data off the sensor. Our heavily modified app ran on a tiny, battery powered Raspberry Pi Zero computer tethered to the sensor’s serial port. Our app allowed us to control the sensor and manage the data it collected, in the field, using only our phones.    To assist us in data collection and post-reporting analysis, we partnered with Adithi Upadhya and Meenakshi Kushwaha, pollution researchers with ILK Labs who have experience measuring pollution in India using lower-cost sensors like the Airbeam 2. They also collected stationary samples with their own equipment to help verify and normalize the data on our smaller, portable sensors. </t>
  </si>
  <si>
    <t xml:space="preserve"> There is tremendous potential for sensor journalism and rigorous fieldwork to show aspects of the world that cannot be revealed in an interview or official records. With the guidance of researchers, we can design experiments that give us direct access to scientific data and far more visualization possibilities than if we relied on existing studies. At the same time, none of the data will matter if we can’t make it feel intuitive and personal, and this means empathetic, deeply informed beat reporting will be as critical to this journalism as it is to written work. </t>
  </si>
  <si>
    <t xml:space="preserve"> By Jin Wu, Derek Watkins, Josh Williams, Shalini Venugopal Bhagat, Hari Kumar and Jeffrey Gettleman Cinematography by Karan Deep Singh and Omar Adam Khan.    Field production by Sidrah Fatma Ahmed.    Meenakshi Kushwaha and Adithi Upadhya from ILK Labs helped collect and analyze data.    Produced by Rumsey Taylor, Leslye Davis and Josh Keller.  </t>
  </si>
  <si>
    <t>How the Virus Got Out and How the Virus Won</t>
  </si>
  <si>
    <t>https://www.nytimes.com/interactive/2020/03/22/world/coronavirus-spread.html</t>
  </si>
  <si>
    <t>Explainer, Illustration, Infographics, Chart, Map, Health</t>
  </si>
  <si>
    <t>Animation, 3D modelling, Three.js, QGIS, Json, Google Sheets, CSV, Node.js</t>
  </si>
  <si>
    <t xml:space="preserve"> Clear and compelling visualizations illuminated two major public health failures. The first analyzed the movements of hundreds of millions of people to show why the most extensive global travel restrictions in history didn’t stop the epidemic. The second showed a vast wave of infection that swarmed across the United States before we knew about how bad it was, and how American officials chose to underestimate, downplay and ultimately ignore the threat. </t>
  </si>
  <si>
    <t xml:space="preserve"> These two stories wove together emerging science and data analysis to create animated explanations of how the pandemic spread beyond our grasp. Combining data journalism with cutting-edge visualizations, the stories assembled the evidence and showed who was at fault.   The reporting for each story was immense. For “How the Virus Got Out,” we worked with many of the world’s top disease researchers to assess what fueled the epidemic. We scraped cell-phone tracking data from Baidu and matched it to global flight traffic, allowing us to describe, for the first time, how people moved around China and the world in the early months. The analysis found that about seven million people left Wuhan before the Chinese government locked it down, seeding outbreaks in 26 countries. This story was published in mid-March, when many Americans were becoming aware of the threat. It became The Times’s most-read international story of the year.   For How the Virus Won, we spent months analyzing genetic data, case reports, disease modeling and travel patterns. We partnered with epidemiologists and geneticists, who provided exclusive research on the genetic traces of the outbreak and the central role of travel from New York City. We visualized the hidden spread of the virus in the early months of the year, when the public didn’t know where the virus was and officials waited to act. Those delays, we estimated with Columbia University researchers, cost tens of thousands of lives.   Tom Inglesby, one of country’s top public health researchers, tweeted: “@CDCgov should be doing analyses like this NYT story to understand pandemic. This kind of analysis should be encouraged and permitted by Administration. Information needs to flow freely to understand exactly what happened, is happening, as it has in past outbreaks.” President Trump called the estimates of lives lost a “political hit job.” </t>
  </si>
  <si>
    <t xml:space="preserve"> Both stories used WebGL to visualize the spread of the virus. The Three.js javascript library allowed us to bring our data into a three dimensional space where we animated hundreds of thousands of particles representing healthy and infected populations, virus mutations, virus deaths and travel distances. We used our internal Node-based publishing system to constantly parse each dataset while we were making design decisions, to ensure we were always sketching with the latest data.   In order to visualize such a large number of data objects, we used a technique that bypassed the computer’s CPU by sending animation information directly to the graphics processor. The animation calculations, which would have normally created a bottleneck in the Three.js library, were computed by embedding values in our custom WebGL shaders. The performance of the reader’s browser was far better using this technique.   Adobe Illustrator, Autodesk Maya and QGIS were used to create the maps and 3D models. </t>
  </si>
  <si>
    <t xml:space="preserve"> Epidemics are difficult to understand. Viruses are invisible. Exponential growth is confusing. Testing is spotty. The hardest part about this project was finding a visualization form that could connect together what was happening in an intuitive way. And what was happening was terrifying.   We pushed the boundaries of what is possible in the browser, using technologies that would not have been possible just a few years ago. And we did it for our most ambitious telling of the world’s biggest story. But it was not visualization merely to track the virus — it was to help readers understand what went wrong.   Once you can visualize the invisible — we used dots of infections visiting new cities, growing quickly — then it’s easier to see why our various strategies didn’t work. Lockdowns were too late. New York City Mayor Bill DeBlasio’s March call to “get out of the town” was dangerous. Restrictions on travel from China meant little when cases were streaming in from Europe. We were limited by what we didn’t track and couldn’t see. </t>
  </si>
  <si>
    <t xml:space="preserve"> The projects were cohesive because we knew what we wanted to say. This came out of extensive conversations with researchers about the dynamics of outbreaks and the data we would need to illustrate them. It allowed us to be very specific about which data we would go after, the forms we would explore and — just as important — the data we would ignore. We spent weeks negotiating with flight data firms, for instance, arguing that their data could play an important public service. Every aspect — reporting, data gathering, visualizations, writing — had to support the central message we wanted to convey.    But beyond what the pieces explicitly say, the animations here helped convey a visceral understanding of what happened when words were insufficient. Fear that the virus is streaming into new cities. Awe at the explosive power of exponential growth. Outrage that officials refused to see what was all around them. Sadness at the invisible, uncounted lives that could have been saved. Ultimately, it is these messages that leave a lasting impact and show the unique power  of data visualization in an all-consuming crisis. </t>
  </si>
  <si>
    <t>How the Virus Won - June 24, 2020: https://www.nytimes.com/interactive/2020/us/coronavirus-spread.html</t>
  </si>
  <si>
    <t>Print for How the Virus Got Out: https://twitter.com/DanZedekDesign/status/1243239304710836226</t>
  </si>
  <si>
    <t>Print for How the Virus Won: https://twitter.com/Josh_H/status/1279717732586598400</t>
  </si>
  <si>
    <t>Tom Inglesby: https://twitter.com/T_Inglesby/status/1276131896955670532</t>
  </si>
  <si>
    <t xml:space="preserve"> How the Virus Got Out - By Jin Wu, Weiyi Cai, Derek Watkins and James Glanz.    How the Virus Won - By Derek Watkins, Josh Holder, James Glanz, Weiyi Cai, Benedict Carey and Jeremy White.  </t>
  </si>
  <si>
    <t>Mapping Makoko</t>
  </si>
  <si>
    <t>https://guardian.ng/stories/makoko-neglected-and-unmapped/</t>
  </si>
  <si>
    <t>Code for Africa, The Guardian Nigeria, Pulitzer Centre on Crisis Reporting, Humanitarian Open Street Map Team, AfricanDRONE, Uhuru Labs</t>
  </si>
  <si>
    <t>n-a</t>
  </si>
  <si>
    <t>Drone mapping, OpenDataKit, Shorthand, Flourish data visualisations, Google Earth Pro, Google Sheets</t>
  </si>
  <si>
    <t xml:space="preserve"> Neglected and Unmapped was produced through a partnership between Code for Africa, the Guardian Nigeria, The Pulitzer Centre on Crisis Reporting, Humanitarian OpenStreetMap, MakokoDreams, AfricanDRONE and UhuruLabs.    Code for Africa (CfA) is the continent’s largest network of civic technology and data journalism labs, with teams in 12 countries. CfA builds digital democracy solutions that give citizens unfettered access to actionable information that empowers them to make informed decisions, and that strengthens civic engagement for improved public governance and accountability. This includes building infrastructure like the continent’s largest open data portals at openAFRICA and sourceAFRICA, as well as incubating initiatives as diverse as the africanDRONE network, the PesaCheck fact-checking initiative and the sensors.AFRICA air quality sensor network.   In this project CfA contributed conceptualised the project, managed and coordinated all parties involved (including the local community in Lagos and the local NGO partner, MakokoDreams), ran the field data collection and developed the data journalism campaign around it.   The Guardian Nigeria contributed to reporting on the mapping project conducted my CfA and partners in Makoko.    The Pulitzer Centre on Crisis Reporting was the project funder.    The Humanitarian OpenStreetMap team contributed to project funding. Volunteers from HOTOSM network helped to digitise maps through their crowdsourcing mapping platform.   AfricanDRONE and its subsidiary - Uhuru Labs - contributed to drone training, drone mapping and uploading drone footage to OpenStreetMap open data portal.    </t>
  </si>
  <si>
    <t>Accessing the Makoko informal settlements in Lagos
Getting the buy-in from the local chiefs to start putting the points on the map, and then run an entire data journalism campaign</t>
  </si>
  <si>
    <t xml:space="preserve">Data journalism projects can help put invisible communities or settlements into open maps
Combining drones, geo data and data visualisation can produce impact on the geographic perception of communities
The importance of digitising infrastructure that can aid in decision making including service delivery such as healthcare. </t>
  </si>
  <si>
    <t>https://pulitzercenter.org/projects/mapping-makoko</t>
  </si>
  <si>
    <t>http://www.cnn.com/2020/02/26/africa/nigeria-makoko-mapping-intl/index.html</t>
  </si>
  <si>
    <t>https://www.bbc.co.uk/programmes/p084qdn9</t>
  </si>
  <si>
    <t>https://pulitzercenter.org/blog/behind-story-jacopo-ottaviani-john-eromosele-mapping-makoko</t>
  </si>
  <si>
    <t>https://www.openstreetmap.org/search?query=Makoko%20Nigeria#map=18/6.49538/3.39065</t>
  </si>
  <si>
    <t>https://africaopendata.org/dataset/point-of-interest-in-makoko-2019&amp;sa=D&amp;source=editors&amp;ust=1612345075126000&amp;usg=AFQjCNFJQO0LRNHzgIo8rUx76hym_jhRQg</t>
  </si>
  <si>
    <t>The Great Wave</t>
  </si>
  <si>
    <t>Italy</t>
  </si>
  <si>
    <t>http://www.grandeonda.it/en/</t>
  </si>
  <si>
    <t>International School for Advanced Studies (SISSA)</t>
  </si>
  <si>
    <t>Long-form, Infographics, Chart, Video, Health</t>
  </si>
  <si>
    <t>Animation, Personalisation, Scraping, Json, Adobe Creative Suite, CSV, R</t>
  </si>
  <si>
    <t>The Great Wave is a project developed during a year-long data journalism fellowship at the International School for Advanced Studies (SISSA) in Trieste, Italy, a research center that focuses on physics, neuroscience, mathematics and science communication. Its purpose was to think about the pandemic and its effects in a more systematic way, taking a step back from emergency writing to get a broader look at what happened in 2020. We wanted to understand what did we think about the virus, how did we know it, and whether it was the best use of available scientific evidence, especially in the West.</t>
  </si>
  <si>
    <t>The results of our project were featured in national and local media in Italy, sparking debates around the timing and effectiveness of the country’s pandemic response. Some public health authorities denied our FOIA requests, and the lack of transparency around critical epidemiological data was also one of the most contested issues.</t>
  </si>
  <si>
    <t>Data visualization was key to our project. We wanted to report the best available evidence we could find sifting through hundreds of papers, and talking to dozens of experts, in a concise and compelling way. At the same time, given the topic we absolutely wanted to avoid compiling a statistical atlas of the pandemic. Working with information designer Federica Fragapane, we designed our visualizations to make numbers as human as possible. Every time we showed individuals, for example, we made them look all different from each other. There are no two identical objects to represent them. For us it was very important to remind readers that we were talking about people and their stories, not abstract figures. This was the principle that led us to design many hand-made visualizations, crafted from scratch instead of using off the shelf tools.</t>
  </si>
  <si>
    <t>Our goal, especially in the first half of project, was to try to give some dignity and respect to everybody involved. This was a story about people that lost family, friends, loved ones, and we wanted to do all we could to show empathy and compassion, which is especially hard when working with numbers. One such example can be found in the first chapter when we talked about what happened in Bergamo, the most hit Italian area during the first wave. To give readers an idea of the amount of destruction the virus brought, we tracked each of the excess deaths as best as we could, through all available public information. We then built a simulation of their social structure using demographic data to show how many family members were left without their loved ones.</t>
  </si>
  <si>
    <t>This project taught us that data driven journalism was invaluable in understanding and reporting this pandemic, but also carried the risk of being cold and heartless. We strived for balance between rigor and humanity. Numbers are great for telling some stories, but - like when we talked about mental health - they also can have large limitations. You can't really use data to talk about feelings in a meaningful way, for example, and so we didn't. Sometimes all that's needed is just a voice. Our hope is that those lessons can be of use to other journalists as well.</t>
  </si>
  <si>
    <t>Federica Fragapane</t>
  </si>
  <si>
    <t>Davide Mancino (1983) lives in Turin, Italy. He is a visual journalist, information designer and trainer. His collaborations include news outlets in the United States like Fivethirtyeight and Quartz, others in Spain and Germany. In Italy he writes for Il Corriere della Sera and Il Sole 24 Ore.</t>
  </si>
  <si>
    <t>English, Italian</t>
  </si>
  <si>
    <t>News Deserts Spread in Turkey</t>
  </si>
  <si>
    <t>Turkey</t>
  </si>
  <si>
    <t>https://journo.com.tr/turkey-news-deserts</t>
  </si>
  <si>
    <t>Journo</t>
  </si>
  <si>
    <t>Investigation, Explainer, Database, News application, Map</t>
  </si>
  <si>
    <t>Scraping, JQuery, Microsoft Excel, Google Sheets, Python</t>
  </si>
  <si>
    <t>Over the course of two weeks in February 2021, we scraped more than a million news articles from more than 6,500 Turkish news websites in which the names of 973 administrative districts of Turkey appear. With a choropleth map, we revealed which districts have the highest or lowest news coverage per capita, and which districts of Turkey face the risk of emerging "news deserts." We also analyzed the authenticity of news content for each district, showing where original reporting is We hope that this research has humbly contributed to a subject area with hardly any data about digital journalism in</t>
  </si>
  <si>
    <t>Until our study, there was no data about the geographical scope and originality of digital journalism in Turkey. For the first time, we presented the public data-based insights on the issue, showing that news deserts are spreading in certain parts of Turkey —particularly the Inner Aegean, Central Anatolian, and Eastern regions where President Erdogan's ruling Justice and Develıpment Party (AKP) dominates, while original reporting is surprisingly higher in other areas, including the Kurdish-majority Southeast region and in most strongholds of the main opposition Republican People's Party (CHP) across the country.  Perhaps the most striking findings showed that 85% of the news articles published in Turkish digital media are not original reporting but are merely copy-pasted from initial sources (particularly the news agencies). Meanwhile, many provinces that seem like an "oasis" in the gross number of news articles are actually "deserts" of original journalism. Our results were reported by dozens of news outlets in national and local media. We were interviewed by seven newspapers, five national TV networks, and one national radio channel. The Global Investigative Journalism Network (GIJN) shared our story through its social media accounts and its newsletter. According to our estimates, the project reached more than 13 million people in Turkey through conventional and digital media outlets. We were also hosted at panels to present our findings at physical and online events organized by respected institutions like Columbia University's Global Centers in Istanbul, the European Endowment for Democracy, the International Press Institute, and the Journalists' Association in Ankara. Kizilkaya will also talk about this project at the Data Visualization Society's Outlier Conference in February 2022.</t>
  </si>
  <si>
    <t>We manually constructed a dataset of more than 6,500 news websites —including almost all national, regional and local outlets in Turkey. We coded a Python script and used jQuery to scrape the articles that these news websites published for two weeks. We then built a knowledge graph to analyze this Turkish-language news content, semantically pinpointing the administrative district names in each article, while also assigning them "originality scores" by using a custom algorithm. We computed all results in a custom-designed macro-powered spreadsheet, completing the analysis and data visualization by using Tableau and Datawrapper. As we adhere to the principles of open data, we published the dataset as part of our feature article about this study on our non-profit news website Journo.com.tr in Turkish and in English (see Project Link 3 for the dataset). Several Turkish and international communication academics contacted us to thank us for releasing the dataset and explaining the methodology so that they can replicate or expand this study on Turkish journalism. </t>
  </si>
  <si>
    <t>Turkey is a highly challenging country for media outlets. Journalists are being jailed like in China, physically or virtually assaulted like in Russia, and are forced to self-censor like in many Asian and African countries. Independent media outlets are shut down or heavily fined like in Iran, the cronies of the government capture newspapers and TV outlets like in Hungary, and the public broadcaster is under heavy government influence like in Romania and Bulgaria. Independent journalists are labeled as “traitors”, and pro-government media spread fake news like in Serbia, while defamation laws are weaponized by the ruling elite like in Poland. How these challenges affect original reporting in Turkey was a big question mark because there was no extensive study on the subject until we embarked on this route. The hardest part of our project is to come up with a viable method to answer at least a part of this question. After we figured out how we can technically scrape and then semantically analyze so many news articles, the rest was all about succinctly and aesthetically presenting the significant findings related to this Big Data. We narrated our data-based story on these findings and designed social media posts in accordance with the features of the specific audiences and algorithms on various platforms.  </t>
  </si>
  <si>
    <t>We believe that this project has humbly contributed to a subject area with hardly any data about digital journalism in Turkey. Our findings should be particularly helpful for those who try to understand the current state of local journalism and original reporting in Turkey amid so many challenges. Journalists can benefit from this study especially by focusing on the geographical discrepancies of original news reporting. In some provinces, we showed that two neighboring districts may be hugely different in this regard. Although they share similar resources and features, one district may have a significantly higher rate of original journalism than its neighbor. As an on-the-field follow-up to this data journalism study, the Journo website sent its reporters to three geographical regions to investigate the reasons behind these discrepancies (see Project Link 4 for these three news articles).   By using this work, Turkish journalists can now microscopically analyze the supply-demand of news reporting on the district level, and use these actionable insights to decide about their newsroom's operations on the ground. Our main map simply shows where newsrooms can invest (for instance, by hiring more local reporters there) because there is an opportunity to satisfy the public demand for original reporting per capita in certain districts. They can also quickly see where competition in local journalism is relatively more intense.  Local journalism is the heart of any democracy. We hope that these findings will also serve the reporters and media executives in their endeavor to inform the public, including the electorate in rural districts, in line with universal standards and rules of high-quality, original journalism.</t>
  </si>
  <si>
    <t>https://journo.com.tr/haber-colleri</t>
  </si>
  <si>
    <t>https://docs.google.com/spreadsheets/u/1/d/1UGyBHkpW2PQdIWpqdtTb1P_VzLSz3Q-vFr_6l1ISgzs/edit?usp=sharing</t>
  </si>
  <si>
    <t>https://journo.com.tr/konu/neden-col-niye-vaha</t>
  </si>
  <si>
    <t>EMRE KIZILKAYA, EMRAH YILMAZ</t>
  </si>
  <si>
    <t>Emre Kizilkaya worked for Hurriyet newspaper, the flagship outlet of Turkey's largest media corporation, for more than 10 years during which he served as digital coordinator and managing editor. He completed the Knight Visiting Nieman Fellowship at Harvard in 2019, focusing on media sustainability. He is now a vice-chair of the Vienna-based International Press Institute (IPI), and the Project Editor of Journo.com.tr, a news platform for Turkey's next-generation journalists, supported by the Journalists' Union (TGS) and the EU. Emrah Yilmaz is a freelance web developer and data scientist. He worked for Turkey's two leading media monitoring agencies for 12 years.</t>
  </si>
  <si>
    <t>English, Turkish</t>
  </si>
  <si>
    <t>Avoiding coronavirus infection in indoor spaces: don't breathe other people's air</t>
  </si>
  <si>
    <t>https://elpais.com/especiales/coronavirus-covid-19/how-to-avoid-the-infection-in-indoor-spaces/</t>
  </si>
  <si>
    <t>El País</t>
  </si>
  <si>
    <t>Investigation, Explainer, Infographics, Chart, Health</t>
  </si>
  <si>
    <t>Animation, 3D modelling, Microsoft Excel</t>
  </si>
  <si>
    <t>Constant ventilation and permanent control of CO₂ levels are two of the keys to avoiding transmission in closed rooms, as fresh air dilutes the infected particles</t>
  </si>
  <si>
    <t>This report was visited by half a million people in its versions in English and Spanish. It is one of the most viewed contents of the El País science department in 2021. The clarity with which it explains the accumulation of infectious aerosols has been valued by scientists from several countries and hundreds of readers and teachers.</t>
  </si>
  <si>
    <t>We use a CO2 meter for hours of measurements in different closed spaces such as cars, elevators and rooms. These data were represented visually through tools such as Excel and Adobe After Effects. 3D models and animations were made in Adobe After Effects</t>
  </si>
  <si>
    <t>After taking more than 20 CO2 samples from more than a dozen locations, the hardest part was designing an effective visual narrative to show accumulated aerosols and how they dissipate when ventilated.</t>
  </si>
  <si>
    <t>To always look in their articles for a point of utility and service journalism. While we report indoor aerosol build-up we also provide helpful information to reduce risks.</t>
  </si>
  <si>
    <t>Mariano Zafra and Javier Salas</t>
  </si>
  <si>
    <t>Since October 2019 I lead the Graphic and Storytelling team of El País, in Madrid. During the last four years I worked as a Graphics Reporter for special projects in The Wall Street Journal, in New York, and I started and led the Infographic and Data Visualization Department of Univision News in Miami. Before moving to the United States, I spent fourteen years working at the two most prominent national daily newspapers in Spain: El Mundo and El País.</t>
  </si>
  <si>
    <t>English, Spanish</t>
  </si>
  <si>
    <t>Consórcio de veículos de imprensa (Consortium of press vehicles)</t>
  </si>
  <si>
    <t>https://g1.globo.com/politica/noticia/2021/10/20/consorcio-de-veiculos-de-imprensa-completa-500-dias-de-trabalho-colaborativo.ghtml</t>
  </si>
  <si>
    <t>g1, O Globo, Extra, O Estado de S.Paulo, Folha de S.Paulo, UOL</t>
  </si>
  <si>
    <t>Investigation, Multiple-newsroom collaboration, Database, Open data, Health</t>
  </si>
  <si>
    <t>Google Sheets</t>
  </si>
  <si>
    <t>This is an unprecedented initiative involving six of the main vehicles of communication in Brazil to promote the transparency of data on cases and deaths caused by Covid-19 and, more recently, on applied vaccines. In the consortium, teams share tasks and the information obtained so that Brazilians can learn about the evolution of Covid-19, the consolidated numbers of tested cases with positive results for the new coronavirus and the doses of vaccines applied in all units of the federation. A balance is released daily. It is a fundamental service, broadcast on all platforms and with unquestionable journalistic relevance.</t>
  </si>
  <si>
    <t>The consortium was formed in response to the decision by the government of president Jair Bolsonaro to restrict access to data on the pandemic. So, g1, O Globo, Extra, O Estado de S.Paulo, Folha de S.Paulo and UOL decided to form a partnership, leaving the competition aside, to work collaboratively in search of the necessary information in the 26 states and the District Federal. Something new, but innovative and necessary. By joining forces and showing their commitment to informing, the vehicles sent a sign of confidence to the population in the professional media and reinforced their fundamental role of demanding transparency from government entities. There has never been a journalistic partnership between the vehicles, direct competitors before. Journalism's mission to inform the population, however, made it necessary to act at a decisive moment in the midst of the pandemic. The speed with which the teams were formed to collect the data, the accuracy of the information and the concern with the public are outstanding characteristics of this partnership. The daily collaboration between newsrooms around a common goal makes the consortium a unique initiative. The consortium became a national reference. The data are considered more reliable than those released by the Ministry of Health. The partnership is today the main source of information for other press vehicles and is seen as a fundamental channel by the population.</t>
  </si>
  <si>
    <t>There is a whole concern with the verification of the data. A careful collection is carried out in each unit of the federation (that is, in the 26 states and the Federal District), whether by email, WhatsApp, website or phone, and a spreadsheet (of Google), which all vehicles have access to, is used to consolidate the information. There is an entire collaborative process carried out in an organized manner, with the objective of providing the population with the most faithful and accurate picture of the current situation of the pandemic. The cells are automated in the spreadsheet, providing a daily bulletin to be shared with all newsrooms, to be published daily at 8 pm. Each vehicle, however, has its way of disclosing data. On g1, for example, there is also a map: https://especiais.g1.globo.com/bemestar/coronavirus/estados-brasil-mortes-casos-media-movel/ </t>
  </si>
  <si>
    <t>There are more than 100 journalists involved in the project, spread across the newsrooms of six competing vehicles in Brazil. The organization of work and collaboration involving reporters and newsroom editors with different ways of working are, without a doubt, one of the hallmarks of this partnership. It is no easy task to make a task force like this work, organically and without errors, for so long. This is an unprecedented, exclusive and unique initiative in the Brazilian media.</t>
  </si>
  <si>
    <t>Journalism lives. Journalism breathes. And its role, of promoting transparency and providing an essential service to the public, always speaks louder. The purpose of bringing information to the public is the engine of this collaboration. A purpose that motivates much more than competition.</t>
  </si>
  <si>
    <t>https://g1.globo.com/bemestar/coronavirus/noticia/2021/04/29/400-mil-mortes-covid.ghtml</t>
  </si>
  <si>
    <t>https://oglobo.globo.com/saude/coronavirus/numero-de-mortos-por-covid-19-ultrapassa-350-mil-no-brasil-pais-volta-registrar-media-acima-de-3-mil-mortes-por-dia-24965561</t>
  </si>
  <si>
    <t>https://extra.globo.com/noticias/coronavirus/brasil-tem-mais-de-100-milhoes-de-vacinados-com-primeira-dose-contra-covid-19-25134610.html</t>
  </si>
  <si>
    <t>https://saude.estadao.com.br/noticias/geral,brasil-atinge-a-marca-de-450-mil-mortes-por-covid-19,70003725280</t>
  </si>
  <si>
    <t>https://www1.folha.uol.com.br/equilibrioesaude/2021/03/brasil-chega-a-300-mil-mortos-por-covid-apenas-75-dias-depois-de-registrar-200-mil.shtml</t>
  </si>
  <si>
    <t>https://www.uol.com.br/vivabem/noticias/redacao/2021/07/29/vacinacao-covid-19-coronavirus-29-de-julho.htm</t>
  </si>
  <si>
    <t>Renato Franzini (g1), Constança Tatsch (O Globo), Adriana Dias (Extra), Daniel Bramatti (O Estado de S.Paulo), Flávia Faria (Folha de S.Paulo), Marcos Sérgio Silva (UOL)</t>
  </si>
  <si>
    <t>Representatives of each vehicle: g1 - Renato Franzini O Globo – Constança Tatsch Extra – Adriana Dias O Estado de S.Paulo – Daniel Bramatti Folha de S.Paulo – Flávia Faria UOL – Marcos Sérgio Silva</t>
  </si>
  <si>
    <t>Portuguese</t>
  </si>
  <si>
    <t>Katadata Indonesia</t>
  </si>
  <si>
    <t>https://katadata.co.id/polusi-udara</t>
  </si>
  <si>
    <t>Database, Infographics, Chart, Video, Environment, Health</t>
  </si>
  <si>
    <t>Animation, 3D modelling, OpenStreetMap</t>
  </si>
  <si>
    <t>Restrictions on residents' activities during the Covid-19 are believed to reduced air pollution over the city of Jakarta. However, air quality index data reveals the opposite fact that pollution still surrounds the capital city.  In fact, some residents still believe that Jakarta's air is not completely bad. This is evident from the results of a survey conducted by the Katadata Insight Center (KIC) in August 2021. We also summarize a number of "myths" that some of the residents believe. As a comparison, we used data collected by Nafas, a startup provider of air quality measurement applications.  </t>
  </si>
  <si>
    <t>The poor air quality in Jakarta and its surrounding areas should be a lesson that air pollution is the enemy of all of us. Because, this can have an impact on health in the future. Residents of the capital city needs to encourage the government to immediately deal with sources of pollution in the capital city. For example, by conducting emission tests for cars, factories, and so on.</t>
  </si>
  <si>
    <t>We interviewed the governments, the observers, and the startup who provides air quality measurement. We use Flourish and Microsoft Excel to calculate and analyze the data that we collect.</t>
  </si>
  <si>
    <t>Gather all the informations we need and analyze our findings based on the data.</t>
  </si>
  <si>
    <t>The importance of data to strengthen the argument in our article. In this case, is about how bad the air quality is in Jakarta, Indonesia.</t>
  </si>
  <si>
    <t>https://katadata.co.id/ariayudhistira/analisisdata/61a5f14e4b4b9/alarm-baru-bahaya-udara-jakarta</t>
  </si>
  <si>
    <t>https://katadata.co.id/ariaw/analisisdata/61a5f1c23910d/polusi-tak-berkurang-meski-pandemi</t>
  </si>
  <si>
    <t>https://katadata.co.id/ariaw/analisisdata/61a5f243c56fc/meluruskan-mitos-mitos-udara-bersih-di-sekitar-kita</t>
  </si>
  <si>
    <t>https://katadata.co.id/ariaw/analisisdata/61a5f29cd82ee/video-the-silent-killer-udara-jakarta</t>
  </si>
  <si>
    <t>Cindy Mutia Annur, Dimas Jarot, Monavia Ayu, Ratri Kartika</t>
  </si>
  <si>
    <t>The authors are part of the data journalism team at Katadata Indonesia. They write articles on various topics such as business-economics, social, to politics based on data.</t>
  </si>
  <si>
    <t>Bahasa Indonesia</t>
  </si>
  <si>
    <t>Money for the boys: How agberos pocket billions of Lagos transport revenue</t>
  </si>
  <si>
    <t>https://www.icirnigeria.org/money-for-the-boys-how-agberos-pocket-billions-of-lagos-transport-revenue/</t>
  </si>
  <si>
    <t>International Centre for Investigative Reporting, BusinessDay</t>
  </si>
  <si>
    <t>Investigation, Corruption, Economy</t>
  </si>
  <si>
    <t>Canvas</t>
  </si>
  <si>
    <t>The project focuses on how non-state actors collect transport revenue belonging to Lagos State, Nigeria's richest state, and pocket it. Ana analysis of data shows that they amount of money collected by these non-state actors is $300 million annually. I checked the Lagos State financial statements to asvcertain whether government keeps record of their colections but did not find the record anywhere. I contacted Lagos State Internal Revenue Service and the Lagos State Ministry of Finance but neither could give account of the money. This is the first time anybody could use data to identify financial leakages in Lagos State</t>
  </si>
  <si>
    <t>The project led to several rebuttals by the Lagos State government and the Lagos Internal Revenue Service. The Lagos State government claims it is now involved in the collection of transport taxes, though there is no evidence that corruption has stopped in the process.   </t>
  </si>
  <si>
    <t>I gathered information from local governments in Lagos State and used the information to obtain an average amount collected each day, month and year.  I was able to obtain the number of vehicles, tricycles and motorcycles in Lagos from open source tools and questionnaires obtained from drivers on Lagos roads, and  transport touts.  I then used Canvas for visualisation.</t>
  </si>
  <si>
    <t>It was very difficult to visit 21 out of 37 local government development areas in Lagos. Secondly, it was also difficult to obtain information from commercial vehicle divers and transport touts themselves. I had to accept to not publish their names before they could give out important information that supported the story. Originally, I went out to seek information on how much these non-state actors collected each year, with the hope that government would have that. But when I could not get it from the government agencies that should have the records, I went through Lagos State's financial statements. Government officials, including one mentioned in the story, wanted to meet me physcically to stop the story but I did not accept to meet him.  It involved some creativity to be able to generate the data myself, after intervewing up to 100 persons for the story. Interviewing those people at bus stops is hard as I was insulted and rebuffed on many occasions. Also, getting the pictures of the perpetrators was really hard. I had to use secret cameras to avoid "being caught" by the criminals who could have harmed me.</t>
  </si>
  <si>
    <t>Journalists cam learn that it is possbible to get original data on any illegal transaction by government. All that is needed is to get micro data from the people involved and extrapolate to a larger population.  Doing this, however, involves skills .  Also, data should not be 100 per cent accurate before they are accepted as correct. The process of gathering data determines whether data is correct or not. So, journalists should pay attention to the process of gathering data, rather than just the final product. </t>
  </si>
  <si>
    <t>https://www.icirnigeria.org/profiting-from-illegality-lagos-govt-watches-as-local-councils-touts-exploit-proscribed-cyclists/</t>
  </si>
  <si>
    <t>https://www.icirnigeria.org/lagos-micro-businesses-in-the-grip-of-area-boys/</t>
  </si>
  <si>
    <t>https://www.icirnigeria.org/inside-lagos-local-government-councils-where-officials-divert-taxes-to-personal-bank-accounts/</t>
  </si>
  <si>
    <t>https://businessday.ng/news/article/ongoing-projects-in-south-east-truth-vs-lies/</t>
  </si>
  <si>
    <t>Odinaka Anudu</t>
  </si>
  <si>
    <t>Odinaka Anudu is News Editor of the International Centre for Investigative Reporting. He had worked in BusinessDay Nigeria as Assistant Editor and Head of Investigations. He had also worked as South-East Bureau Chief at Orient Magazine and Newspaper in Nigeria.  He has over 11 years of experience in the media. He has won a number of journalism awards,  including  African Fact-Checking Awards, Citi Journalistic Excellence Award, and PwC Media Excellence Award, among others. He was educated at Nnamdi Azikiwe University in Nigeria and the University of Salford, UK. </t>
  </si>
  <si>
    <t>English</t>
  </si>
  <si>
    <t>Fraud in e-voting on the Russian parliament elections</t>
  </si>
  <si>
    <t>https://novayagazeta.ru/articles/2021/11/09/zazor-i-pozor</t>
  </si>
  <si>
    <t>Novaya Gazeta</t>
  </si>
  <si>
    <t>Investigation, Explainer, Database, Open data, Infographics, Chart, Map, Elections, Politics</t>
  </si>
  <si>
    <t>Adobe Creative Suite, OpenStreetMap, Python</t>
  </si>
  <si>
    <t>In Russia, electronic voting was used for the first time in major elections. The authorities reassured that it would be transparent and fair. The source code and full voting data were never released to the public. Data from officials was decoded and independent analysts were able to convincingly prove the existence of falsifications in favor of the pro-government candidates and the ruling party—United Russia. In half of Moscow's districts, opposition candidates won at physical precincts but lost due to e-voting.</t>
  </si>
  <si>
    <t>The project summarizes a series of materials by independent researchers convincingly proving the existence of falsifications in e-voting to the Russian parliament. The most striking were the articles by the physicist Maxim Gongalsky and the developer Pyotr Zhizhin. The presented article summarizes the previous findings and adds several new proofs. The main one is a sudden and simultaneous increase in the share of re-voting among ALL opposition candidates on the second and third days of voting. The second is a synchronous gap in all districts between voting for pro-government candidates and a pro-government party, which cannot be explained by any real reasons. Articles on the topic of fraud in electronic voting caused a wide response. There were street protests in Moscow against the results of electronic voting. A public group was created to investigate electoral fraud. Legal proceedings are still ongoing. The charts presented in this material were quoted by popular YouTube bloggers and journalists and were discussed at meetings of the Moscow City Duma. The material was published in Novaya Gazeta, on the website (57 thousand views), and in the newspaper with a circulation of 102 thousand copies. Unfortunately, despite this, the Russian government plans to use e-voting in the next presidential elections.</t>
  </si>
  <si>
    <t>I used decoded blockchain dump. This job was performed by Arthur Hachuyan and Pyotr Zhizhin. Final dataset contains few millions rows. All data analysis was performed in Tableau. Adobe Illustrator were used to create final versions of charts.</t>
  </si>
  <si>
    <t>It was rather hard to collect all the data, clean it and match different parts with each other.  The most difficult part was to create clear data visualizations to exactly show the details of the fraud.  This article is of great socio-political importance since it clearly shows that e-voting has become just another tool for uncontrolled falsification by authorities and should be completely abolished in elections at all levels in Russia.   </t>
  </si>
  <si>
    <t>Electronic voting is a technically complex thing built on the blockchain. Only a community of caring people with a technical background was able to collect and prepare data that helps uncover violations and falsifications. This case shows how important it is for journalists to be able to work with complex and large datasets.</t>
  </si>
  <si>
    <t>https://www.dw.com/ru/ng-rasskazala-o-novom-dokazatelstve-vbrosov-golosov-na-djeg-na-dumskih-vyborah/a-59766514</t>
  </si>
  <si>
    <t>https://www.svoboda.org/a/opublikovano-eschyo-odno-dokazateljstvo-vozmozhnyh-faljsifikatsiy-na-vyborah/31553076.html</t>
  </si>
  <si>
    <t>https://youtu.be/NqeEmtrW2o0?t=1524</t>
  </si>
  <si>
    <t>Aleksandr Bogachev</t>
  </si>
  <si>
    <t>Aleksandr Bogachev, 37 years old, data visualization specialist, data journalist. Author of the book about data visualization "Charts that convince everyone." Worked as the head of the data journalism department at RBC. Worked with Transparency International, Internews, Article 19, Golos.  I want to thank: - Novaya Gazeta editor Andrei Zayakin, who made a significant contribution to this article - Boris Ovchinnikov, independent analyst, on whose findings, among other things, one of the charts is based - Petr Zhizhin for help with data preparation.</t>
  </si>
  <si>
    <t>Russian</t>
  </si>
  <si>
    <t>Use and abuse of emergency contracts during the pandemic</t>
  </si>
  <si>
    <t>https://civio.es/quien-cobra-la-obra/2021/03/23/four-companies-won-one-in-ten-euros-from-2020-emergency-contracts/</t>
  </si>
  <si>
    <t>Civio</t>
  </si>
  <si>
    <t>Investigation, Long-form, Database, Open data, News application, Infographics, Corruption, Economy</t>
  </si>
  <si>
    <t>Scraping, D3.js, Microsoft Excel, Google Sheets, CSV, PostgreSQL, Node.js</t>
  </si>
  <si>
    <t>In 2020, due to the COVID pandemic, Spanish public administrations used emergency procedures to grant companies - in a discretionary way and with minimal control nor transparency -16,589 contracts for 6,445 million euros. And, although the vast majority of these contracts were used to purchase health supplies against COVID-19, they were also used to grant public television concessions, to purchase tasers and even to hire camels for a parade on Christmas. In this data-driven investigation, Civio analyzed for the first time the emergency contracts of all the Spanish public administrations -national, regional and local- awarded and published in 2020.</t>
  </si>
  <si>
    <t>This investigation is a series of three articles. To work on the issue, the team extracted, cleaned and structured and completed data for months (finding omission of information, errors, incoherent codes, delays and differences in the forms of publication of each administration...) to make up the most exhaustive emergency contracting database available in Spain. Understanding the data required the knowledge accumulated for years investigating public contracts and the technical capacities of the team. Sparing no time, cost or effort.  We reveal three facts: 1) There was a lot of concentration of the money granted in a few companies. Four companies took 10% of all 6,445 million euros. And the one which was awarded the most was not even related to health matters before the pandemic; 2) The supply price gouging which unleashed as the pandemic evolved. There was a lack of stock of many products and intermediaries eager to do business, on occasions, deceived public administrations. For example, while some public bodies paid 25 cents per unit for FFP2 masks, others paid 8 euros each. 3) The rules of emergency contracting were not followed. More than half of the contracts were published late, and many had not yet been made public when this investigation came to light. This series was published by Civio -with El País acting as republishing partner- and reached tens of thousands of readers. Additionally, many other Spanish outlets echoed the investigation, e.g. La Sexta, RTVE, TV3 and La Razón, among many others. One of Civio’s main goals is to lobby when we, after spending months working on an issue, find something that should be changed. For this purpose, we have shared our datasets with almost twenty public procurement and anti-corruption monitoring bodies and have met with some of them to share our recommendations.   </t>
  </si>
  <si>
    <t>The data used in this article comes from the Public Sector Contracting Platform (PLCSP), where the majority of Spanish public entities publish procurement data. We scraped all contracts published from 1 January 2020 to 31 December 2020. They total 119,976. In addition, we have also added the contracts that some regional administrations (such as Madrid and Catalonia) publish on their own websites and only summarise on the PLCSP. We found 53,838 such contracts. The goal was to create a comprehensive database for understanding emergency procurement in 2020 and detect potential abuses of the rules. Once we created the database, we reviewed it for possible errors through a combination of automated and manual processes: duplicate files, mis-classified procedures, lots with the wrong prices, mistaken fiscal identification numbers or names written differently each time… Once the dataset was cleased and stored in a PostgreSQL database, a numer of SQL queries were performed to provide data journalists with subsets to analyse. E.g. total awards per company, evolution of unit prices along time for specific products, time delays. Interactive visualisations were a key element of the final product, in order to explain to a general audience a complex subject. A variety of visual elements were custom developed using the JavaScript D3.js library on the Observable platform through different modular notebooks. All of them are responsive, adapting to the different device sizes including small mobile displays, and are easily embeddable in multiple languages through Iframe HTML code.</t>
  </si>
  <si>
    <t>We have been investigating public contracting for years in Civio and it is always one of the most complex subjects we put ourselves to work in. Data has mistakes: duplicate files, mis-classified procedures, wrong prices, mistaken fiscal identification numbers (especially in the case of non-EU companies, which tend to be inconsistently filled in) or names written differently each time, and separate contracts published together that we have had to extract and separate ourselves manually or any other problem that you can imagine. We always plan these projects for a work load of months knowing the difficulties, and we always end up spending, at least, a couple more months to finish them.  We have filled in as many gaps as possible using the information we had, so we have had to dig up the original award documents when needed. And, sometimes, we couldn’t even find basic information in those documents, such as what had been bought from whom and for how much money. The two main barriers have been missing information and inconsistency and typos in the data. But the end result has been worth it: we have the most comprehensive emergency contracting database available in Spain. It has served to radiograph how our public institutions have been contracting during a time when everybody was looking at the pandemic and to detect abuses. And also, we designed a search engine to facilitate any query about emergency contracting in public administrations and have released all databases on our site.  </t>
  </si>
  <si>
    <t>We take public contracting very seriously and have been advocating for changes for many years. We believe that transparency in this issue could, at least, make it easier to find abuses within the system. Since it has been very difficult to pursue these kinds of changes, we always make the subject knowledge available for everyone, specially, journalists. For instance, we have recorded a series of short videos in which we explain basic principles for investigating public contracts: legal framework, sources of information, essential concepts, red flags (signs of possible fraud) and how to find journalistic stories in the fine print of the contractual information. All videos are available in both Spanish and English on our webpage or Youtube.  Also, we made public all of the four repositories of emergency contracts that we created for this investigation. They have already been downloaded about a hundred times. Mainly by journalists, academic institutions and civil society organizations. Many of them even made their own stories with our data. For example, Carlos Otto, from El Confidencial, used the data to put the magnifying glass on emergency awards in a particular area: the cybersecurity of administrations; the newspaper Las Provincias looked at the public administrations of the Valencian Community in this information. And El Comercio focused on Asturias: it used our data to report emergency awards in the region and how the price paid there for some products tripled in less than 10 days. We are proud to create information that can be used and analysed with different angles for common knowledge and for the fight for transparency in public administrations.</t>
  </si>
  <si>
    <t>https://civio.es/quien-cobra-la-obra/2021/03/24/from-25-cents-to-8-euros-a-mask-the-price-war-that-paid-millions-to-middlemen/</t>
  </si>
  <si>
    <t>https://civio.es/quien-cobra-la-obra/2021/03/25/transparency-delayed-officials-published-at-least-half-of-2020-emergency-contracts-late/</t>
  </si>
  <si>
    <t>https://civio.es/quien-cobra-la-obra/buscador-de-contratos-de-emergencia-en/?lang=en</t>
  </si>
  <si>
    <t>https://datos.civio.es/collection/contratacion-de-emergencia/</t>
  </si>
  <si>
    <t>EVA BELMONTE, DAVID CABO, CARMEN TORRECILLAS, ANTONIO HERNÁNDEZ, ÁNGELA BERNARDO, MARÍA ÁLVAREZ DEL VAYO, MIGUEL ÁNGEL GAVILANES, LUCAS LAURSEN</t>
  </si>
  <si>
    <t>The Civio Foundation (Fundación Ciudadana Civio) is an independent, non-profit organization based in Spain which monitors public authorities, reports to all citizens and lobbies to achieve true and effective transparency within our institutions. We work for the following: to achieve free access to the information generated by them; to understand how they make decisions; to have public policies based on evidence; to succeed in the public sector being held accountable; and to facilitate action and public participation. The levers we use to achieve these changes are journalism and innovation. We are a multi-disciplinary team of 10 (journalists, computer programmers, and experts in communications and marketing, institutional relations and business development) with international patronage and an advisory board committed to improving democracy.  This investigation is part of Tenders Guru, a project funded by the European Union that aims to monitor public procurement processes in Hungary, Poland, Romania, and Spain.</t>
  </si>
  <si>
    <t>Few Virginia Employers Pay Fines For COVID-19 Violations</t>
  </si>
  <si>
    <t>https://vcij.org/stories/few-virginia-employers-pay-fines-for-covid-19-violations</t>
  </si>
  <si>
    <t>Virginia Center for Investigative Journalism; VPM (Virginia Public Media: NPR/PBS); WHRO (Hampton Roads' NPR station); Rappahannock News</t>
  </si>
  <si>
    <t>Investigation, Explainer, Solutions journalism, Long-form, Database, Open data, Infographics, Chart, Map, Business, Health, Economy, Employment</t>
  </si>
  <si>
    <t>Personalisation, Scraping, Microsoft Excel, Google Sheets, CSV, OpenStreetMap, Python</t>
  </si>
  <si>
    <t>Virginia workers have filed more than 1,450 "valid complaints" that employers failed to protect them against COVID-19, government data shows. Only seven states have logged more complaints than Virginia. But workplace health and safety inspectors have cited only about 70 Virginia employers for coronavirus-related violations – and as of Aug. 13, only 25 of them have paid fines. In 24 cases, including instances in which workers died from COVID-19, inspectors did not impose a financial penalty or dropped the fine during negotiations with employers. In the vast majority of complaints, employers were told to correct problems voluntarily, without an inspection.</t>
  </si>
  <si>
    <t>The Virginia Department of Labor and Industry stepped up enforcement of the state's rules for protecting workers against COVID-19 after the story was published on Aug. 30. Before publication, DOLI was citing about four employers a month for coronavirus-related violations. Since publication, the agency has been citing almost six employers per month – even though complaints tapered off as vaccines became available. Between Aug. 30 and Dec. 30, DOLI posted 23 coronavirus-related citations. The Walmart store in Yorktown, Virginia, for example, was cited for three "serious" violations of COVID-19 standards and fined $22,845. The story had noted that Walmart operations in Virginia had drawn more complaints than any other employer but that none had resulted in a citation. Workers' rights organizations praised the investigative project and thanked me especially for writing a sidebar about how to file a complaint with government agencies about health and safety issues in the workplace. Since the project's publication, more employees have filed complaints with DOLI and OSHA alleging violations of COVID-19 rules. OSHA has posted more than 115 such complaints against Virginia employers since Aug. 30.</t>
  </si>
  <si>
    <t>This project required multiple tools and techniques to execute various data-related tasks: Tabula — To extract text and data from PDFs of workplace citations I received from the Virginia Department of Labor and Industry (DOLI) under the state Freedom of Information Act. Open Refine, Notepad++ and Microsoft Excel — To clean datasets, including OSHA's downloadable list of "closed and valid" COVID-19 complaints against employers nationwide (about 60,000 records); a list of employers cited by OSHA for COVID-related violations (obtained under the federal FOIA); and a list of employers cited by DOLI for COVID-related violations (obtained under Virginia's FOIA). I used these tools to standardize spellings, correct misspellings and split and reformat fields. I also used Microsoft Access to add each employer's industry sector to the complaints data. Microsoft Excel and Access — To conduct most of the analysis. For example, I summarized the complaints data, counting the number of complaints filed in each state. I also extracted all complaints against Virginia employers and summarized those records (counting the number of complaints by employer, by industry sector and by date). I also used Excel and TextBlob (a Python library) to conduct a word analysis of the complaints — to see how many involved masks or face coverings, for example. Using Microsoft Access, I joined the complaints dataset and the citations dataset — to identify complaints that led to citations. Google Sheets and Google Drive — To post all of my data and analysis. I also posted full-text PDFs of citations and inspection reports. Caspio — To create a tool for the public to search the complaints data. StoryMapJS — To create a map of "19 Employers Cited for COVID-19 Violations." Datawrapper — To create data visualizations, including a chart of employers drawing the most complaints.</t>
  </si>
  <si>
    <t>I faced three main challenges in reporting this project: 1. I had to submit FOIA requests for the data and documents I needed. OSHA eventually agreed to post the COVID-19 workplace complaints dataset online. However, OSHA and the Virginia Department of Labor and Industry (DOLI) would provide information about employers cited for COVID-19 violations only in response to formal FOIA requests. It took persistence and cajoling to get FOIA officers to respond to requests promptly. When I asked DOLI for the full text of citations and inspection reports, the agency said its policy was to provide paper copies only. It took me four months, and a $21 fee, to get the documents. 2. Data cleaning was a significant challenge. OSHA's file of COVID-19 complaints contained numerous misspellings and inconsistencies in the employer name field, and I had to split a field that contained both the number of alleged hazards and the number of employees affected. Moreover, the file included only a code for each employer's industry classification. The citation files also had inconsistencies: In many cases, they listed an employer's DBA or parent company — not its common name. As a result, joining the complaints file and the citations data required creativity ("fuzzy" joins on names or joins on addresses, for example). 3. It took persistence and time to fact-check and contextualize COVID-related complaints and citations. By email and phone, I contacted every employer mentioned in the story, and I visited three of the cited businesses to seek comment. I received responses from many of the employers and wrote a sidebar about a restaurant that received DOLI's steepest fine for violating COVID workplace standards. But in several cases, employers refused to comment on COVID-19 complaints and citations filed against them.</t>
  </si>
  <si>
    <t>Keep track of your FOIA requests with free online tools like iFOIA (from the Reporters Committee for Freedom of the Press) and MuckRock's FOIA letter generator. My project required filing 21 FOIA requests (for COVID-19 workplace complaints, for constantly updated lists of employers cited by state and federal agencies, and for the full-text of citations). These tools can monitor the status of each request and remind me when to send a follow-up letter. Make your FOIA requests polite ("I understand that the COVID-19 pandemic has disrupted work schedules …") but firm ("The law requires agencies to respond within …"). Document and automate your data clean-up and analysis routines. This was important because I was constantly getting fresh data: The COVID-19 complaints dataset, for instance, was updated about 50 times while I was working on this story. (And the updates didn't simply include appended records. OSHA often added or revised records in the middle of the dataset.) I kept meticulous notes on how I scrubbed or manipulated each field so that I could repeat each step on new data. I used consistent file naming conventions and audit trails to track how the data had changed. I also used a tool called Workbench to replicate my analysis each time datasets were updated. (Workbench has since been shut down.) Let readers drill down to the data details that most interest them. People reading my article would want to know about complaints and citations involving their employers, their industry sector or their locality. So I put all of my data online: COVID-19 complaints nationwide; COVID-19 complaints in Virginia; OSHA citations; and citations by the Virginia Department of Labor and Industry. And I created a tool for easily searching the data. I also posted the full text of citations and workplace inspection reports.</t>
  </si>
  <si>
    <t>https://vcij.org/analyzing-government-data</t>
  </si>
  <si>
    <t>https://vcij.org/calabash-covid</t>
  </si>
  <si>
    <t>http://bit.ly/vosh-citations-map</t>
  </si>
  <si>
    <t>http://bit.ly/va-covid-complaints</t>
  </si>
  <si>
    <t>https://bit.ly/vosh-covid-citations</t>
  </si>
  <si>
    <t>https://c0ect156.caspio.com/dp/43422000d70210c42f294de188d7</t>
  </si>
  <si>
    <t>Jeff South was a newspaper reporter and editor for 20 years in Texas, Arizona and Virginia and then taught journalism for 23 years at Virginia Commonwealth University, where he is an associate professor emeritus. He was the first data editor at the Austin American-Statesman and specialized in teaching digital skills at VCU. Over the years, his students won more than 65 national, regional and state awards for news stories produced under his guidance. Jeff himself has won several awards as both a journalist and a teacher, including a Fulbright, and has taught data journalism in China, Ukraine, Vietnam and Azerbaijan.</t>
  </si>
  <si>
    <t>David Hundeyin</t>
  </si>
  <si>
    <t>https://newswirengr.com/2021/05/13/murder-in-uyo-who-killed-hiny-umoren/</t>
  </si>
  <si>
    <t>NewswireNGR</t>
  </si>
  <si>
    <t>Investigation, Satellite images, Crime</t>
  </si>
  <si>
    <t>Microsoft Excel, Google Sheets, OpenStreetMap</t>
  </si>
  <si>
    <t>The story is an investigation of the circumstances surrounding the horrific rape and murder of a Nigerian jobseeker, Iniubong Umoren, whose tragic story gripped Nigeria in May 2021. This story brought together leaked call data from a source at the telecoms provider used by the primary suspect, OSINT and brute-force sleuthing to establish that the suspect had help and was part of a syndicate regularly targeting young women to be raped and murdered. Using the data I gathered and the timeline I conclusively established, the story identified another suspect and a key witness, who were then summoned to court.</t>
  </si>
  <si>
    <t>The project led to the removal of the case from the jurisdiction of the Akwa Ibom State Police Command, which I was able to prove was actively collaborating with the suspects and sabotaging the crime scene so as to hobble the criminal investigation. As part of the project, I made a live TV appearance opposite the Akwa Ibom State Police Commissioner, Frank Amiengheme, whom I confronted with proof from my story that one of his officers was in contact with the suspect long before any police involvement in the case. His inability to muster a coherent response was instrumental in getting the case transferred out of his hands to federal prosecutors. Using my story as the new centre of the investigative framework, the federal prosecutors who took over the case then identified the suspect's sister Francisca, and his associate Kufre - both identified for the first time by the project - as a key suspect and star witness respectively, Without the project, which used OSINT tools like Truecaller and Facebook to establish their existence and identities. they would both have remained completely unknown to the prosecutors and to the public. In the aftermath of the story, a large number of women also came forward with their stories of almost falling into the same trap that Ini Umoren fell into, including a lady called Blessing Godwin, who was identified in the story as a potential alternate victim chosen by the suspect before he ended up murdering Ini Umoren. Essentially, this project proved the capacity of OSINT to help solve complex crimes in Nigeria, and for the first time, provided evidence of the long-rumoured existence of a criminal ring specialising in illegal harvesting of human parts and organs from young women in Akwa Ibom State.</t>
  </si>
  <si>
    <t>The most important tool I used was a free global cell tower locator tool called cell2gps.com. Researching, learning and using this tool without any prior knowledge of the subject, I was able to make sense of the cell tower data from the leaked call records I gained exclusive access to, and present it as clear and readable information in the story. I also used Truecaller extensively in the story, as one of my 3 main OSINT sources. Running the numbers from the leaked call records through Truecaller, I was able to get names and photos of key characters in the story including Kufre Effiong, who is now a key witness in the ongoing murder trial. Without Truecaller in particular, this story could not have happened. My second main OSINT source was Facebook. Using the information I gleaned from Truecaller, I searched Facebook to identify Frank Akpan. Eventually - after scrolling through hundreds of profiles with the same name - I found the man from the Truecaller photo. Using the information on his profile, I was able to find him on LinkedIn and establish that he was a senior civil servant in the Niger Delta Ministry working in the office of the cabinet minister and former Akwa Ibom State governor, Godswill Akpabio. My third tool/OSINT source was Google Maps. Using satellite views and Google Street View in conjunction with the cell tower location data, I was able to prove that a serving police officer who would later be hailed as part of the team that "arrested" the suspect, was in fact in physical contact with the suspect and Frank Akpan, in addition to calling the suspect on the phone at least 24 hours before he should have been aware of his existence.</t>
  </si>
  <si>
    <t>For me, the hardest part of the entire project was processing the huge volume of data I was dealing with and presenting it in a coherent narrative that would pass across the maximum possible information without compromising my source. To this end, I had to completely avoid using the screen captures my source sent to me, for fear of inadvertently identifying them. I sat with Google Sheets for the best part of 12 hours and I meticulously transcribed all the data from the screen captures into colour-coded cells, using a simplified format that the audience could understand. I then had to go through all this data line by line where the Vlookup function might not be useful, in order to find links, patterns and calls that might be of interest. Every single cell under the "incoming call" and "outgoing call" columns had to be manually matched to a name and photo via Truecaller, which was a gruelling, time-consuming task.\ For reference, the snippets of this reproduced data published in the story were less than 10 percent of the total data leak I got my hands on. With no other option however, I had no choice but to go through this data manually, line by line, meticulously marking each cell with a rudimentary code system linked to Truecaller names and photos, until I had turned this big data file into actionable information. This process of manually sifting through data took the best part of an entire week. By comparison, writing out the story draft following this process of research and data purification, took just one night.</t>
  </si>
  <si>
    <t>In this part of the world, journalists could certainly learn to be more skeptical about publishing statements sent out by authorities as though they are incontrovertible facts of a matter. The entire reason I was driven to do the story in the first place, was that in the aftermath of the social media campaign that actually identified Frank Akpan as the culprit when Ini was declared missing, several videos and photos emerged of his hideout, with several telltale signs suggesting that this was not his first time. There were womens clothes'and shoes, notebooks belonging to female students with dates going back to 2013 and several unexplained holes and mounds in the compound. Following my story, a subsequent investigation by another journalist established that there were several eyewitness accounts describing a foul stench similar to that of putrefying flesh, permanently enveloping the compound in question. Despite all of this readily available OSINT indicating that something big and monstrous was happening there, Nigerian media was generally happy to report the press release sent out by the Akwa Ibom State Police Command as news. This completely uncritical, lazy and hasty approach to journalism is what I think of as a crime against the profession in this part of the world, where governments and authorities have extensive track records of telling lies and putting out statements filled with deliberate distortions and omissions. The job of a journalist in the Global South cannot be to simply parrot what someone in authority said. This project became the basis for the removal of the case from a clearly corrupted police command, and served as the basis for the new ongoing prosecution. Without this project, the Akwa Ibom Police Command's false statements and sham investigaiton would have flown unchallenged.</t>
  </si>
  <si>
    <t>https://www.nextedition.com.ng/investigation-iniubong-umoren-new-evidence-show-police-mishandled-case-another-victim-speaks-out</t>
  </si>
  <si>
    <t>https://thenationonlineng.net/court-summons-council-chair/</t>
  </si>
  <si>
    <t>https://www.youtube.com/watch?v=Asj73JFyg4g</t>
  </si>
  <si>
    <t>I am a writer, investigative journalist and broadcaster whose work has appeared on CNN, The Africa Report, BBC and BusinessDay. My work as a satirist on 'The Other News,' Nigeria's answer to The Daily Show has featured in the New Yorker Magazine and in the Netflix documentary 'Larry Charles' Dangerous World of Comedy.'  In 2018, I was nominated by the US State Department for the 2019 Edward Murrow program for journalists under the International Visitors Leadership Program (IVLP). In February 2021, I won the People Journalism Prize for Africa 2020. In June 2021, I was selected as one of 12 writers and journalists from around the world to take part in the inaugural $1 million Substack Local program.</t>
  </si>
  <si>
    <t>Disclose</t>
  </si>
  <si>
    <t>https://egypt-papers.disclose.ngo/en</t>
  </si>
  <si>
    <t>Investigation, Long-form, OSINT, Video, Satellite images, Human rights</t>
  </si>
  <si>
    <t>3D modelling, Drone, Scraping, Json, Adobe Creative Suite, Microsoft Excel, CSV</t>
  </si>
  <si>
    <t>Disclose has obtained hundreds of secret documents, circulated at the highest levels of the French state, which reveal the responsibility of France in crimes committed by the dictatorship of Abdel Fattah al-Sisi in Egypt. Discover “the terror memos” in a long series of investigative reports. </t>
  </si>
  <si>
    <t>Following the Disclose revelations, French MPs have called for a parliamentary commission of inquiry. NGOs such as Amnesty International and Human Rights Watch have called the French state to account for its responsibility in extrajudicial killings in Egypt. They have asked the UN rapporteur on judicial executions to launch an investigation following our revelations.  The government has acknowledged the existence of a secret military operation in Egypt since 2016. It announced the opening of an internal investigation in the Ministry of Defence into the information revealed by Disclose about the Egyptian army's use of intelligence provided by France to repress civilians. But at the same time, the government announced that it was launching legal proceedings against Disclose for leaking secret state documents, in order to identify Disclose's sources. This is an attack on the confidentiality of journalists' sources and their freedom to inform citizens about matters of public interest. In Egypt, despite the dictatorship's censorship of the Disclose website, the investigation has been read and commented on by millions of people on social networks. It has liberated the word on the arbitrary executions of Abdel Fattah Al Sissi's regime  </t>
  </si>
  <si>
    <t>Disclose obtained hundreds of secret documents by secure means from a whistleblower. We cross-checked information on the existence of a secret military intelligence mission in Egypt, using satellite imagery to identify the aircraft subcontracted by the French military to carry out this mission. We were able to confirm its presence on an Egyptian base from 2016 to 2021, thanks to satellite images cross-checked with secret documents. We also used aircraft tracking software to find the aircraft used by France.  We were able to cross-check and geo-locate, thanks to the analysis of hundreds of secret documents, 19 bombings against civilians in Egypt for which France is responsible.   In order to trace the responsibility of France in the extrajudicial executions in Egypt, we used the information contained in the secret documents and we used the 3D modeling of one of the strikes in a short video.  We scanned the hundreds of alerts issued by Amnesty International on the repressive actions in Egypt. This allowed us to create a chronology putting into perspective the arms sales from France to Egypt, the secret diplomatic cables obtained by Disclose, and the acts of repression carried out by the authoritarian regime.  </t>
  </si>
  <si>
    <t>The hardest part of this project was to work on this unprecedented leak of secret documents from the French state. During several month, Disclose journalists had to implement unprecedented digital security processes for investigate highly sensitive material in secret.  We also had to protect and censor the hundreds of documents obtained in order to protect our sources but also the safety of the French military present in Egypt.  A source has sent Disclose several hundred “classified” documents. These reports from French military intelligence, the Ministry of the Armed Forces and the French military general staff reveal the existence of a secret operation by French intelligence in Egypt called 'Operation Sirli'. Page after page, these documents highlight the abuses of an operation that began in 2016, and raise the question of France's responsibility in the crimes committed under Abdel Fattah al-Sisi's dictatorship in Egypt. This brutality must have been known about at the highest levels of the French state. Dozens of classified reports show that several military departments tried to alert the government of the operation's abuses, both during President François Hollande's term of office and then under the current presidency of President Emmanuel Macron. But in vain.  Given that these “classified” documents involve a subject of major public interest, we have taken the decision to inform citizens of them. In our view this decision is further justified by the fact that this military cooperation project has taken place without any democratic scrutiny.  This investigation is unprecedented in France because it reveals the secret relations with the Egyptian dictatorship.  It reveals how the French government compromised itself in possible crimes against humanity, with the main reason being to sell arms to Egypt. </t>
  </si>
  <si>
    <t>This project teaches how to investigate sensitive issues such as secret military operations, using both closed and open sources. It is an example of how to cover both a national issue - in this case military cooperation with Egypt and arms sales - while allowing readers to learn about the impact of cooperation with dictatorial regimes on the population of the country concerned. This project also shows that investigations on sensitive subjects such as military operations can bring together field journalism, data journalism, digital security, OSINT and 3D modelling. This meeting only increases the strength of journalistic investigations and their impact.   The documents obtained by Disclose were not published without a filter. We have reproduced documents in their entirety, we have censored words, document numbers, signatures, names in all documents. It is the mission of journalists to protect information that could endanger the safety of the people appearing in these documents. But also on how to protect the sources behind such leaked documents.     </t>
  </si>
  <si>
    <t>https://www.youtube.com/watch?v=pEilaWRN_f8&amp;feature=youtu.be</t>
  </si>
  <si>
    <t>https://egypt-papers.disclose.ngo/en/chapter/operation-sirli</t>
  </si>
  <si>
    <t>https://egypt-papers.disclose.ngo/en/chapter/cae-aviation</t>
  </si>
  <si>
    <t>https://egypt-papers.disclose.ngo/en/chapter/france-egypt-arms-sale</t>
  </si>
  <si>
    <t>https://egypt-papers.disclose.ngo/en/chapter/france_egypt_repression</t>
  </si>
  <si>
    <t>https://egypt-papers.disclose.ngo/en/chapter/surveillance-dassault</t>
  </si>
  <si>
    <t>Mathias Destal, Jean-Pierre Canet, Ariane Lavrilleux, Geoffrey Livolsi</t>
  </si>
  <si>
    <t>Mathias Destal is an investigative journalist and cofunder of the investigative media Disclose. Ariane Lavrilleux is a freelance investigative journalist who has working during 5 years in Egypt for several french media.  Jean-Pierre Canet is a freelance investigative journalist and filmmaker of several documentaries.  Geoffrey Livolsi s an investigative journalist and cofunder of the investigative media Disclose.  </t>
  </si>
  <si>
    <t>English, French</t>
  </si>
  <si>
    <t>Downpour</t>
  </si>
  <si>
    <t>https://www.usatoday.com/in-depth/news/investigations/2021/11/30/climate-change-extreme-rainfall/8550366002/</t>
  </si>
  <si>
    <t>USA TODAY Network, Midwest Center for Investigative Reporting</t>
  </si>
  <si>
    <t>Explainer, Multiple-newsroom collaboration, Database, News application, Infographics, Map, Environment</t>
  </si>
  <si>
    <t>Animation, Personalisation, Scraping, D3.js, QGIS, CSV, R, RStudio</t>
  </si>
  <si>
    <t>We think of climate change as a looming disaster. Yet historic shifts in the way rain falls, explained in shocking clarity through USA TODAY’s reporting, make clear the danger is already here. "Downpour" features an analysis of a century of precipitation records from the National Oceanic and Atmospheric Administration and a unique collection of snow and rain extremes computed by a private climate researcher. These revealed stunning increases in intense rainfall in vast sections of the country over recent decades. Through brilliant visualizations and innovative musical auralizations of rainfall data, "Downpour" provided deep contextual grounding to understand this year’s ​weather.</t>
  </si>
  <si>
    <t>The general rise in temperature over the past century has become fairly well known in the collective mindset. The increase in rainfall is a phenomenon less widely understood. This explanatory investigation empowered readers to make sense of weather changes that have tangibly altered people's lives. Our approach was unique in the types of data points we assembled in one place, and scientific sources told us it was both sound and compelling. We achieved this kind of impact through the careful selection of numbers:  At some point over the past three years, 27 states – all east of the Rocky Mountains – hit their highest 30-year precipitation average since recordkeeping began in 1895. A dozen states, including Iowa, Ohio and Rhode Island, experienced five of their 10 wettest years in history over the past two decades. Of 285 weather stations in the continental United States, 44% get at least one more top rainfall event per year now than they did three decades ago. That means what used to count as their top three wettest rainfalls of the year now happen at least four times a year. Intense rainfall events can cause three times as much fertilizer runoff as other precipitation, contributing an outsized share of pollution associated with algae blooms in the Mississippi Basin and Gulf of Mexico, based on our analysis of one Illinois watershed. Among cities with sewer systems designed to discharge untreated waste into streams during heavy rains, 97% have experienced an uptick in both annual precipitation and extreme rainfall over the past 30 years. These cities are ill equipped to pay for sewer upgrades. The median household income in the 728 cities and towns with these vulnerable sewer systems is $45,520, compared with $67,520 nationally, and the poverty rate is 50% higher than the national average.</t>
  </si>
  <si>
    <t>The range of separate data analyses and visualizations this project called for was daunting. We set out not only to establish that climate-driven rainfall extremes are real, but also to quantify impacts on humans and ecosystems. We wanted data unassailable among climate researchers yet approachable by any audience.  Choosing the right weather measurements was key. The United States has many distinct climates, and accounting for that is a challenge. Reporters read numerous academic studies and consulted with top climate scientists who specialize in precipitation, formulating with their guidance a unique analysis that would measure how many record wet years and dry years each state had since 2000. The analysis also measured changes in average annual precipitation from 1895 to 2020 by state and in NOAA’s 344 climate divisions.  No database lists extreme precipitation events, and there is legitimate scientific debate about what constitutes “extreme.” To break through that obstacle, USA TODAY worked with a dataset assembled by climatologist Brian Brettschneider. Each U.S. weather station was measured against itself for two time periods, 1951-1990 and 1991-2020. This revealed numerous statistically significant increases in days with heavy downpours.  Another hurdle was missing data. Capturing the impact of heavy rainfall on sewer overflows demanded nationwide coverage. Yet while rain and snowfall amounts are collected each day, hour and minute at weather stations in hundreds of U.S. cities, big swaths of the country have no station. To fill data voids, reporters used an inverse distance weighting algorithm in QGIS to spatially interpolate Brettschneider’s weather station data. It enabled us to say that almost all cities with combined sewer systems are in areas that are having more days with heavy rainfall. Similarly, our analysis of how heavy rains wash polluting fertilizer into streams called for watershed-level rain data interpolated by researchers at Oakridge National Laboratory.</t>
  </si>
  <si>
    <t>This project affirmed how crucial it is to enlist experts in the field to develop a sound methodology and choose appropriate data, especially when approaching a topic as complex and controversial as climate science. Your stories will have far more resonance, credibility, accuracy and nuance if you leverage these sources from the beginning. The scientists we consulted guided us toward the right data source for the right level of geography. We learned that NOAA's annual average rainfall figures are considered the most accurate for portraying change by state and at the level of climate divisions, which are sub-state regions drawn by NOAA scientists. For high-intensity rainfall events, climatologists encouraged us to talk with Brian Brettschneider, an Alaska-based researcher who shared with us his unique, apples-to-apples calculations on rainfall amounts that previously qualified as extreme for a given location -- and that have become more common in recent decades. His findings are rooted in U.S. weather stations, which, unlike climated divisions, are observation points at a single latitude and longitude.  To correlate fertilizer runoff pollution with downpours, we started out by examining data for the weather station closest to each waterborne U.S. Geological Survey nitrate gauge. But experts noted that even if a station is nearby, it might not actually be within the same watershed. We instead turned to (and scraped) the specialized Daymet dataset, compiled by Oak Ridge National Laboratory, which interpolates weather readings onto a uniform grid of North America. These data enabled us to connect rainfall levels to each square kilometer of the watershed we analyzed.</t>
  </si>
  <si>
    <t>https://www.usatoday.com/in-depth/graphics/2021/11/30/climate-change-impact-on-rainfall-in-your-state-explained/6249484001/</t>
  </si>
  <si>
    <t>https://www.usatoday.com/in-depth/news/investigations/2021/11/30/fertilizer-runoff-rain/6201498001/</t>
  </si>
  <si>
    <t>https://www.usatoday.com/in-depth/news/investigations/2021/11/30/sewer-systems-climate-change/6201425001/</t>
  </si>
  <si>
    <t>https://www.usatoday.com/in-depth/news/investigations/2021/11/30/music-rainfall-climate-change/6354880001/</t>
  </si>
  <si>
    <t>https://www.usatoday.com/storytelling/news/investigation/rainfall-lookup/</t>
  </si>
  <si>
    <t>https://www.usatoday.com/in-depth/news/investigations/2021/11/30/wildfire-rainfall-mudslides-disasters/6201564001/</t>
  </si>
  <si>
    <t>Kevin Crowe, Ignacio Calderon, Dinah Voyles Pulver, Kyle Bagenstose, Cheri Carlson, Ramon Padilla, Mitchell Thorson, Stephen J. Beard, Karina Zaiets, Shawn J. Sullivan, Chris Amico, Craig Johnson, Stan Wilson</t>
  </si>
  <si>
    <t>Dinah Voyles Pulver and Kyle Bagenstose cover the environment and climate change, and Kevin Crowe is a data reporter. All are staff writers with USA TODAY. Ignacio Calderon was a USA TODAY data fellow at the Midwest Center for Investigative Reporting and is now enrolled in graduate school. Ramon Padilla, Mitchell Thorson, Stephen J. Beard, Karina Zaiets, Shawn J. Sullivan and Chris Amico, Craig Johnson and Stan Wilson create graphics and interactives for the news network. Cheri Carlson covers the environment for the Ventura County Star, part of the USA TODAY Network.  </t>
  </si>
  <si>
    <t>The Quad Project</t>
  </si>
  <si>
    <t>https://www.cnbc.com/quad-summit-and-china-game-theory-predictions-for-the-future-of-the-quad/</t>
  </si>
  <si>
    <t>CNBC.com</t>
  </si>
  <si>
    <t>Investigation, Explainer, Long-form, Cross-border, Documentary, Database, Mobile App, Infographics, Chart, Map, Politics, Business, Economy</t>
  </si>
  <si>
    <t>CNBC International employed quantitative game theory to generate a digital feature that forecast the future of the "Quad"—the strategic security grouping formed by the United States, Japan, India and Australia—and what it means for the economic and political future of the Indo-Pacific. To our knowledge, the Quad Project marks the most ambitious, data-intensive use of game theory by any major news organization in history. CNBC worked on the Project for seven months, publishing two days before Joe Biden hosted the first heads-of-state Quad meeting at the White House with Prime Ministers Narendra Modi, Yoshihide Suga and Scott Morrison.</t>
  </si>
  <si>
    <t>The future of the Quad has tremendous and growing significance as China has become an increasingly assertive global power. The Quad digital feature, entitled "The 'Quad' is on the rise in Asia-Pacific: Game theory has a prediction about its future," was formally distributed within the U.S. State Department and read widely in the capitals of Japan, India, Australia and other countries in the region.  The project's findings sparked intense interest at institutions that helped to "populate" the game theory model, including the Hoover Institution, Observer Research Foundation America, Eurasia Group, the Council on Foreign Relations, Brookings Institution, Asia Society, CSIS, Stanford University, New York University, the University of Pennsylvania, Princeton University and others. Especially noteworthy is that the piece was circulated and referenced among academics within China. The digital-first project prompted several live international TV interviews on CNBC with its author, Ted Kemp, and the creation of a feature TV documentary about the project that began airing the week of 3 January 2022 throughout Asia, Europe, Africa, Latin America and Australia. Jonathan Grady, the applied game theorist who worked closest with Kemp on the project, discussed findings on live radio in Seoul, South Korea. Policymakers, risk managers, investors, CEOs, and regular citizens in Asia, the United States and beyond are increasingly aware of rising stakes in the Indo-Pacific region. CNBC International's Quad feature has attracted 150,000 unique readers online, with an impressive average engagement time of almost four minutes. Even before project was published, it generated great excitement within policy circles. Among the 37 individuals who provided data to construct CNBC's Quad game theory model were two former Australian foreign ministers, a former U.S. Defense official, former officials from France and Taiwan, and senior policy experts at several think tanks and top universities.</t>
  </si>
  <si>
    <t>The Quad Project was based on a proprietary game theory architecture designed by Hoover Institution's Bruce Bueno de Mesquita and his protégé Jonathan Grady of New York University. The Bueno de Mesquita model is well known within the highly specialized world of game theory. In short, game theory uses computing power and logic to predict what individuals will do when they're competing against each other. It creates a model that forecasts the decisions and counter-decisions within a scenario or "game" between those people, who are called "players." The Quad Project crunched inputs on almost 300 individual "players"—most of them policymakers at the highest levels of government—in 15 countries and territories. The model ran millions of individual calculations to generate its final forecast. The game theory architecture designed by Bueno de Mesquita has been used internally by the CIA on more than 1,200 intelligence projects, and it was found by the agency to have an aggregate 90% accuracy rate, according to unclassified CIA documentation that was published Yale University Press. The model has also been used commercially by Fortune 500 companies, and it has been cited by the Wall Street Journal and New York Times Magazine. CNBC International's Quad Project model is the largest computation ever run by the Bueno de Mesquita model in its history—more complex than anything the CIA did. CNBC "populated" the Quad model with input data from 37 of the world's top experts on policymaking in China, the United States, India, Japan, Australia and 10 other countries and territories. </t>
  </si>
  <si>
    <t>The first challenge was constructing the Quad model itself—what's called "populating" the data that fed the model. It took seven months to find experts who could provide the data, to interview them in depth, to cross-check data points from experts against one another, and to format the data for the model. Running the model itself was by far the easiest part. Second, most people are not familiar with game theory. Therefore, the feature article had to educate readers on game theory, including its shortcomings and criticisms, in addition to explaining the results pertaining to the Quad itself. This made writing a serious challenge, because it was necessary to balance introductory explanations of game theory and the Quad as a political grouping with a brisk, interesting narrative that delivered the actual predictions. Third, almost as soon as we ran the model, some of its predictions began to actually take place in the real world. The final phases of publication were a race to incorporate those developments into the feature itself quickly so that events wouldn't outrun the predictions we generated. More on that below. This project was a first, not just for CNBC International, but on this scale a definite first for the Bueno de Mesquita model architecture, and we believe a first for any media organization anywhere. We strongly believe this project broke new ground for game theory and for an underexplored, data-driven journalistic practice.</t>
  </si>
  <si>
    <t>Other journalists should learn from the Quad Project that quantitative methods, applied with rigor, can be used to render accurate predictions of the future, not just to analyze or assess events that have already happened. At CNBC, we came to see game theory as a new adjunct to the qualitative predictions—from analysts, strategists and others—for which we are well known on TV and online. Specific predictions made by the Quad Project began happening almost immediately after we ran the model. The model said other, non-Quad countries would align with the Quad or come close to its position on security, specifically naming the United Kingdom among others. After CNBC ran the model and generated that prediction—but just days prior to the Quad Project's publication online—the United Kingdom made a surprise announcement that it would join a new security partnership with the United States and Australia that will, among other things, equip Australia with nuclear-powered submarines. The UK is not the only non-Quad country that is stepping up maritime security work in the region since then. The model said that leaders in Australia, India, Japan and the United States would become more heavily focused on Indo-Pacific security, and the countries would act in an increasingly coordinated way. The joint statement by the Quad heads of state following their meeting at the White House testified to this new coordination, as have other events.  The model also singled out Vice President Kamala Harris as taking an increasingly sharp interest in the Quad, and it did so a week before she delivered pointed remarks about Indo-Pacific security while in Singapore and Vietnam. There are early, tantalizing indications that the model's most controversial prediction—that factional politics would develop within China in response to the Quad—may be taking shape as well.</t>
  </si>
  <si>
    <t>https://www.youtube.com/watch?v=XVWvPyb6JZw</t>
  </si>
  <si>
    <t>https://www.youtube.com/watch?v=jPKxlwomDlo</t>
  </si>
  <si>
    <t>https://www.youtube.com/watch?v=caDm0fuvC9Y</t>
  </si>
  <si>
    <t>https://www.youtube.com/watch?v=6J_FMdAvlEQ</t>
  </si>
  <si>
    <t>https://www.youtube.com/watch?v=MVKP--chMtM</t>
  </si>
  <si>
    <t>https://www.youtube.com/watch?v=7sTDJzc76rU</t>
  </si>
  <si>
    <t>Ted Kemp, Bryn Bache</t>
  </si>
  <si>
    <t>Ted Kemp has more than 20 years of experience as an editor and writer covering geopolitics, economics and business. He is Managing Editor for CNBC International Digital, coordinating global coverage outside of North America. He is based in Singapore. Kemp worked previously as Senior Editor, Markets and Finance, based in Englewood Cliffs, N.J. He also led CNBC.com's political coverage on an interim basis. In 2011-2012, he was editorial manager for CNBC.com's London office, where he guided coverage of the European financial crisis and the Arab Spring.  He reported from Thailand, Burma, Hawaii and elsewhere for the prime time 2018 CNBC documentary, "Oceans of Crime," an investigation of the global fishing industry that has aired across North America, South America, Europe and Asia-Pacific. Kemp is executive producer of "Beyond the Valley," CNBC's popular podcast on tech trends in Europe and Asia. He wrote previously for business and lifestyle magazines, web outlets and newspapers, on topics ranging from high finance to boxing, and is co-author, with Lt. Col. Michael Zacchea (USMC-ret.) of The Ragged Edge: A U.S. Marine's Account of Leading the Iraqi Fifth Battalion. Kemp began his career as a markets reporter at Dow Jones. He earned his MS in journalism from the University of Illinois at Urbana-Champaign and his BA at North Carolina State University. Bryn Bache is digital design director at CNBC International, based in London.  Bache designs, develops and manages design elements for CNBC International special projects pertaining to desktop, mobile web, digital apps and iTV products. He works with both internal and external development teams.  Bache is responsible for ensuring that CNBC's digital products continue to best serve its international audience, maintaining integrity in usability, design and best practices across digital.</t>
  </si>
  <si>
    <t>Rukmini S - Indian excess mortality investigation</t>
  </si>
  <si>
    <t>https://scroll.in/article/999888/covid-19-second-wave-india-recorded-3-lakh-more-deaths-in-may-2021-than-the-same-period-in-2019</t>
  </si>
  <si>
    <t>IndiaSpend, The Hindu, Dainik Bhaskar, Scroll.in</t>
  </si>
  <si>
    <t>Investigation</t>
  </si>
  <si>
    <t>Since the beginning of the pandemic, I have been reporting that India's official death toll from covid is likely a severe underestimate, both on account of historical registration issues, and account of an overly strict definition of a covid death that kept number artifically low. By first building a case for and then accessing confidential all-cause mortality data in India, I was able to provide the first estimates of true covid mortality in India. I reported on excess mortality in the city of Chennai, and the states of Madhya Pradesh, Andhra Pradesh, Tamil Nadu and Kerala and found that in</t>
  </si>
  <si>
    <t>First, my reporting produced the first estimates of excess mortality in India, and by extension, the first estimates of missed covid mortality. The reporting was immediately picked up by others news organisation in India and abroad, and the impact was magnified by the fact that my articles appeared not only in English, but also in Hindi (Dainik Bhaskar) and Tamil (IndiaSpend Tamil). I have had the opportunity to speak about my reporting on excess mortality at multiple fora including the UN World Data Forum. Second - and this is something that I'm particularly proud of - by putting all of my methodology and data in the public domain, as well as throwing out an open invitation to journalists across India (no matter what language they worked in) to contact me if they had all-cause mortality data that I could guide them in fashioning into a story, I was able to set off a domino effect. Journalists across Indian newsrooms began reporting on excess mortality in their cities and states, and between us we have now produced data for 18 India states or over 700 million people. Lastly, since all of my data is on Github, researchers from across the world have had access to it to do scientific work on covid mortality in India. Multiple papers have been written using the dataset, and it forms part of global repositories. Where there would have been a large India-shaped hole in our understanding of global mortality from covid, reporting by me and then other Indian journalists was able to fill this gap. Additionally, I had dozens of bereaved people from across the country reach out to me to say that my work was helping honour the memory of the people they had lost, when official statistics were erasing them. I think that</t>
  </si>
  <si>
    <t>I used Excel for data analysis and Google Sheets, Infogram and Datawrapper for charts. This was not a data journalism project that used much technology, and I had to rely chiefly on my investigative, journalistic, analytical and narrative skills. </t>
  </si>
  <si>
    <t>I am going to go out on a limb here and say that too much of data journalism now rewards visualisation rather than journalism; while visualisations are difficult to pull off for independent journalists and those in resource-constrained settings, this is also where some of the most vital jouralism is being done. This is not a project that used advanced tech or visualisation tools, but a project that required all of the best skills of investigative reporting to tell a data story. First identifying why this data was needed by specifically pointing out what India's official covid death toll was missing (instead of over-broad generalisations and suspicions about data suppression) through analytical articles like the ones I wrote for IndiaSpend was vital to create an understanding of what all-cause mortality data could do. Then accessing this data as I did for the pieces in The Hindu, Dainik Bhaskar, Scroll and IndiaSpend, required developing sources to access confidential data. After I wrote the articles, I wrote an op-ed for The Hindu explaining both the deficiencies and the advantages of using all-cause mortality data, and helping put what I had found in context. The hardest part of this work has been the consistent refusal of the Indian government to part with data. All of the all-cause mortality data had to be accessed using confidential sources which had to be developed at the level of each city and state government. The National Health Mission administrative data that I used to estimate rural India's excess mortality was pulled off the government's website while I was trying to use it (and is now no longer updated since I wrote the article). As the government continues to stonewall all attempts, putting this data out was all the more essential to know the true impact of covid</t>
  </si>
  <si>
    <t>Hopefully, other single-woman teams like me can learn that being unable to produce impressive-looking data journalism doesn't mean that you can't produce data journalism that can change the world for the better. I used nothing more impressive that Microsoft Excel and had to do all of my reporting solo, but was, I hope, able to produce journalism that has altered how the world sees covid in India, push back against government stonewalling, and grant some dignity, even if it is in statistics, to the millions who died of covid but went unremarked on and uncounted.  I hope the domino effect that this project had can also help other solo journalists like me realise that we are not alone, and if we put our data and methodologies out in public, others can reach out to us, learn from us, and carry on the mission of speaking truth to power through data.   Finally, I hope that this project gives other journalists who are operating in environments of government suppression the courage to develop alternative sources and push back against the denial of data.</t>
  </si>
  <si>
    <t>https://www.indiaspend.com/covid-19/mortality-data-kerala-mumbai-too-soon-to-say-india-covid19-less-deadly-second-wave-737270</t>
  </si>
  <si>
    <t>https://www.thehindu.com/opinion/op-ed/interpreting-deaths-in-chennai/article34645264.ece</t>
  </si>
  <si>
    <t>https://scroll.in/article/997427/andhra-pradesh-saw-400-increase-in-deaths-in-may-tamil-nadu-saw-more-modest-excess-mortality</t>
  </si>
  <si>
    <t>https://www.indiaspend.com/covid-19/deaths-first-wave-second-wave-pandemic-757701</t>
  </si>
  <si>
    <t>https://www.indiaspend.com/covid-19/deaths-unknown-causes-national-health-mission-portal-covid-toll-760219</t>
  </si>
  <si>
    <t>https://www.thehindu.com/opinion/op-ed/gauging-pandemic-mortality-with-civil-registration-data/article35157185.ece</t>
  </si>
  <si>
    <t>Charts for the articles were made by the design teams at The Hindu, IndiaSpend, Dainik Bhaskar and Scroll.</t>
  </si>
  <si>
    <t>Rukmini S is an independent data journalist based in Chennai, India. Rukmini has been a journalist since 2004, starting with the Times of India, and then working as Data Editor at The Hindu and HuffPost India. She is now a columnist for Mint and IndiaSpend and writes for many other Indian and foreign publications.  Rukmini won the Likho Award in 2019. Her pandemic podcast, The Moving Curve, won an Emergent Ventures India Covid-19 Prize in 2020. In December 2021, Rukmini's first book “Whole Numbers &amp; Half Truths: What Data Can and Cannot Tell Us About Modern India" was published by Amazon Westland.  </t>
  </si>
  <si>
    <t>English, Hindi, Tamil</t>
  </si>
  <si>
    <t>A Song of Crowns and Tears</t>
  </si>
  <si>
    <t>https://www.youtube.com/watch?v=DqfrOPs2pKM</t>
  </si>
  <si>
    <t>privat</t>
  </si>
  <si>
    <t>Infographics, Video, Audio, Arts</t>
  </si>
  <si>
    <t>CSV, Python</t>
  </si>
  <si>
    <t>As a journalist, I work with Covid-19 data every day. The incidence is rising, more deaths, hospitalisations are increasing, ... But with each new wave of the pandemic, these figures lost a little of their horror for me. Victims became emotionless numbers. With «A Song of Crowns and Tears» I wanted to change this. The pandemic, the suffering, the victims should become audible. In this project, numbers should be freed from their emotionlessness and show what it's really about: people.</t>
  </si>
  <si>
    <t>The video on Twitter, Youtube and Reddit spread surprisingly within a very short time. Newspapers from abroad reported on it, radio stations in the USA played the piece, I was asked for interviews and an artist even produced a dance performance based on «Crowns and Tears». But what moved me the most was all the feedback. People who wrote to me that they were touched by this project.</t>
  </si>
  <si>
    <t>«A Song of Crowns and Tears» is based on the official figures of the Swiss state. These figures are used to automatically generate punch cards. The song is imported from a MusicXML and placed on the graphics. The transformation is done with Python. The song itself was written manually using the available data in the music notation software MuseScore (more about how the music was written in the next question). The punched cards were printed on the home printer, glued together and punched in painstaking work.</t>
  </si>
  <si>
    <t>What does a pandemic sound like? What does data sound like? My first attempt: Each note represents a certain number of deaths. After writing a few bars, I had to realise: That doesn't work. . Intensity and emotion in music is not about stacking more notes together. Sometimes nothing can hit you more than a quarter break. Dissonancec, tempo, chords, dynamics - so many things bring music to live. So I changed my approach and tried to write a corresponding soundtrack to the data. On the right side of my screen I had the data, day by day. Ond the left the music notation software. I went through every day in the data and looked for the corresponding sound, that respresents the data and still follows the rules of music. This was probably the hardest part. Writing the scripts that transfer music and data to punch cards was straightforward. Producing the actual punch card, on the other hand, was challenging and took dozens of attempts until the instrument was able to play the four-metre-long punch card correctly.</t>
  </si>
  <si>
    <t>There are so many good Covid 19 visualisations, there is not much to learn from "A Song of Crowns and Tears". Only perhaps: Sometimes it is worthwhile to present data in a different way than usual and to experiment with other modes of representation.</t>
  </si>
  <si>
    <t>https://github.com/simonhuwiler/crowns-and-tears</t>
  </si>
  <si>
    <t>Covid-19, Simon Huwiler</t>
  </si>
  <si>
    <t>Simon Huwiler is a data journalist from Switzerland. He currently works for the Neue Zürcher Zeitung (nzz). He is a trained software developer and journalist and has a strong passion for experimental visualisations. He is convinced that data should not only be presented with diagrams. More about him: www.journalist.sh</t>
  </si>
  <si>
    <t>English, Language of Music</t>
  </si>
  <si>
    <t>Data Gaps</t>
  </si>
  <si>
    <t>https://www.indiaspend.com/data-gaps</t>
  </si>
  <si>
    <t>IndiaSpend</t>
  </si>
  <si>
    <t>Investigation, Explainer, Solutions journalism, Long-form, Database, Open data, Environment, Women, Agriculture, Economy, Employment, Human rights</t>
  </si>
  <si>
    <t>Our Data Gaps series is our effort to highlight the numbers that are not measured, or not shared publicly, and to question why. By shining the light on known or unknown gaps in public data, we hope to explain how this makes government policy less effective and inclusive, while limiting transparency and independent critique.</t>
  </si>
  <si>
    <t>As data journalists, we routinely run into problems with data availability, accessibility, and reliability. It has long been considered a truism in data circles that ‘if you can't measure it, you can't fix it'. Today, when the Indian government is relying more readily on data to design, implement and evaluate its policies and programmes, the use of incomplete or unrepresentative data can perpetuate, and even create newer forms of, inequity.     By shining the light on known or unknown gaps in public data, we sought to explain how this makes government policies less effective and inclusive while limiting transparency and independent critique. This ongoing series has sparked many a conversation about the need for better, open, and accessible data in India's public sphere, and many stories have been republished in several national and provincial publications, and cited in academic journals (examples below). In 2021, we've written about the lack of data related to Covid-19 in India and the resulting underestimation of deaths, on the lack of data on transgender persons, on Dalit Christians and Muslims, on migrant workers, and women's land ownership. Other impacts (Citations) Devesh Kapur, Neelanjan Sircar and Milan Vaishnav Johns Hopkins University School of Advanced International Studies, Washington, October 2021 Journal Article (international) Gender, Social Change and Urbanisation in Four North Indian Clusters  cited: https://www.indiaspend.com/how-official-data-miss-details-on-half-of-indias-citizens Sharan Bhavnani, Prashant Narang, and Jayana Bedi Centre for Civil Society October 2021 research paper (national) Rights, Restrictions, and the Rule of Law COVID-19 and Women Street Vendors cited: https://www.indiaspend.com/how-better-data-could-help-prevent-custodial-deaths/   </t>
  </si>
  <si>
    <t>The nature of the series limits the use of technologies, and most stories used boots-on-the-ground reportage. We perused reports going back to Indian Independence, and examined smaller surveys and reports commissioned by the government. We also filed several requests under India’s Right to Information Act, but many of these requests were met with a standard response: “No such data are maintained.” For instance, the story on Dalit Christians and Muslims had to depend on a report commissioned by the government in 2008, even as more recent data should have been available through the 2011 national census, but wasn’t. We relied on experts and members of the community to give us access to reports and insights on the data gaps.  We used OCR tools to glean information from some of the scanned documents, while many handwritten documents had to be studied manually. Further, to analyse what data were available, we used Google Sheets and Tableau.  </t>
  </si>
  <si>
    <t>Since many of the issues covered in the series are politically contentious–including caste, human rights, and welfare entitlements–there was a lack of open data, and a reluctance on the part of government departments to provide the information. We filed several RTI applications and appealed against the non-disclosure of information for several months.  We looked at decades-old data, spoke to several experts to understand the issues, and used their work to shine the light on inadequate information.  </t>
  </si>
  <si>
    <t>As countries around the world restrict access to good quality data at the right time, this series serves as a guide to journalists across the world to highlight the gaps and initiate conversations in the public discourse towards a truly open data culture.  We hope that such conversations in Indian journalism will urge governments to make more data freely available, which in turn will help an engaged electorate participate in evidence-based policymaking.  </t>
  </si>
  <si>
    <t>https://www.indiaspend.com/data-gaps/how-unreliable-data-on-dalit-christians-muslims-expose-them-to-discrimination-734972</t>
  </si>
  <si>
    <t>https://www.indiaspend.com/data-gaps/20-months-in-gaps-persist-in-indias-official-covid-19-data-772670</t>
  </si>
  <si>
    <t>https://www.indiaspend.com/data-gaps/access-to-toilets-sanitation-swachh-bharat-abhiyan-data-surveys-762488</t>
  </si>
  <si>
    <t>https://www.indiaspend.com/land-rights/why-we-dont-know-how-much-land-women-own-734247</t>
  </si>
  <si>
    <t>https://www.indiaspend.com/gendercheck/denied-visibility-in-official-data-millions-of-transgender-indians-cant-access-benefits-services-754436</t>
  </si>
  <si>
    <t>https://www.indiaspend.com/health/why-india-needs-village-level-data-to-target-malnutrition-in-children-752252</t>
  </si>
  <si>
    <t>Shreehari Paliath,  Prachi Salve, Shreya Khaitan, Karthik Madhavapeddi, Madhur Singh, Anoo Bhuyan, Shreya Raman, Pranab R Choudhury, Gokulananda Nandan, Archita Raghu, Snigdhendu Bhattacharya, Rukmini S</t>
  </si>
  <si>
    <t>Shreehari Paliath,  Prachi Salve - Journalist, IndiaSpend Shreya Khaitan, Karthik Madhavapeddi - Senior Editors, IndiaSpend Vishal Bhargav - Producer, IndiaSpend Gulal Salil - Former Graphic Journalist, IndiaSpend Madhur Singh - Former Managing Editor, IndiaSpend Anoo Bhuyan - Former Health Reporter, IndiaSpend Shreya Raman - Former Data Reporter, IndiaSpend Gokulananda Nandan, Archita Raghu - Former Interns, IndiaSpend Pranab R Choudhury - Founder and coordinator of NRMC Centre for Land Governance, Bhubaneswar. Snigdhendu Bhattacharya - Author and Journalist Rukmini S - Data Journalist</t>
  </si>
  <si>
    <t>Fires in arable land</t>
  </si>
  <si>
    <t>https://texty.org.ua/projects/105282/ukraine-there-are-about-20000-fires-arable-land-yearly/</t>
  </si>
  <si>
    <t>Texty.org.ua</t>
  </si>
  <si>
    <t>Investigation, Database, News application, Map, Satellite images, Environment</t>
  </si>
  <si>
    <t>Sensor, Scraping, D3.js, QGIS, PostgreSQL, Python</t>
  </si>
  <si>
    <t>More than 30,000 fires in non-residential areas per year happen in Ukraine in average and this is largest number for Europe. To show a scale of a problem and to prove most of them are artificial we have created a program that automatically finds and shows satellite photos of places on fire. The visualization currently covers the years 2018-2021 and contains around one thousand such photos. Over time, each week the program adds new photos with fires.</t>
  </si>
  <si>
    <t>The fire kills animals, insects, and bacteria, it destroys fertile black soils. Millions of tons of carbon dioxide and other harmful gasses from fires worsen the air we breathe and makes global climate crysis even worth. Ukraine have the largest number of fires among all neighboring countries. Checking out our interactive visualization users can see what these fires look like. Satellite images in our project show that many such fires are created intentionally (fires appear simultaneously in many parts of the field). Farmers who burn stubble are involved in targeted arson. In fact, this method is guaranteed to quickly kill blacksoils. In addition, these fires can often spread to nearby forests or settlements. And they are a direct threat to human life. Our visualisation clearly shows the scale of the fires, partly created intentionally, and so points out the harmful effect from fires on arable land. Together with visualisation we add to the article comments about legal grounds of such activity and comparison to situation in other countries. Ukrainian society have to pay more attention to the problem in order to avoid harmful and moreover irreversible effect on arable land, which provide a huge part of national economy.</t>
  </si>
  <si>
    <t>We obtain data for fires using the FIRMS service, which uses the results of monitoring the earth's surface by NASA / NOAA satellites. The satellites fly over every point on the Earth's surface twice a day, and their infrared sensors can detect heat sources in an area of about 400 by 400 meters. After receiving the data, we group the points with fire and select only clusters larger than a certain size to cut off minor / accidental heat sources and sensor errors. We also reject heat sources in industrial areas, which are present there almost constantly. We use the coordinates of each selected cluster as the coordinates of the fire, along with its date. All processing is done with a python script. After that, knowing the coordinates of the fires, our program tries to find and download a photo for this area, taken at the right time. To do this, we use Sentinel-2 satellite data from the European Space Agency. If a needed data for a place and time is available, we process it with a special algorithm to "highlight" the areas with flames in the pictures and to create  composite RGB images to show in our project. All data are obtained, processed and served with a custom-build python scripts. Sentinel-2 data obtained thru Google Earth Engine cloud service. Processed images and metadata are served trough API created in Django web framework. D3.js library is used to create interactive visualization.  </t>
  </si>
  <si>
    <t>The hardest part of a project was a method to find and process thousands of files with raw satellite data from which images created later. Although to obtain one such "image" is a relatively easy task, it's much more harder to do it for such a batch processing as in our case. After many attempts -- we tried at least five different services and libraries, at last we choosed  Google Earth Engine which in our opinion currently is the best platform for custom mass processing of satellite data, ready to use by teams with limited budgets. Second problem: in the original data there are no such zones of flame that you can see on visualization. We use special algorithm to highlight flames on images to quickly locate the fire. However, the zone of flame, which is completed by the algorithm, clearly corresponds to the places where the combustion takes place (this can be seen in the pictures). As far as we know this is a first such a project with constantly updating large collection of recent satellite images with fires.    </t>
  </si>
  <si>
    <t>Using open source data (in this case from European Space Agency) and different open source tools with a little bit of creativity allow journalists to visualize almost any story where remote sencing is involved,  even on very low budget.</t>
  </si>
  <si>
    <t>https://texty.org.ua/projects/104757/v-ukrayini-shoroku-blyzko-30-tysyach-pozhezh-yak-vony-vyhlyadayut-iz-kosmosu/</t>
  </si>
  <si>
    <t>Yevheniia Drozdova, Andrii Harasym, Nadia Kelm, Illia Samoylich, Anatolii Bondarenko</t>
  </si>
  <si>
    <t>TEXTY data-journalism team: data-analysts Yevheniia Drozdova, Illia Samoylich, Anatolii Bondarenko, designer Nadia Kelm, journalist Andrii Harasym. Anatoliy Bondarenko: Co-founder and head of data journalism in Texty.org.ua, Kyiv, Ukraine. Physicist by education. Author of the course about data visualization for Prometheus (Ukrainian MOOC platform) and visiting lecturer in UCU, Lviv (“Practical introduction to data journalism”). Nadia Kelm: designer in Texty.org.ua, Kyiv, Ukraine. Author of the course about design in data visualization for School of Infographic (Internews Ukraine), winner of the national competition The best book design 2019 (the Arsenal Book Festival). Andrii Harasym: journalist from Kyiv with exerience in analytical work in environmental and civic engagement spheres. Illia Samoylych: Python developer, fullstack developer; joined TEXTY team in 2021 as analyst. Yevheniia Drozdova: data analyst of TEXTY with wide range of expertise; from data scraping to design; trainer of TEXTY's educational events online.</t>
  </si>
  <si>
    <t>English, Ukrainian</t>
  </si>
  <si>
    <t>Mapping and documentation of all civilian harm during May 2021 Israeli-Palestinian conflict</t>
  </si>
  <si>
    <t>https://airwars.org/conflict-data/civilian-casualties-gaza-may-2021-map/?lang=en</t>
  </si>
  <si>
    <t>Airwars</t>
  </si>
  <si>
    <t>Investigation, Explainer, Cross-border, Database, Open data, Fact-checking, OSINT, Crowdsourcing, Infographics, Map, Satellite images, Politics, Human rights</t>
  </si>
  <si>
    <t>360, 3D modelling, Scraping, QGIS, JQuery, Microsoft Excel, Google Sheets, CSV, PostGIS, OpenStreetMap</t>
  </si>
  <si>
    <t>This entry is built around an interactive online map and report at Airwars.org comprehensively documenting for the first time all civilians killed and injured in conflict during the May 2021 conflict between Israel and Palestinian militants. Published on December 9, the map and report were the result of six months of research, geolocation and mapping. The work represents the most extensive available public record of the 11-day conflict, telling the stories of human suffering in the voices of those affected, including granular details of incidents, images of the victims, and video footage of the strikes.</t>
  </si>
  <si>
    <t>Labelled by a New York Times visual investigator as “one of the most detailed and complete databases of civilian harm I’ve ever seen,” the map and report were shared thousands of times on social media, while Airwars' social media accounts had hundreds of thousands of impressions. The work has also been shared by multiple stakeholders with large audiences, such as prominent journalists and commentators on foreign policy in the UK and elsewhere. The interactive map, and accompanying report and database - available permanently and for free in Arabic, Hebrew and English - received positive coverage in more than 25 major news outlets, including The Times (UK), The New Arab, The Jerusalem Post, a New Lines investigation by Airwars staff, and The Intercept. As such it is expected to have a lasting impact both in the Middle East and globally.  On a policy level, the resource represents a key advocacy tool during negotiations at the United Nations in February 2022 on limiting the use of wide-area effect explosive weapons in urban areas. The findings were for example discussed by civil society organisations and British and European parliamentarians in a recent panel discussion, highlighting civilian harm concerns. Previously, Airwars' extensive archive of civilian harm data has been used for public engagement; as a critical element of major investigations by others (for example the recent high impact New York Times series on civilian harm); as the basis of United Nations and international agency probes; and as part of wider efforts to seek justice and compensation for victims’ families. We expect that this will be the case for this project in 2022. Airwars will also seek to further engage with Israel Defense Forces, and with Palestinian factions, to better identify civilian harm events and trends, and seek future casualty reductions.</t>
  </si>
  <si>
    <t>We used a variety of open-source techniques to build comprehensive datasets of civilian harm from Israeli strikes in Gaza and Syria, as well as from civilian harm in Israel from Palestinian rocket fire. This began with in-depth primary language research by our specialists in Arabic, English and Hebrew to create nearly 200 individual assessments, featuring 5,288 unique sources. This involves a complete review of all hyperlocal sources, including social media posts from affected communities, local journalism, and deeper research and academic reports. Each of these assessments were then reviewed multiple times, before the dedicated geolocation team mapped each individual incident often down to the exact location. After building the archive, Airwars conceived of and designed the neighbourhood map in conjunction with the team at Rectangle, our regular design partners. This was plotted on Mapbox with shapefiles designed via QGIS, in consultation with Palestinians from Gaza to ensure local knowledge was properly reflected. The map included 3D protrusions based on neighbourhood to immediately identify which areas had seen the most bloodshed. Each area was linked to a database of images and individual assessments, so viewers would be able to scroll through images and stories of each civilian casualty. We produced similar maps for victims of Palestinian rocket fire inside Israel, as well as of civilians killed by Israeli strikes in Syria since 2017. Additionally, for Gaza we also mapped every single Israeli strike and every civilian harm incident onto a map of population density in the Gaza Strip, overlapping different datasets to illustrate a clear story. This is proving to be a vital resource for those seeking to explain the high risks associated with wide area effect explosive weapons use in urban areas.</t>
  </si>
  <si>
    <t>The most difficult part of this project was the challenge of ensuring accuracy of information on the civilian status of individuals, while also remaining consistent with our approach used in all conflict monitoring to archive all locally reported allegations of civilian harm. The Israeli-Palestinian conflict is a particularly sensitive and contested one and the lines between civilian and militant are often deliberately blurred, both by the belligerents and by observers. As such, wrongly identifying a militant as a civilian, or vice versa, could have significantly negatively impacted the credibility of the entire research and data set. In order to solve this problem, we carried out a series of measures, including: - Scraping all the ‘martyrdom’ statements from the Telegram channels of the military wings of Hamas and Islamic Jihad, and cross referencing these with every civilian reported to be killed during May 2021. - Reviewing all official Israeli military and government claims regarding the status of those killed, as well as other Israeli research organisations that made claims about them. - Regular contact with Israeli, Palestinian and international NGOs to check facts. - Multiple reviews of all assessments and comprehensive data quality checks to be certain all information was correct. - Ensuring that all information available was clearly archived to ensure transparency and encourage feedback. - Remaining consistent with our methodology used across all conflicts - whereby civilian casualty estimates are provided in ranges (lowest estimates, highest estimates) to take into account conflicting assessments of civilian status.  Although Airwars has a global reputation for the high quality of its conflict casualty reporting, the Israeli-Palestinian conflict is both a mature and highly polarised arena. It was therefore critical that our engagment bring both unique insights into the conflict; with the highest quality work. We believe we have succeeded in this.</t>
  </si>
  <si>
    <t>The May 2021 conflict between Israel and Palestinian factions receieved high and welcome media coverage at the time - though this was necessarily episodic and limited, particularly when understanding casualty and violence trends. Checking with local and international NGOs, it became clear that no one organisation was planning to build a comprehensive model of the violence, and that this was an expertise we could bring on this occasion. The project yet again shows the potential power of online and remote research in cases where political powers seek to use border crossings or battlefield restrictions to limit transparency and accountability. Gaza has been all but closed to the world since Israel imposed a blockade more than a decade ago. Due to Israeli restrictions, it is near impossible to get foreign human rights researchers into the Strip. This is a trend across the globe, with governments and militaries increasingly closing off access to seek to suppress coverage and dissent. Yet the victims of the recent conflict deserved their individual stories telling in a comprehensive fashion. Our own researchers based in the United Kingdom, Turkey, Germany, the United States, Lebanon, Iraq and elsewhere worked together to overcome the physical distance challenges, and to document the stories of each victim. This again highlights the potential positive power of online research. Another key aim of our project was to examine the May 2021 conflict in the context of broader military trends - in particular the high risk to civilians posed by urban fighting. With its own extensive modeling of recent urban violence at Mosul and Raqqa, Aleppo and Tripoli, Airwars was, we believe, well placed to bring this additional key global perspective to the Israel-Palestine conflict.</t>
  </si>
  <si>
    <t>https://airwars.org/wp-content/uploads/2021/12/Why-did-they-bomb-us-ENG.pdf</t>
  </si>
  <si>
    <t>https://airwars.org/news-and-investigations/gaza-israel-syria-ewipa-report/</t>
  </si>
  <si>
    <t>https://airwars.org/conflict/israeli-military-in-syria-the-gaza-strip/</t>
  </si>
  <si>
    <t>https://airwars.org/conflict/palestinian-militants-in-israel/</t>
  </si>
  <si>
    <t>https://newlinesmag.com/reportage/gaza-and-syria-a-tale-of-two-israeli-air-wars/</t>
  </si>
  <si>
    <t>https://www.theguardian.com/global-development/ng-interactive/2021/jul/28/countdown-to-demolition-the-story-of-al-jalaa-tower-gaza-israel-palestine</t>
  </si>
  <si>
    <t>Emily Tripp, Joe Dyke, Shihab Halep</t>
  </si>
  <si>
    <t>Founded in 2014, Airwars is a London based international not for profit watchdog NGO, which specialises in tracking and understanding conflict civilian casualties at scale. Our high quality work monitoring belligerents in Iraq, Syria, Yemen, Somalia and Libya has won extensive plaudits, and has helped in particular to shake up US and European military understanding of civilian harm. The recent extraordinary series of New York Times investigations into civilian casualties from US actions drew heavily on Airwars research on Coalition actions in Iraq and Syria - including the building of an app by the Times that used Airwars assessments and locational analysis, to help their own field investigators to triangulate incidents of concern in Mosul.  The Israel-Palestine project submitted here represents many thousands of team hours. Our comprehensive monitoring of secretive Israeli actions in Syria - the most extensive public record available - builds on almost four years of ongoing monitoring. And our research and analysis of the May 2021 conflict was produced by the entire research and investigation teams at Airwars over a seven month period. It was the work of more than a dozen people including specialist investigators, researchers, analysts, data modelers, geolocators, advocacy officers, and web designers. In particular the project was led by: Emily Tripp - research manager Joe Dyke - senior investigator Shihab Halep - chief researcher</t>
  </si>
  <si>
    <t>English, Arabic, Hebrew</t>
  </si>
  <si>
    <t>Cities for Rent - Investigating Corporate Landlords Across Europe</t>
  </si>
  <si>
    <t>https://cities4rent.journalismarena.media/</t>
  </si>
  <si>
    <t>ORF, Apache, Deník Referendum, Mediapart, Der Tagesspiegel, AthensLive, Dublin Inquirer, IrpiMedia, Follow the Money (FTM), E24, Expresso, elDiario.es, Ctxt.es, Reflekt, Republik</t>
  </si>
  <si>
    <t>Investigation, Long-form, Cross-border, Multiple-newsroom collaboration, Quiz/game, Database, Open data, News application, Illustration, Infographics, Chart, Video, Map, Economy</t>
  </si>
  <si>
    <t>Scraping, D3.js, Json, Google Sheets, CSV, Python</t>
  </si>
  <si>
    <t>During a period of more than seven months, a team of over 25 investigative and data journalists and visualisations experts from 16 European countries, have been investigating the big players in Europe’s residential real estate. We found that the investments into rental flats increased with more than 700% between 2009 and 2020. We have visualised these trends and found that reports of negligence and abusive tactics by corporate landlords are consistent in the cities researched. We also found that often local governments don’t know much about the precise situation in their cities and the investment going into their housing markets.</t>
  </si>
  <si>
    <t>Politicians, researchers, NGO’s, advocacy groups, and even real estate agents, architects and other housing professionals approached us forour methodology and data. Most notably, the Greens/EFA group at the European Parliament in preparation for a study about the financialisation of housing in Europe, demanding the introduction of transparency registries about corporate landlords. A Member of the Flemish Parliament currently working on this topic contacted our media partner Apache. Politicians also took our research into parliament. In Norway, there were reactions from politicians at the local and national levels, and the Finance Minister had to answer a question about the topic in Parliament. In Spain,an MP mentioned one of the articles in Parliament. Other colleagues were inspired by our research. The head of investigations at Al-Araby, a Qatar-based media outlet, contacted us when planning a similar research in Arab countries. A freelancer journalist in Atlanta, US, contacted us to tell us they are using our methodology as inspiration for research there. Dutch De Correspondent would like to follow up on our investigation and methodology to cover the situation in the Netherlands. Our work was cited in news reports and academic papers. In Norway, several media outlets published editorials about our project (Morgenbladet , Avisa Nordland, Kapital). The project was mentioned in the academic paper, “The value of the city. Rent extraction, right to housing and conflicts for the use of urban space”. The team members were invitedto talk about the research at (online) conferences and debates, among others Dataharvest - European Investigative Journalism Conference, VVOJ (Dutch-Flemish investigative journalism conference), or the Barcelona Housing and Renovation Forum. Our team members were interviewed for radio and podcast, notablyPUSHBACK talks with Fredrik Gertten and Leilani Farha, the former UN Special rapporteur on the right to adequate housing.</t>
  </si>
  <si>
    <t>To collect the data we used multiple methods. Where scraping was needed, it was done with Python (requests &amp; beautiful soup or selenium). Much information on the corporate landlords was sourced from yearly reports by a collaborative data collection in spreadsheet templates. Data analysis and cleaning was done mostly in Python (pandas) and excel. Using open source software focused on the privacy of our data is important to us. The actual collections, as well as the collaborative spreadsheets were therefore hosted in a Next Cloud environment on a server administered by an Arena team member. Our regular meetings were done via open source video meeting software BigBlueButton. For the publication of more than 30 interactive customizable graphics, we built a framework using d3, mapbox.js and reusable vanilla JS UI components.We had to accommodate a wide range of use cases from single iframes to pages with many graphics embedded directly in the article. We used code-splitting and on-demand loading of libraries to make sure to load as little code as possible while reusing code across graphics. All graphics were translatable and customizable (colors, highlighting data points, headings and texts) in a purpose-build backend built with Django REST-API with a frontend built using Vue and a UI framework (Vuetify) was used for the backend. Despite this backend, we made sure that the graphics could be hosted statically to ensure reliable hosting for all participating organizations. We chose to stay with commonly used types of dataviz, to focus on details (such as adaptive legends for maps that take into account the data visible in the current view of the map) and a good localization (CMS embed, number formatting, idiosyncrasies such as "mil milliones" in Spanish, translatability even of the data, e.g. the transliteration of company names into the greek alphabet).</t>
  </si>
  <si>
    <t>Finding all the relevant data was a big challenge, as the sector lacks transparency in ownership and consolidated data sets on the city level. Therefore, to build our datasets we had to use a wide range of techniques. Some corporate landlords publish the listings on their website – we have scraped those. Some publish amounts of apartments they own in their yearly reports – we have extracted this data manually. However, some hardly publish anything at all. We have collected dozens of reports on real estate and rental markets from various sources (consultancy companies, banks), but most of these did not cover the cities we needed. In the end, most of our data on the actual names and investments of corporate landlords on the city level from a lengthy negotiations with a private business that collects data on real estate markets (Real Capital Analytics). The context data proved to be equally tricky. Eurostat collects a lot of data that is comparable across countries, but little on the city level. As living conditions and demographics in cities differs from the average country data, we could not use country data. We have dug into all the local statistical offices for context data but not every data point was comparable across the different sources. Methodologies for even seemingly simple measures as average household income proved to be very tricky (median disposable, net disposable, gross disposable, per adult, ...). It was even difficult to compare average rental prices. For example in Berlin, rent prices are including water. In the end we managed to make some of these data comparable. We found a dataset on cross-border comparable rental prices for our cities literally the day before the publication. Translatability and context-specific adaptability of the shared visualisations was also a big challenge (see section above).</t>
  </si>
  <si>
    <t>Two elements of this collaboration stand out. By making this reporting cross-border, we could capture an European trend on the local level. Tenants learn that they are not alone: they read about the abusive practices and other troubles they face in their own city, but they can compare to other tenants across Europe. This is crucial, since politicians on European level can step in with regulation measures. This contextualisation was highlighted by the shared visual language of all publications. The shared data visualizations made possible by the custom back-end built by the Innovation Lab at Tagesspiegel allowed for each graphic to be translated and adapted to match the language and the look and feel of the publication medium. As the back-end used the same data for all the graphics, even last minute changes in the source data were not a problem, as they would be if every newsroom would create their own graphics. We have also commissioned an illustrator to create a series of illustrations for all the articles. The colour scheme of the illustrations was also adaptable. – in harmony with the visualisations. The second element was the post-publication knowledge directory (see at the “main link to your project”) we have created. Here we collected all the articles that were published within the project (68 up to date), and we also share our methodology, limitations of the available information, and a data catalogue. Here we describe for example the data availability and comparability, what to pay attention to, what are the problems we encountered, but also share links to resources elsewhere. As we were getting many questions about our methodology, this directory makes it easier for any journalist,s or researcher or student of journalism to pick up the topic and further develop the reporting and research themselves.</t>
  </si>
  <si>
    <t>https://dublininquirer.com/2021/04/28/company-landlords-are-promoted-as-more-professional-but-what-are-tenants-finding</t>
  </si>
  <si>
    <t>https://medium.com/athenslivegr/cities-for-rent-b9d1bb2bba02</t>
  </si>
  <si>
    <t>https://collaboration.journalismarena.eu/s/pBgcR6kmMD575GB</t>
  </si>
  <si>
    <t>https://collaboration.journalismarena.eu/s/GGzY5Ppfk6iNc93</t>
  </si>
  <si>
    <t>https://collaboration.journalismarena.eu/s/ZdZrC6pWAW56tCd</t>
  </si>
  <si>
    <t>https://cities4rent.tagesspiegel.innovationlab.berlin/</t>
  </si>
  <si>
    <t>list sent to keng@sigmaawards.org</t>
  </si>
  <si>
    <t>English, German, Norwegian, Italian, Spanish, Czech, Greek, Dutch, French, Portuguese</t>
  </si>
  <si>
    <t>Analyzing the efficiency of questions in Brazil's largest college entrance exam and confronting the president's criticisms about the adequacy of items with a supposed ideological bias.</t>
  </si>
  <si>
    <t>https://www1.folha.uol.com.br/educacao/2021/11/questoes-do-enem-na-mira-de-bolsonaro-sao-eficientes-em-testar-conhecimento.shtml</t>
  </si>
  <si>
    <t>Folha de São Paulo</t>
  </si>
  <si>
    <t>Investigation, Quiz/game, Chart, Politics</t>
  </si>
  <si>
    <t>R, RStudio, PostgreSQL</t>
  </si>
  <si>
    <t>Enem, the second largest university entrance exam in the world, is taken by more than 3 million participants every year. Conservatives, including the current President, Jair Bolsonaro, argue that the exam fails to measure a candidate’s ability because of items that they perceive to be biased. The criticized questions are often those regarding the country's military dictatorship, women's rights and LGBTQI+ themes.We analyzed billions of responses from millions of students over the past 11 years to verify if these test items effectively assess their abilities and we found that Bolsonaro criticism is unjustifiable. </t>
  </si>
  <si>
    <t>Jair Bolsonaro, current Brazilian President, has been trying to change questions present in the Enem test since taking over the government. This effort has a technical argument as its formal justification: that certain items would not measure the students' proficiency and would only be on the test to promote ideological indoctrination. To our knowledge, this is the first time a group – journalistic or academic – has put these claims to test. Thus, the findings presented here, that the justifications presented by the president are false, are unprecedented. Furthermore,  we have shown that other items, which were not targets of Bolsonaro's criticism, are inefficient in the assessment of a students' knowledge. This conclusion was corroborated when we found that correct answers on these items were not considered for the final grade of the students. In other words, the model used by the institute responsible for the test (Instituto Nacional de Estudos e Pesquisas Educacionais Anísio Teixeira - INEP) identified that these items were unfit to the point that getting them right did not give any information of how good the student was, leading to no increase in the final grade. None of the millions of test participants were aware of this at the time, since the parameters for calculating the grade are not disclosed by the government.  This article was the headline of the Folha de São Paulo newspaper, one of the largest and most traditional newspapers in the country.</t>
  </si>
  <si>
    <t> Techniques:  Item response theory (IRT): To make the theorical model of expected answer from the students according to their abilities. Which we compared the empirical data (using Bock's (1972) chi-squared method). IRT was also used to to ascertain the ability of test's items to discriminate students according to their proficiency; Factor analysis: To check if students with more knowledge had more chance of getting the right aswer or not (using Crit coefficient);  Biserial correlation: To check if getting the right answer fom one it was correlated to get the right answer in others items; Web scraping: To get the links to download the data and to obtain images of the test items;    Tools and technologies:  Postgresql: To store the data from the students and the tests;   R: Used to obtain the data, make the analysis and plots and format the data; Adobe Illustrator: To edit, layout and ready plots for print</t>
  </si>
  <si>
    <t>The evaluation of the quality of items in a test, that is, if it is efficiently measuring the knowledge of students, is not a simple task.  We have based our analysis on the Item Response Theory (IRT), a complex statistical model used to estimate the ability of students in different areas. This model is the same used by Enem to calculate students' grades.  Hence, our analysis is based on the same assumptions that the test uses.  Moreover, one of  our journalists  took a college course on the subject, with one of the greatest specialists in the field in Brazil, in order to obtain the necessary knowledge for the analyses Structuring the PostgreSQL databases was a complex operation, as it was necessary to store 12 billion responses from 70 million students who took the tests between 2009 and 2019. This structure was further hampered by the lack of standardization of the files from different years provided by the government. This work took 3 months. After this step, it was necessary to create codes in R to assess whether the items were able to discriminate students according to knowledge, that is, whether, for each item, the chance of getting it right was related to the student's ability in the area of ​​knowledge. Finally, there was extensive effort on coming up with a visual solution to best demonstrate the complexity of the theory in an understandable way for the reader. This includes a quiz with the unfit questions from the test, so the reader could understand how the candidates react to these and the problems with it. </t>
  </si>
  <si>
    <t>We believe there's value in translating technical knowledge as a way of doing journalism and contesting authorities’ declarations. This project started when we tried to understand how the government calculated students’ grades. In doing so, we faced difficulty in understanding the extremely specific technical knowledge. Although this would often be reason enough to abandon a task, we did not let ourselves be intimidated by it and sought to understand the model in depth.  We understood that this knowledge provided the tools to assess the quality of the tests' items and that with it we were able challenge the narrative  that the current federal government tried to impose.</t>
  </si>
  <si>
    <t>https://www1.folha.uol.com.br/educacao/2021/11/questoes-inadequadas-compoem-2-do-enem-e-nao-contam-para-nota.shtml</t>
  </si>
  <si>
    <t>https://arte.folha.uol.com.br/educacao/2021/veja-questoes-mal-elaboradas-do-enem-e-teste-suas-chances/</t>
  </si>
  <si>
    <t>https://github.com/deltafolha/enem/blob/main/metodologias/metodologia_itens_polemicos.md</t>
  </si>
  <si>
    <t>https://github.com/deltafolha/enem/blob/main/metodologias/metodologia_itens_inadequados.md</t>
  </si>
  <si>
    <t>Daniel Mariani , Diana Yukari , Paulo Saldaña, Flávia Faria and Fábio Takahashi</t>
  </si>
  <si>
    <t>Daniel Mariani: Data journalist at Folha de São Paulo. Graduated in Biological Sciences from the University of São Paulo.  Diana Yukari:  Information designer at Deltafolha, Folha de São Paulo's data journalism team. Flávia Faria: Editor of DeltaFolha, the newspaper's data journalism team. Previously, reporter for local news and politics.   Paulo Saldaña: Education journalist at Folha de São Paulo. Graduated in journalism from Faculdade Cásper Líbero, founder and director of Jeduca (Association of Education Journalists). Fábio Takahashi:  Former editor of DeltaFolha,Folha de São Paulo's data journalism team. Founder of Jeduca (Association of Education Journalists).  </t>
  </si>
  <si>
    <t>The Digital Army</t>
  </si>
  <si>
    <t>https://pointer.kro-ncrv.nl/digitaalleger</t>
  </si>
  <si>
    <t>Investigation, Database, Open data, Fact-checking, OSINT, Illustration, Video</t>
  </si>
  <si>
    <t>Animation, Personalisation, Scraping, Json, R</t>
  </si>
  <si>
    <t>Pointer infiltrated a Dutch troll army of over 750 members. In a Telegram group disinformation about the corona vaccine and anti-corona demonstrations is shared. Thanks to social media analysis, Pointer finds out which accounts are involved in this troll army. On a daily basis, they share the links that are shared through this group. Pointer went undercover in this group, discovered the accounts behind it and found out who is driving this troll army. Publications include an online scrolly production, a news article, a making-of and a TV broadcast.</t>
  </si>
  <si>
    <t>With this project, we were the first to encounter a Dutch-speaking troll army and analyze it from within. We presented our research in a number of different forms to reach different audiences including an online scrolly, news article, making-of and a TV broadcast. The latter had the most impact because we showed on TV how these groups were organized. It did very well for Dutch Television, attracting 370,000 viewers with competition from the Eurovision Song Contest. The three largest Dutch news media took over our news including public broadcaster NOS, RTL and the nieuws site nu.nl.</t>
  </si>
  <si>
    <t>For our investigations into misinformation, I keep an eye on several Telegram groups. Through some searches on the open web, I end up with a spider web of strange Telegram groups: pedo hunters, dark markets, expo's groups, and the group called The Digital Army.  We wanted to follow this troll army for three months to see how they were organized. During this period, we scanned all the posts in the group several times to accurately analyze the conversations. This gave us a good idea of who the main characters are in this group. Through the data analysis in R we also got an idea which topics were often discussed, and which urls were shared.  Often these were links to websites that had not been distributed before. We also scrapped Twitter to see which accounts were spreading this misinformation right after it was shared in the troll army. Again, you can compare the language used by the group and social media accounts side by side. Over time, you can link a number of accounts together, and estimate the size of the troll army. In addition to this data analysis, we conducted an extensive OSINT investigation of the three protagonists. This constantly revolves around linking information and data we find online. For each of the three protagonists, we created an extensive research document, in which we place each clue. Through OSINT investigation, we were able to link the founder, leader and most loyal follower of this troll army to individuals with 100% certainty.  Via the open web you can search for invite links on Telegram. Then it also becomes clear how Telegram groups are structured: you can find all kinds of dubious groups via a kind of Starter-page like channels with countless links. The Digital Army is one of them.</t>
  </si>
  <si>
    <t>The OSINT investigation provided the most headaches. These individuals want to keep themselves anonymous, but unwittingly give away some information. For three weeks, I churned out countless leads. Sometimes it was about a specific photo: if I could find out where it was taken, you get closer to where that person lives. Or I could say with certainty what someone's social media profile is: then you can use that to find information about someone's email address or phone number. Each clue leads to the next (half) clue. And the ultimate goal is to find out someone's name, hometown and contact information. With a lot of sleuthing, dead ends and luck, we were able to unmask the three main characters. We spent about three weeks on this OSINT investigation. For The Digital Army, we went undercover in a Dutch troll army for three months. Some people will know troll armies as the Russian factories where dozens of people behind countless screens and social media accounts bombard the world with misinformation. However, this is a completely digitally organized troll army. The participants barely know each other beforehand, and try to feed each other new tactics and messages via the social media app Telegram. This is the period just after Twitter and Facebook started banning all kinds of conspiracy theorists from their platform. Not much had been written about Telegram and misinformation, and certainly not from within. Through an innovative way of storytelling we take the viewer into the chat group of The Digital Army. To experience how it's like to be a part of these kinds of Telegram groups. Especially now, during the pandemic we find it important to show which persons are behind the spreading of disinformation and misinformation.</t>
  </si>
  <si>
    <t>In 2015, an office building in St. Petersburg was still the image we had of a troll factory: a physical office building where dozens of people with hundreds of fake accounts try to steer public opinion. But in 2021 that image is outdated. Coordinated troll armies are now much easier to organize digitally. And that includes The Digital Army. Pointer discovered this troll army in early 2021, and spent some time investigating how they spread disinformation about the corona vaccine. In addition to online campaigns, they also created and distributed actions to physically intimidate mental health professionals, politicians and scientists. With every big investigation Pointer publishes a making-of article. Other journalists will thus get an inside look at how we work at Pointer. Often with the described methodology and challenges we face during the research process. This time we exposed the tactics of these misinformation spreading groups. This may also give other journalists ideas for their own investigations. Although these 'behind-the-scens' articles are being read by very few people compared to our fancy online scrollytelling articles or TV broadcastings, we find it important to be transparant about how we work on our investigations.</t>
  </si>
  <si>
    <t>https://pointer.kro-ncrv.nl/het-digitale-trollenleger</t>
  </si>
  <si>
    <t>https://pointer.kro-ncrv.nl/nederlands-trollenleger-verspreidt-en-coordineert-desinformatie-over-vaccin</t>
  </si>
  <si>
    <t>https://pointer.kro-ncrv.nl/hoe-is-het-digitale-leger-opgebouwd</t>
  </si>
  <si>
    <t>https://pointer.kro-ncrv.nl/system/files/2022-01/pointer_digital_army_en_translation.pdf</t>
  </si>
  <si>
    <t>https://docs.google.com/document/d/1dkLphevOQ-dIVtyLrpldE-xXKtobkDS9f9QUbDOxjhE/edit?usp=sharing</t>
  </si>
  <si>
    <t>Jerry Vermanen, Wendy van der Waal, Marije Rooze, René Sommer</t>
  </si>
  <si>
    <t>For The Digital Army data- and investigative journalist Jerry Vermanen did al research, investigation and text voor de articles. He was also featured in the TV broadcast.  Had his first job in data journalism at NU.nl. Jerry doesn't care much for opinions and gut feelings: that's for in the pub or on social media. He prefers to talk about what really matters: facts. With data analysis, OSINT and old-school journalistic skills, he found 82 Dutch child pornographers, found out where Dutch weapons end up after resale and corrected officers who published too much personal information on the Internet. Jerry got help from designer Wendy van der Waal. She designed the scrolly production, all the header images and created the design for the TV broadcast. Developer Marije Rooze brought the research, imagery and (UI) design together. Editor René Sommer was there to keep everything on track and edited all the text and TV broadcast.      </t>
  </si>
  <si>
    <t>Dutch</t>
  </si>
  <si>
    <t>Pointer, based in the Netherlands, infiltrated Telegram groups to uncover a troll army that was spreading misinformation about COVID vaccinations.  The reporters went undercover for three months to identify themes and analysis on the Telegram messages, then used OSINT techniques to find the organizers of the group called The Troll Army.</t>
  </si>
  <si>
    <t>Revealing the Brazilian military pensionists for the first time in Brazil</t>
  </si>
  <si>
    <t>https://fiquemsabendo.substack.com/p/nova-denuncia-da-fiquem-sabendo-obriga</t>
  </si>
  <si>
    <t>Investigation, Multiple-newsroom collaboration, Database, Open data, News application</t>
  </si>
  <si>
    <t>R</t>
  </si>
  <si>
    <t>Brazil's FOIA came into force in 2011 to ensure the right of access to information from the federal government and the federative units, but only the salaries of active public servants were available on the Transparency Portal, excluding inactive ones. Fiquem Sabendo has been fighting to open this data in the last 4 years. In 2020 we've managed to open civil's inactive pensions and, in 2021, we've made the government open decades of data about military pensions in Brazil, a black box that has never been opened before. More than 70 exclusive stories were published in Brazilian and international media</t>
  </si>
  <si>
    <t>More than 70 stories were published about military pensions based on our work, including articles and Opeds published in every major news outlet in Brazil. This data has been hidden for decades. This story explains in detail the importance of opening this data and how we did it: https://latamjournalismreview.org/articles/journalism-brazil-freedom-of-information-act-pensions/ The stories published based on the data we revealed show, for example, that the children of Brilhante Ustra, a famous Brazilian torturer, still receive military pensions - https://brasil.elpais.com/brasil/2021-07-06/governo-paga-12-milhao-de-reais-por-mes-a-herdeiras-de-militares-acusados-de-crimes-na-ditadura.html Another story revealed that many pensioners have their own millionaire companies but still receive money from the government - https://www.metropoles.com/brasil/registros-mostram-400-filhas-pensionistas-de-militares-como-socias-de-empresas-milionarias In another story, we show that more public funds are spent in military pensions that in social benefits for poor people in Brazil - https://piaui.folha.uol.com.br/as-pensoes-e-os-bilhoes-da-familia-militar/  Folha de Sao Paulo, Brazil largest newspaper, wrote an Oped based on the data we found saying that the pensioners payment  policy shouldn't exist anymore -  https://www1.folha.uol.com.br/opiniao/2021/07/custoso-anacronismo.shtml    </t>
  </si>
  <si>
    <t>We went to court (Tribunal de Contas da Uniao / TCU) with a lawyer to make the government open the data, filed dozens of FOIA requests every month to get updates on how they were working to open the data and, when the data was released, used R and Shinyapps to make hundreds of gigabytes easy to use and find pensionists names - https://fabdev.shinyapps.io/graphs_on_demand/ We've organized a pool of journalists from dozens of different Brazilian and international newsrooms to public the stories using the data we found.</t>
  </si>
  <si>
    <t>There were two main problems: making the government open the data even after the court decision. They have tried many different ways to keep hiding information, like disclosing only pensions related to civil servants and hiding the military, saying that military servants don't have to disclose their benefits, postponing the disclosed of data every month, etc. The second problem was to understand the data and make it available to everyone in a way that journalists would immediately start asking questions and writing their stories instead of spending time to understand particularities from the dataset. There were lots of mistakes in the original database, so we had to speak with people from the govermnet many times, schedule meetings and make them fix everything before actually making the data available.</t>
  </si>
  <si>
    <t>Collaborative journalism is a key to get important information and make it relevant to society. Sometimes the scoop is not the only (or the most) important thing in a story.</t>
  </si>
  <si>
    <t>https://latamjournalismreview.org/articles/journalism-brazil-freedom-of-information-act-pensions/</t>
  </si>
  <si>
    <t>https://fiquemsabendo.substack.com/p/pensionistas-devedores</t>
  </si>
  <si>
    <t>https://www.metropoles.com/brasil/registros-mostram-400-filhas-pensionistas-de-militares-como-socias-de-empresas-milionarias</t>
  </si>
  <si>
    <t>https://apublica.org/2021/07/governo-paga-r-12-milhao-por-mes-a-herdeiras-de-militares-acusados-de-crimes-na-ditadura/</t>
  </si>
  <si>
    <t>https://www1.folha.uol.com.br/opiniao/2021/07/custoso-anacronismo.shtml</t>
  </si>
  <si>
    <t>Bruno Morassutti, Maria Vitória Ramos, Leo Arcoverde, Luiz Fernando Toledo, Taís Seibt, Fernando Barbalho</t>
  </si>
  <si>
    <t>https://fiquemsabendo.com.br/nossa-equipe/</t>
  </si>
  <si>
    <t>Brazilian Portuguese</t>
  </si>
  <si>
    <t>This is Myanmar's State of Fear</t>
  </si>
  <si>
    <t>aje.io/myanmarcrackdown</t>
  </si>
  <si>
    <t>101 East, AJLabs, Al Jazeera Media Network</t>
  </si>
  <si>
    <t>Investigation, Long-form, Satellite images, Politics, Human rights</t>
  </si>
  <si>
    <t>3D modelling, Adobe Creative Suite, Google Sheets</t>
  </si>
  <si>
    <t>A climate of terror has engulfed Myanmar since the army seized power in a coup during February, 2021. The digital interactive, “This is Myanmar's State of Fear”, produced by Al Jazeera’s 101 East team is a forensic investigation into the military machine behind the violence and fear sweeping the authoritarian Southeast Asian nation. The multimedia piece puts disturbing cases of alleged torture, mysterious deaths, disappearances and detention without charge under the spotlight.  State of Fear” features rare interviews with army defectors, people who lost loved ones in post-coup violence and politicians from the deposed government now in hiding.</t>
  </si>
  <si>
    <t>Using rare detainee testimonies, field reporting and satellite technology,  the team uncovered a secret facility allegedly used for interrogation and abuse located in a military compound on the outskirts of Myanmar’s largest city Yangon.  Al Jazeera worked with investigative agency Forensic Architecture to locate and digitally recreate the centre. They showed how the facility was rebuilt weeks prior to the coup.    Before publication,there was scant knowledge of the exact location of the facility and its existence was little more than a rumour. This digital reconstruction informed society of what was going on inside this facility, where hundreds of people allege they have been detained and abused Some dissidents have been killed in mysterious circumstances after being detained by the authorities. The reporting team gained access to unseen footage of a politician who died in custody which revealed severe injuries to his body which was drenched in blood, undermining the military’s official account that he died of a heart attack in custody. Although rumors about his death were widely shared online, this investigation shed new light on the event with hard evidence. With the foreign media’s access to Myanmar severely limited, most media organizations have struggled to cover this challenging news story and been forced to rely on foreign academics or diaspora voices as commentators. The unique strength of this reporting prompted the UN agency responsible for examining atrocities in Myanmar, the IIMM, to ask the 101 East team to share their evidence and witness testimonies to help with their investigation.  Sky News UK, TRT World and other media outlets have also reported on the key findings of 101 East’s investigation.  The combination of compelling first-hand accounts and forensic investigation makes the team’s unique coverage of the Myanmar coup and its aftermath worthy of a Sigma Award.  </t>
  </si>
  <si>
    <t>This digital interactive piece featured audio interviews and eyewitness accounts captured by a reporting team based in Myanmar.  The project also features timelines, data visualizations and other multimedia which have been curated in a scrapbook style to mimic the nature of the investigation. This content and its presentation helps the user to understand the context of what is currently happening in Myanmar and the process of information gathering. The team chose to publish the names of  6,994 detainees and their occupations - a digital memorial of those arrested during the first six months of the coup. This choice of presentation urges readers to understand the scale of the issue, whilst also dignifying the individuals who have been detained.   Photos and videos sourced directly from families of victims and from across social media were used to create a digital memorial of people allegedly killed by torture. The team handled this graphic content with sensitivity, highlighting the impacts of the coup on individuals without gratuitous violence. This piece was coded in AMP, a lightweight language to ensure quick load times regardless of hardware, to ensure this project reaches Global South digital audiences with limited internet bandwidth. The interactive ‘This is Myanmar's State Of Fear’ has been widely shared on Myanmar social media platforms.   </t>
  </si>
  <si>
    <t>The 101 East team gathered the core evidence for this online investigation in an incredibly difficult and repressive reporting environment.  In the aftermath of the coup, the junta has sought to prevent media coverage of events in Myanmar. It has closed independent television stations, online news outlets and newspapers, and arrested scores of journalists. The authoritarian regime has already convicted at least six journalists for violating a new provision of the penal code that makes it a crime to publish or circulate comments that they claim spread “false news” or “cause fear”.  Producing this digital project was an ambitious, risky endeavour yet vital to informing the world about what is happening under military rule in Myanmar. This reporting was spearheaded by Ali Fowle, a correspondent who spent nine years in Myanmar and was on the ground in the country's biggest city, Yangon when the army takeover occured.  Using her extensive contacts, Ali interviewed deposed politicians in hiding, former detainees and their families as well as demonstrators who feared imminent arrest.  She documented army brutality as the death toll rose, faced the constant risk of arrest and navigated internet shutdowns to produce this unvarnished, yet nuanced coverage from the frontlines. The 101 East team won the trust of sensitive interviewees who feared jail or death for speaking out against the military. The production team found secure locations to ensure that these interviews could be conducted safely. Ali’s long-term connections with activists and intimate knowledge of the country allowed her to navigate this sensitivity and obtain access other foreign media were unable to manage.  </t>
  </si>
  <si>
    <t>This quick turnaround digital piece was created in less than two months and capitalized on reporting materials gathered by an investigative unit of television reporters who made two longform documentaries after the coup in Myanmar.  Journalists can use "This is Myanmar's State of Fear" as a blueprint to reimagine television content for a digital audience.  It should be noted that Myanmar is one of a number of repressive reporting environment in the world right now.  Other news organizations could use this digital interactive as a model to report in authoritarian nations where press freedom is non existent and media access is difficult.  "This is Myanmar's State of Fear" is also a model of important international reporting and clearly puts the current issues into context for an audience unfamiliar with the politics of the country using timelines and clear explainers.    With human rights abuses occurring daily across Myanmar, investigations such as those done by Al Jazeera's 101 East team are vital examples of public interest journalism, providing a voice to the voiceless and holding the military junta to account. Combining corporate and forensic inquiry with field reporting, this interactive is an agenda-setting piece of digital journalism which serves as a key investigation into human rights abuses following Myanmar’s coup.  With the crackdown showing no signs of abating, this piece of online journalism is a powerful examination of how civilians have vowed to keep fighting for democracy, whatever the cost.</t>
  </si>
  <si>
    <t>https://interactive.aljazeera.com/aje/2021/myanmar-state-of-fear/index.html</t>
  </si>
  <si>
    <t>Rhiona-Jade Armont, Ali Fowle, Drew Ambrose, Nick Olle, Aun Qi Koh, Liz Gooch, AJLabs, Forensic Architecture, David Boyle, Jenni Henderson, Forensic Architecture</t>
  </si>
  <si>
    <t>101 East is Al Jazeera English’s weekly current affairs programme about issues in the Asia-Pacific.  The documentary program launched in 2006 and operates out of Al Jazeera's Asia bureau in Kuala Lumpur, Malaysia. They have produced an impressive range of documentaries about Myanmar since 2011, when the Southeast Asian nation transitioned from army rule to a civilian government.   Aside from television programs, 101 East produce in-depth multimedia pieces, virtual reality videos, gamification, comic book storytelling and data visualizations to engage web audiences.  101 East’s digital journalism have won the SOPA award (Hong Kong), a Venice TV Award (Italy), two Overseas Press Club of America citations, a Society of Digital News Design Award of Excellence (USA) and was highly commended twice at the Drum UK Online Media Awards.    </t>
  </si>
  <si>
    <t>English, Burmese</t>
  </si>
  <si>
    <t>Al Jazeera's 101 East team used forensic investigation techniques to put cases of alleged torture, mysterious deaths, disappearances and detention in Myanmar under a spotlight after the 2021 coup. Its unique testimonials from detainees, field reporting and satellite technology found one secret facility in a military compound outside Yangon. With its partner, Forensic Architecture, the team gained access to previously unseen footage of a politician who died in custody – evidence that was later shared with the UN agency investigating atrocities in the country. The team also published a memorial listing nearly 7,000 people arrested during the first six months of the coup.</t>
  </si>
  <si>
    <t>The 6,089 Dundee WW1 victims: Search their names, ages, ranks and addresses</t>
  </si>
  <si>
    <t>https://www.thecourier.co.uk/fp/courier-investigations/2703714/dundee-ww1-victims/</t>
  </si>
  <si>
    <t>The Courier, Press and Journal</t>
  </si>
  <si>
    <t>Investigation, Database, Open data, Chart, Map, Culture</t>
  </si>
  <si>
    <t>Animation, D3.js, Adobe Creative Suite, Microsoft Excel, Google Sheets, CSV</t>
  </si>
  <si>
    <t>For Remembrance Day we honoured the fallen by geolocating and mapping their home addresses and turning it into a scrollytelling experience telling their stories. We also included a map our readers can explore and a searchable table as well as a map of where they were laid to rest for any of our readers who wished to pay their respects. There were a number of side stories going into more depth on the tragic stories we uncovered in the dataset.</t>
  </si>
  <si>
    <t>It is now three months since this piece was published and we still regularly receive emails from family members thanking us and sharing the stories of their family members with us. We've gone on to publish follow up articles based on these including one where a family member provided us with copies of letters their fallen family member had sent during the war. We've also had correspondence with people in the education sector - inlcuding one teacher who works on a Ministry of Defense campus and sought our permission to use the piece as part of her curriculum. We are a very new data team (only formed in March 2021) and we have also found that this piece has had a significant impact internally in being more creative with use of data. Poppy Scotland, the official Scottish Remembrance charity had the following: “This map is a powerful reminder of how every single community has been impacted by the cost of conflict over the past 100 years. Each poppy symbolises the bravery and sacrifice of those who fought and died in defence of our nation.</t>
  </si>
  <si>
    <t>The original data was sent to us in excel format but as it was hand transcribed data based on records that were a hundred years old it required a lot of cleaning. For this stage we utilised Open Refine to cluster and clean the most common misspellings. To geolocate the data we used a Google Apps Script pinging off the google map API. As a relatively small newsroom we generally try to do as much for free as possible so this was geocoded ion batches of 1,500 per day (the free limit). Due to the age of the address data we then had to sift through the data for streets that no longer exist. The original design idea behind the project was based on an offhanded comment that from afar it would look like 'a field of poppies'. The poppy icon was designed in figma and it was designed to have similarities between the Scottish and Canadian official poppy icons to honour the many Scottish men that served in the Canadian military. The stalk of the poppy was a deliberate choice to add on to the 'field of poppies' aesthetic. The maps and scrollytelling were done using flourish and javascript. The poppy SVGs for the pictogram were also designed using figma.</t>
  </si>
  <si>
    <t>We have a motto in our data team - "NYT dreams on a DCT budget" and this project is the epitome of that. Between our titles we had more than 11,000 records to clean and geolocate and as stated previously we tend to try to avoid having to pay for resources where possible so the addresses were located in chunks of 500 per day (per data team member - so 1,500 per day). As a small data team that also provides a service to the rest of the newsroom to create charts for their stories, it was often difficult to allocate the time required for manual scrutiny of the data, but when we did we found ourselves sharing fascinating story after fascinating story. As a group of millennials we had never felt andy particular connection to the tragedy of WW1 but trawling through this data and ouring our hearts and souls into creating something that would truly honour them has brought that connection to us - and we hope that connection is felt in our readers in our presentation of the data.</t>
  </si>
  <si>
    <t>Data journalism is not just about news. Every now and then it's good to take modern data visualisation and journalism principles and apply them to a more feature based project.</t>
  </si>
  <si>
    <t>https://www.pressandjournal.co.uk/fp/pj-investigations/3598986/aberdeen-ww1-victims/</t>
  </si>
  <si>
    <t>Lesley-Anne Kelly, Emma Morrice, Joely Santa Cruz</t>
  </si>
  <si>
    <t>The DCT Media data team are passionate about making data more accessible to our readers. We're dedicated to making our analysis transparent and will publish our full data and methods  wherever possible. We use a blend of traditional reporting  and data visualisation and strive to be at the cutting edge of data-driven storytelling methods. Lesley-Anne has been working with data for well over a decade. She was born in Glasgow and moved to Dundee when she was 17 and never left which means she has lived in Dundee for 51% of her life so far.Loves a good spreadsheet but prefers R and dabbles in python and javascript where needed. In 2020 she completed a masters course in data visualisation. Emma originally studied law but a love of writing got her into journalism instead and after completing a masters course she worked as a news reporter for four years before moving into data journalism. She has lived in Aberdeen her entire life.Her favourite part of the job is working on longer projects and seeing big ideas come to life. She also likes learning new ways to visualise data. Joely has a science and data background and recently made the jump to data journalism. She is most happy when getting stuck in to big spreadsheets and experimenting with data analysis. Joely is based in London but lived in Dundee as a child so has come full circle by joining the Dundee team. Outside of work you will find her playing tag rugby (enthusiastically if not well) and expanding her circle of dog owners to go out walking with.</t>
  </si>
  <si>
    <t>Mururoa Files</t>
  </si>
  <si>
    <t>https://moruroa-files.org</t>
  </si>
  <si>
    <t>Disclose,Interprt,Princeton</t>
  </si>
  <si>
    <t>Investigation, Long-form, Cross-border, Multiple-newsroom collaboration, Open data, OSINT, Satellite images, Environment, Health</t>
  </si>
  <si>
    <t>Animation, 3D modelling, AI/Machine learning, Python</t>
  </si>
  <si>
    <t>Disclose and Interprt, in collaboration with the Science &amp; Global Security program at Princeton University (USA), investigated the consequences of atmospheric testing in French Polynesia for two years. With the help of thousands of declassified military documents, hundreds of hours of calculations and dozens of unpublished testimonies, this investigation demonstrates for the first time the extent of the radioactive fallout that struck the inhabitants of this vast territory as the 'Europe.</t>
  </si>
  <si>
    <t>After the publication of our investigation, demonstrations took place in French Polynesia to demand an apology from the French state. A summit was organized in Paris to bring together representatives of the French state and Polynesia to improve compensation for victims and to facilitate access to military archives during this period. The President of the French Republic visited Polynesia in July and acknowledged that France had "a debt".  The State has announced the opening of the military archives on nuclear testing. A commission has been set up to provide assistance with the preparation of compensation files for victims of nuclear testing, the clean-up and deconstruction of former nuclear sites  </t>
  </si>
  <si>
    <t>According to our calculations, based on a scientific reassessment of the doses received, approximately 110,000 people were infected, almost the entire Polynesian population at the time. Modelling toxic clouds to support, we also unveil how the French authorities have concealed the true impact of nuclear testing on the health of Polynesians for more than fifty years. The scientific visualizations presented on this platform were produced through the extensive data mining and analysis of declassified French documents and open access government sources.The reconstruction of fallout patterns and cloud trajectories from French nuclear tests was done using the US NOAA Hybrid Single-Particle Integrated Trajectory (HYSPLIT) particle transport and dispersion model and meteorological data from the NCEP/NCAR Reanalysis (1948 - present) project. Initial stabilized radioactive clouds were represented as vertical linear sources with activity adequately distributed among the cap, skirt and stem of the cloud. The cloud particle sizes were assumed to be log-normally distributed. Calculations were run on a 12-core linux machine and involved the release of 3,000,000 3D particles each.  The hypothesis and input data of these studies were crossed checked with information available from the declassified historical documents as well as information available from the scientific literature.</t>
  </si>
  <si>
    <t>For two years, nuclear physics researchers, designers, architects and journalists worked together on this investigation.  This international project was carried out between Princeton University in the United States, the architects' collective "Interprt" working on ecocides in England and Norway, and the French investigative media Disclose. This collaboration was made extremely difficult because this team of about ten people could never meet in real life, due to the covid-19 crisis. The other main challenge was to develop a technological model to virtually recreate the French nuclear tests in the laboratory using the powerful computers at Princeton.  Once these scientific calculations were made, the designers and architects modelled in 3D the trajectory of the radioactive clouds and their fallout on the islands of French Polynesia. They also modelled the precise level of fallout on a village and the contamination of food and inhabitants.  On the other hand, the journalists investigated French state military documents, met with sources involved in the nuclear tests and went to the field to meet victims, find documents hidden by the state about the health impact. This project deserves to be selected because it is unprecedented in its method. It brings together the methods of scientific investigation, 3D modelisation, forensic architecture and journalism to strengthen the evidence. Science supports journalistic work to produce rigorous investigations. </t>
  </si>
  <si>
    <t>This investigative story shows how international collaboration on sensitive issues can be done completely remotely, using tools such as Slack to coordinate the progress of projects, organize videoconferences on Meetjitsi (encrypted video) and groups on Signal.  Above all, it teaches how different methods of investigation can complement each other: the search for evidence in science is stricter than in journalism. It also enhances the accuracy of an investigation, as journalists find themselves integrating the precise methodology of scientists. It is not easy to get scientists, architects, designers and journalists to work together. The working methods are not the same, so we have to agree on a common method.   The investigative hypotheses put forward by the journalists are in fact confirmed or not by the scientific experiment, then by the 3D modelling. On the one hand, journalists have access to sources to which scientists would not have had access. And the scientists have access to documents that are not accessible to journalists. This project will hopefully lead to more such collaborations in the years to come.</t>
  </si>
  <si>
    <t>https://www.youtube.com/watch?v=esN7mvqBP1Y</t>
  </si>
  <si>
    <t>Sébastien Philippe,Tomas Statius, Mathieu Asselin, Nabil Ahmed,Olga Lucko, Svitlana Lavrenchuk</t>
  </si>
  <si>
    <t>Sébastien Philippe is an Associate Research Scholar at the School of Public and International Affairs with the Program on Science and Global Security. He is also an associate fellow (2019-2021) at the Nuclear Knowledges Program at Sciences-Po, Paris. His research focuses on the monitoring and verification of international agreements, the reconstruction of past nuclear weapon activities (nuclear archaeology), and the impact of emerging technologies on the safety, security, and vulnerability of strategic nuclear forces.  Tomas Statius is an investigative journalist working for several newsroom Libé, Disclose, Mediapart. Nabil Ahmed is a transdisciplinary scholar and writer. He leads INTERPRT, an environmental justice project that investigates and advocates for the criminalization of ecocide under international law. Olga Lucko leads INTERPRT’s spatial research and design projects. She has been responsible for developing visual forensic evidence for the past five years. She is an ARB registered architect with experience working on public building projects in the UK with renowned practices Tim Ronalds Architects and Clash Architects. Slitvana Lavrenchuk is responsible for geospatial data analysis and design. She has an MArch from the Royal College of Art. Her research interests include interdisciplinary responses to climate change in the arctic. Mathieu Asselin is a freelance photographer. Before working on Mururoa Files, he takes on the daunting task of exploring the controversial and infamous agricultural company, Monsanto, through investigative photography,     </t>
  </si>
  <si>
    <t>Green, Yellow, Corona</t>
  </si>
  <si>
    <t>https://www.sueddeutsche.de/projekte/artikel/wissen/mit-co2-ampeln-gegen-corona-e452127/</t>
  </si>
  <si>
    <t>Süddeutsche Zeitung</t>
  </si>
  <si>
    <t>Illustration, Infographics, Politics, Health</t>
  </si>
  <si>
    <t>In the second pandemic winter, schools in Germany remain open, despite high infection figures. Students are crowded into classrooms, protected only by FFP2 masks and regular testing, because the vaccination rate among children is still low. How high is the risk of infection in classrooms, and how well can simple ventilation help reduce it? Journalists from the Süddeutsche Zeitung (SZ) measured the infection risk in classrooms, daycare centers and at family gatherings using CO₂ measuring devices. In charts and graphics, they illustrate how quickly the aerosol concentration rises and how only consistently opened windows can reduce the risk of infection.</t>
  </si>
  <si>
    <t>The project is a visually narrated paid article and was very well received by SZ subscribers. Many non-subscribers also clicked on the article, which is why it also led to new conversions. </t>
  </si>
  <si>
    <t>The analysis of the CO₂ values of the different scenarios is based on measurements that the Süddeutsche Zeitung carried out with two different CO₂ traffic light models. They differ in design, but both have the same sensor installed. The SZ was provided with one model free of charge by the company ISIS IC. Measurements were also taken with a self-built CO₂ traffic light following instructions from the Umwelt Campus Birkenfeld. In addition, we received data donations from the Michaeli-Gymnasium in Munich. Students Simon, Felix and Samuel from the high school measured carbon dioxide concentrations in various classrooms as part of a "Jugend forscht" project and won the special "Thinking Safety" prize.   The CO₂ limit at 1000 parts per million (ppm) is based on assessments by the German Federal Environment Agency. Here, 1000 ppm of carbon dioxide in the room air is considered harmless and a room air with 1000 ppm to 2000 ppm of carbon dioxide is considered alarming.   To calculate the probability of having an infected child in a class, we assume that twice as many children are infected as officially known. Although regular rapid tests can detect some infected children, they cannot detect all, especially since children more often show few symptoms of illness and rapid tests have limited accuracy. The probability of infecting more children is based on an interactive calculator from the Max Planck Institute for Chemistry. In the scenarios presented, we assumed a classroom with one teacher and 25 students, 50 percent of whom are vaccinated or recovered, and who spend 25 hours together in a room over the course of a week.  </t>
  </si>
  <si>
    <t>To obtain the data, the journalists performed several measurements themselves over a period of one year and evaluated them together with data donations from schools and interpreted them with the support of experts. The Data team worked together with colleagues from the visual desk and science editorial team, which required cross-departmental planning, to present readers with a cleanly researched and well-visualized story. The evaluation underpins the current debate on mandatory vaccinations, student vaccinations and school closures with easy-to-understand scientific insights and offers guidance on safer indoor meetings through proper ventilation. </t>
  </si>
  <si>
    <t>This project shows how sensors can be used in a meaningful way to add scientific insight and data to a debate currently taking place in society. The story takes the reader through an everyday problem - worrying about children at school during a pandemic - but also shows why the risk of infection in a room rises quickly, even in small groups, and how this can be reduced quite significantly by proper ventilation. It also shows the great potential of collaborations between multiple departments and teams even within the same media house, because projects like these are made possible through working together.</t>
  </si>
  <si>
    <t>https://drive.google.com/file/d/1Ez3PG5rTa5qx4w5amlUZz2Yf3FZrcpsm/view?usp=sharing</t>
  </si>
  <si>
    <t>Sabrina Ebitsch, Maria-Mercedes Hering, Berit Kruse, Sophie Menner, Sören Müller-Hansen and Julia Schubert, also involved were Felix Hütten, Florian Peljack, Florian Kaindl, Christian Helten, Niklas Keller, Julian Hosse, Simon Groß and Jakob Wetzel</t>
  </si>
  <si>
    <t>Süddeutsche Zeitung's award-winning Data Team was established in 2018 to focus on data-driven reporting across all topics, with close links to the Investigations team (known for the Panama Papers, among other stories). Although it is a standalone unit of the newsroom, the team always works very closely with specialist editors from the other departments, graphic designers and developers, combining their expertise and skills with their own to achieve the best result for readers. As the team sees it, data journalism is first and foremost journalism - its goal is to tell stories, explain complex issues, expose injustice and corruption. The team is committed to constantly learning, experimenting with new tools, sources and storytelling formats, and providing the best possible experience for Süddeutsche Zeitung readers - online and in print. Exchanging ideas, sharing knowledge and learning from each other are important pillars of the philosophy. Towards their readers, they try to be as transparent as possible - publishing detailed descriptions of their methodology, source code and raw data wherever possible. </t>
  </si>
  <si>
    <t>German</t>
  </si>
  <si>
    <t>She is pretty. He is strong. He is a teacher. She is kindergarten teacher</t>
  </si>
  <si>
    <t>https://www.republik.ch/2021/04/19/sie-ist-huebsch-er-ist-stark-er-ist-lehrer-sie-ist-kindergaertnerin</t>
  </si>
  <si>
    <t>Republik Magazin</t>
  </si>
  <si>
    <t>Investigation, Explainer, Chart, Politics, Culture, Women</t>
  </si>
  <si>
    <t>AI/Machine learning, CSV, Python</t>
  </si>
  <si>
    <t>Google Translate used to translate texts in a way that cemented gender stereotypes. Then vowed to do better. We tested how well the algorithm improved using Finnish sentences (the grammar of which does not code for gender) and translating them to German.  Finnish «hän on kaunis» ('he/she is beautiful') becomes, for example, «sie ist schön» ('she is beautiful') in German. Profession names as well as adjectives were translated in a heavily stereotyped way. We explain how this comes to be (algorithms are trained in certain ways) and what could be done to amend it. </t>
  </si>
  <si>
    <t>The project was well-read on Republik Magazin's webpage (www.republik.ch) and particularly well-shared in social media.</t>
  </si>
  <si>
    <t>We hand-selected and hand-checked original sentences to be translated, then used Python to automatically translate them via Google Translate's API and then calculated the percentage of translations as he/she.</t>
  </si>
  <si>
    <t>Designing the experiment and creating a well-balanced (but small, of course, since we hand-checked or hand-coded all the sentences) language corpus.</t>
  </si>
  <si>
    <t>How broad the field of «data journalism» can be: Sometimes the interesting stories do not necessarily lie in huge datasets and do not have to be presented in fancy visualisations. Sometimes some knowledge, a good idea and a fitting experiment design produces an insightful story.</t>
  </si>
  <si>
    <t>Marie-José Kolly, Simon Schmid</t>
  </si>
  <si>
    <t>Marie-José Kolly is a journalist at the online magazine "Republik" where she focuses on science and data journalism. After studying german language and literature and mathematics in Bern, she earned a doctorate in linguistics in Zurich and Paris. She teaches at the University for Education and spends most of her free time with books or in the snow. She lives in Zurich with her partner. Simon Schmid is a journalist. At the online magazine "Republik" he is Co-Head of the «Business, Science and Digital» desk. He studied sociology in Basel and economics in St. Gallen and completed further training in data journalism in New York. Schmid teaches data journalism at the MAZ in Lucerne and Storytelling with data at the FHNW in Brugg. He spends his free time hiking, biking and skiing. He lives with his family in Zurich.</t>
  </si>
  <si>
    <t>Waves of Abandonment</t>
  </si>
  <si>
    <t>https://grist.org/abandoned-oil-gas-wells-permian-texas-new-mexico/</t>
  </si>
  <si>
    <t>Grist, The Texas Observer</t>
  </si>
  <si>
    <t>Investigation, Long-form, Multiple-newsroom collaboration, Open data, Chart, Map, Environment</t>
  </si>
  <si>
    <t>Animation, AI/Machine learning, Drone, Scraping, QGIS, Json, Adobe Creative Suite, Microsoft Excel, CSV, R, RStudio, Python</t>
  </si>
  <si>
    <t>Volatile oil prices are setting the stage for fossil fuel companies to abandon oil and gas wells en masse, particularly in the Permian Basin straddling Texas and New Mexico. Those two states are already responsible for cleaning up about 7,000 such abandoned wells, a task that will cost at least $335 million. New statistical models developed by Grist and the Texas Observer predict the states could soon find themselves saddled with an additional 13,000 wells in need of cleanup — with a true cost that is closer to $1 billion. This project was supported by the Pulitzer Center.</t>
  </si>
  <si>
    <t>The orphan well problem has received considerable attention at the local, state, and national level since the publication of our series. Regulators were receptive to our findings, and advocates and industry veterans alike sought to translate our methods to other geographic contexts. (Our open-source code makes this type of effort possible.) We saw our reporting cited in various public testimonies in state and federal hearings on well bonding. The recent infrastructure bill passed by Congress included almost $5 billion for old oil and gas infrastructure remediation — and while we wouldn’t claim to have unilaterally spurred that particular investment, we’re confident we contributed to the broader policy conversation in this space. Furthermore, in January 2022 (nine months after our reporting), the U.S. Interior Department drastically revised upwards their estimate of the number of orphan wells nationwide. The adjustment aligns with our predictions. With respect to the media ecosystem, our reporting was read by hundreds of thousands of people across a variety of platforms, and our feature was republished by The Guardian, among other outlets. Our Waves of Abandonment series received the Online News Association award in Investigative Data Journalism (Small/Medium Newsroom) earlier this year and contributed to Grist’s win in the General Excellence (Small Newsroom) category.</t>
  </si>
  <si>
    <t>Grist partnered with The Texas Observer to harness their reporter Christopher Collins' expertise covering his native West Texas. Grist staff writer Naveena Sadasivam conducted archival research, interviewed policy experts, and filed dozens of public records requests to get the raw material for our data analysis. Grist data reporter Clayton Aldern then mined and combined these datasets and leveraged machine learning to create a statistical model of well abandonment. The model — which generates projections for every well in the Permian Basin — allowed us to predict which of the region's tens of thousands of oil wells are on the verge of orphanage. A separate survival analysis helped us understand producers' sensitivity to oil prices. Specifically, we created a series of cross-validated LASSO models to identify wells the states had not yet considered orphaned (but which were statistically indistinguishable from orphan wells). Because of our imbalanced classes (i.e. there were many more examples of merely ‘inactive' wells in the dataset than orphan wells), we also penalized models for incorrectly classifying orphan wells during training. This move prevented the models from simply learning to always guess 'inactive' — which would have led to high (but misleading) accuracy values for model performance. To forecast the public costs of these potential future abandonments, we used American Petroleum Institute identification numbers to perform lookups in state databases of plugging cost projections. We leveraged R/RStudio, Python, Tableau, Adobe Illustrator, and HTML/CSS/JavaScript. More information on our methodology is available in our methods write-up and on GitHub.  To help ensure the piece had the most impact, we added eye-catching imagery and drone videography and crafted interactive data visualizations (including, in our methods story, a web-app version of the model) that allow readers to see for themselves how the variables fit together to tell the larger story.</t>
  </si>
  <si>
    <t>One challenge came from the disparate nature of the datasets in question. Some of our production data went back to the 1960s and had been saved in a variety of obscure formats, including those written for original IBM computers. Accordingly, sidestepping some particularly nasty data-ingestion tasks involved loading 62 million rows of well- and lease-level data into memory before cleaning. And not all datasets came to us easily. For example, we didn’t receive a complete dataset of New Mexico’s enforcement actions until we presented them with a BeautifulSoup-scraped version of their own public-facing database. A public records request sent to the agency was also rebuffed until we challenged their decision by submitting a complaint to the New Mexico attorney general’s office. Only after the attorney general’s review and decision to compel the agency to comply with our request did we receive the enforcement records. While other modeling efforts (at think tanks, for example) have sought to understand the orphan well problem at the national level, we believe they suffer from unrealistic assumptions about the abandonment rates of inactive wells in the country. Not all inactive wells will be orphaned. We believe our model is the first to operate at the level of the individual oil well (and produce realistic as opposed to sensationalist predictions). From inception to completion, our reporting process took approximately 11 months.</t>
  </si>
  <si>
    <t>We believe this project is a good example of journalists leveraging statistical models to make predictions about the future (as opposed to exclusively describing the present or explaining the past). Certainly, talented data journalists at outlets like The Economist and Bloomberg engage in this kind of projection all the time. Our project offers a reminder that statistical models of public data can have lives outside the economic realm. Furthermore, we believe the models presented here represent a nice example of combining various subfields of statistical inquiry (in our case, statistical learning/machine learning, null-hypothesis falsification testing, and survival analysis) in order to paint a fuller, more reliable, portrait of real-world phenomena. Fundamentally, we think our project presents a case study in balancing advanced statistical models with archival research, public-records requests, interviews, and other tools of traditional reporting. When further combined with expressive visuals, interactive graphics, and drone videography, the package communicates important findings without deifying numbers over hard, qualitative reporting — despite being a piece of "data journalism."</t>
  </si>
  <si>
    <t>https://grist.org/energy/scale-of-texas-new-mexico-abandoned-oil-wells/</t>
  </si>
  <si>
    <t>https://grist.org/energy/fracking-oil-gas-well-inspection-in-permian-basin/</t>
  </si>
  <si>
    <t>https://grist.org/energy/amy-townsend-small-study-methane-pecos-county-texas-abandoned-wells/</t>
  </si>
  <si>
    <t>https://pulitzercenter.org/projects/looming-liabilities-abandoned-wells-permian</t>
  </si>
  <si>
    <t>https://github.com/clayton-aldern/abandoned-wells</t>
  </si>
  <si>
    <t>Naveena Sadasivam, Christopher Collins, Clayton Aldern</t>
  </si>
  <si>
    <t>Naveena Sadasivam is a senior staff writer at Grist. She previously covered environmental issues for The Texas Observer, Inside Climate News, and ProPublica. At ProPublica, she was part of a team that reported on the water woes of the West, a project that was a 2016 Pulitzer Prize finalist for national reporting. She is also a Livingston Award finalist and has been recognized by the Society of Professional Journalists and the Society of Environmental Journalists for her work. Sadasivam has a degree in chemical engineering and a master’s in environmental and science reporting from New York University. Christopher Collins is an associate editor at The Texas Observer. The Wichita Falls native graduated from Midwestern State University in 2012 with a degree in Mass Communication. He previously has worked as a reporter at the Abilene Reporter-News and the Wichita Falls Times Record News, along with running a freelance reporting business. Clayton Aldern is a senior data reporter at Grist. A Reynolds Journalism Institute fellow, his reporting and data visualization have appeared in a variety of outlets, including The Atlantic, The Economist, Logic, and on the floor of the U.S. Senate. He holds a master's degree in neuroscience and a master's in public policy from the University of Oxford, where he studied as a Rhodes scholar. Based in Seattle, he is originally from Minnesota.</t>
  </si>
  <si>
    <t>The graveyard doesn't lie: Undercounted deaths from extreme weather, climate change, and failing infrastructure</t>
  </si>
  <si>
    <t>https://www.buzzfeednews.com/article/peteraldhous/texas-winter-storm-power-outage-death-toll</t>
  </si>
  <si>
    <t>Investigation, Explainer, Solutions journalism, Environment, Health</t>
  </si>
  <si>
    <t>Animation, CSV, R, RStudio</t>
  </si>
  <si>
    <t>These two stories used excess deaths analysis to show that the winter storm and power outages that hit Texas in February and the extreme heat wave that hit the Pacific Northwest in June caused hundreds more deaths than we counted for by the affected states. The second story broadened the narrative to show that the failure to accurately count deaths from extreme weather is a general problem that is leaving government officials ill-prepared to respond to climate change and reduce its toll. It also discussed reforms in data collection, analysis, and disaster planning that would improve resilience against the single</t>
  </si>
  <si>
    <t>The first story story drew widespread coverage from local and national media outlets, and prompted state Democrats to demand an investigation. This was a largely avoidable disaster: After an earlier winter storm in 2011, federal regulators warned Texas that its electricity grid, which is run independently from the two large interconnections that serve most of the rest of the nation, was vulnerable to failure in extreme cold.  Bills to better prepare the Texas grid to handle extreme cold were already in process. They were passed by the Texas legislature shortly after our article appeared and were signed into law by  Republican Gov. Greg Abbott in June. However, critics argue that these measures fall short of what is required. The issue has moved to center stage in the 2022 Texas gubernatorial election, with the Democratic challenger, Beto O'Rourke, citing our reporting in his attacks on Abbott's record.    </t>
  </si>
  <si>
    <t>The CDC maintains counts of weekly deaths, for all and certain selected causes, at the national and state level, for 2014 to 2019, and for 2020 and 2021. To estimate expected deaths for each jurisdiction and week, not including deaths from COVID-19, we trained regression models on the 2015-2019 weekly deaths data, accounting for long-term demographic changes using a linear component and using a smoothing spline to account for seasonal variation. We then used these models to predict the expected number of weekly non-COVID deaths for each state, with 95% confidence intervals. For each jurisdiction and week, we calculated weekly death anomalies minus deaths for which COVID-19 was given as the underlying cause, again with confidence intervals. We found significant spikes in non-COVID deaths in Texas in the week ending Feb 20, immediately following the winter storm and when the power outages occurred, and in Washington and Oregon in the week ending Jul 3, at the peak of an unprecedented heat wave, that greatly exceeded the official tallies in the affected states. Three independent academic experts in excess deaths analysis reviewed the findings, methodology, and analysis code. We also looked in more detail and individual causes of death in the CDC data, finding notable spikes for cardiovascular disease and diabetes in Texas for the week ending Feb 20, and for Washington in the week ending Jul 3. The analyses were performed using R and RStudio. Graphics for the stories were made with Datawrapper and ggplot2 R package, showing the time course of the power outages by county in Texas and neighboring states by animating frames using ImageMagick.</t>
  </si>
  <si>
    <t>Finding family members of those who died in the Texas winter storm to reveal the harrowing human stories of these uncounted deaths. Aldhous looked for specific causes of death listed in the CDC data that were associated with the overall spikes, which flagged cardiovascular disease and diabetes as the causes listed on death certificates that were most likely to be associated with the extreme weather. He then filed public records requests to medical examiners in the largest Texas counties, asking for complete lists and cause of death for those who died after the winter storm and during the power failures. This allowed Lee and Hirji to triage their reporting by focusing on deaths that were attributed to these causes in the records obtained from medical examiners — turning what would otherwise have been a guessing game into a targeted search for medically vulnerable people whose deaths were triggered by the weather extremes. This allowed their individual stories to be told.</t>
  </si>
  <si>
    <t>The GitHub repositories with our methodology, data, and analysis code provide a recipe for other data reporters wanting to apply excess deaths analysis to their own work. Our analysis of specific recorded causes of death, when combined with medical examiner’s records, also shows how data can be used not just to provide a top-line finding, but also to triage reporting by helping to identify individuals affected by the issues raised, emphasizing the human stories involved.</t>
  </si>
  <si>
    <t>https://www.buzzfeednews.com/article/peteraldhous/extreme-weather-climate-change-missing-deaths</t>
  </si>
  <si>
    <t>https://buzzfeednews.github.io/2021-05-tx-winter-storm-deaths/</t>
  </si>
  <si>
    <t>https://buzzfeednews.github.io/2021-12-extreme-weather-deaths/</t>
  </si>
  <si>
    <t>Peter Aldhous, Stephanie M. Lee, Zahra Hirji</t>
  </si>
  <si>
    <t>Peter Aldhous is a science and data reporter with BuzzFeed News, based in San Francisco. He also teaches in the J-School at UC Berkeley and in the science communication program at UC Santa Cruz. Stephanie M. Lee is a reporter at BuzzFeed News, where she writes about science, health, and medicine. Before joining in 2015, she was a reporter at the San Francisco Chronicle. She lives in San Francisco. Zahra Hirji is a BuzzFeed News science reporter covering the climate crisis, based in Washington DC. She previously was a reporter at InsideClimate News and has a masters in science writing from MIT.</t>
  </si>
  <si>
    <t>Uncounted: The hidden death toll of the COVID-19 pandemic</t>
  </si>
  <si>
    <t>https://www.usatoday.com/in-depth/news/nation/2021/12/22/covid-deaths-obscured-inaccurate-death-certificates/8899157002/</t>
  </si>
  <si>
    <t>USA TODAY network</t>
  </si>
  <si>
    <t>Investigation, Multiple-newsroom collaboration, Database, Open data, Infographics, Map, Health</t>
  </si>
  <si>
    <t>QGIS, Microsoft Excel, Google Sheets, R, Python</t>
  </si>
  <si>
    <t>For our Uncounted investigation, journalists from five newsrooms worked together to analyze CDC mortality data and follow that data to where it originates at the local level, through death certificates. We compared official COVID death figures with models developed by the CDC, in coordination with a team of demographers at Boston University; we collected death certificates and other primary source documents and then had medical examiners and physicians review them for errors and omissions; and we interviewed more than 100 medical examiners, coroners, public health experts, families and policymakers</t>
  </si>
  <si>
    <t>What we found: Short-staffed, undertrained and overworked coroners and medical examiners were all but unified in when and how to investigate a possible death from COVID-19. Some took the family’s word for what they believed was their loved one’s cause of death. Others didn’t review medical histories or order tests to look for COVID-19, but expected the state or family members to provide documentation. Death investigators and some physicians attributed deaths to inaccurate and nonspecific causes that are meaningless to pathologists, but closely resemble symptoms of COVID-19. Our investigation reveals the country’s central problem with tracking COVID-19 deaths: Where people live and die has a lot to do with the accuracy of their death certificate. Some deaths are investigated with state-of-the-art technology and expertise; others don’t go beyond a phone call with the family.  Much of the impact from this project, published in three parts in mid-to-late December, is still evolving. But the CDC said in a statement that our findings go beyond what they are able to provide, and said forthcoming working papers would seek to address some of the more common reporting errors. "We’re trying to push out as much information as we can, but we don’t have the resources to go digging in all of these counties. So it’s great that you’re doing this," Bob Anderson, the CDC’s chief of mortality statistics, told us. "The sort of information that you’re digging up can help us, potentially, to improve the quality of the data."</t>
  </si>
  <si>
    <t>The team at Boston University worked with the journalists on this project to provide them with models of expected deaths in every U.S. county, a level of granularity never before reported on a national scale. The team then identified states and counties that had highest rates of deaths that were both more than any normal, pre-pandemic year, but weren’t attributed to COVID.  This modeling data was created using 10 years worth of CDC mortality data and a regression analysis. We supplemented this data with our own point-in-time analysis of 2020 and 2021 CDC mortality data, from its newly-released WONDER API. In the areas flagged by models, reporters found an unusual increase in deaths from natural causes, especially at home, and spoke with local corners and medical examiners who would likely be investigating and certifying the death certificates in these cases.  We've made the data publicly available as a repo and embeddable Google Sheet, along with a searchable data viz by county:</t>
  </si>
  <si>
    <t>Mortality data, at the local, state and federal levels, only tells part of the story. As our series found, many of the errors and omissions on death certificates reflect a long-simmering problem of conflicting or unclear CDC guidance, a lack of training and resources or general apathy or politicization of the pandemic. As a result, we struggled to reconcile these data discrepancies and had to rely on on-the-ground reporting to shore up the differences. Many of the answers we received about the number of unexplained excess deaths in a particular county, specifically from Louisiana, Missouri and Mississippi, were revealing and not surprising. But they had not been fully explained before and elected coroners have yet to be held accountable for these errors and the incompleteness of their data. We plan to continue this work throughout 2022, in an attempt to expand on these findings.</t>
  </si>
  <si>
    <t>As part of the project, Documenting COVID-19 is sharing the data used for the larger investigation to help local newsrooms investigate how COVID deaths are certified and counted in their community. We'll be updating this spreadsheet with new data and tools for reporters in the coming months. We also held a webinar on our reporting process and shared our slides here. We've received tips through our callout form from New York to Wyoming, and are already working with reporters in the USA TODAY Network in Georgia, Massachusetts, Wisconsin and five other states to replicate these stories locally.</t>
  </si>
  <si>
    <t>https://www.usatoday.com/story/news/nation/2021/12/22/deaths-elderly-couple-show-how-covid-deaths-can-go-uncounted/8989257002/</t>
  </si>
  <si>
    <t>https://www.muckrock.com/news/archives/2022/jan/06/how-to-use-uncounted-cdc-data/</t>
  </si>
  <si>
    <t>Dillon Bergin, Betsy Ladyzhets, Jake Kincaid and Derek Kravitz of the Documenting COVID-19 project; Sarah Haselhorst, The Clarion-Ledger; Ashley White and Andrew Capps, The Daily Advertiser; Rudi Keller, The Missouri Independent; Nada Hassanein, USA TODAY</t>
  </si>
  <si>
    <t>Since the beginning of the pandemic, the Documenting COVID-19 project at Columbia University's Brown Institute for Media Innovation and MuckRock have worked to figure out how public health records and resulting data influences and shapes government policy. Death certificates are among the most influential records.  For this story, journalists from five newsrooms reviewed CDC mortality data at the county level. They compared those figures with models developed by the CDC and a team of demographers at Boston University, collected death certificates and documents and interviewed more than 100 medical examiners, coroners, public health experts, families and policymakers. The team at Boston University worked with the journalists on this project, providing models of expected deaths in every U.S. county and identifying areas of potential underreporting of COVID-19 deaths.</t>
  </si>
  <si>
    <t>Land of the Extinct, how does the local city collapse?</t>
  </si>
  <si>
    <t>http://somyeol.kbs.co.kr</t>
  </si>
  <si>
    <t>KBS(Korean Broadcasting System)</t>
  </si>
  <si>
    <t>Investigation, Long-form, Documentary, Database, Open data, Fact-checking, Infographics, Chart, Video, Map, Satellite images, Audio</t>
  </si>
  <si>
    <t>3D modelling, Sensor, Drone, D3.js, Json, Microsoft Excel, Node.js</t>
  </si>
  <si>
    <t>This project is an in-depth analysis of the decline in population in local cities. It mainly dealt with the current address of the collapsing local city and the harmful effects of population concentration in the metropolitan area.  During the five-month production period, reporters covered 17 cities at home and abroad, and analyzed vast amounts of demographics with experts. Related content was produced not only on web pages but also on documentaries.</t>
  </si>
  <si>
    <t>The coverage period is 5 months, 17 coverage sites, and 1,000km travel distance. Long-term on-site coverage has pointed out the problem of population decline in local cities. This is the first press release to cover the circumstances of individual cities in detail and implement them in videos.  Data analysis was also conducted. Based on the population data for special purposes that allow advanced statistical analysis, we looked at the problem of population decline in local cities with experts. Based on the analysis results, we also created "a map of vacant houses across the country," "a map of Korea's Catogram," and "a 3D map of youth population movement." This is a case of high expertise in accessing statistical sources and finding social implications.  We also paid attention to the web page. We have built a three-dimensional digital storytelling that integrates text, photos, graphics, videos, and 3D data maps, not just one-dimensional digital storytelling that puts text and photos. Furthermore, the web page was designed to move in response to its own actions such as scrolling and clicking, increasing the reader's experience. Writing was also adjusted in consideration of user interface.</t>
  </si>
  <si>
    <t>This project used Create-React-App (CRA).  ① A map of vacant houses across the country This is a 2D interactive map that shows the stages of vacant concentration as of 2019 by dividing them into 'eup', 'myeon', and 'dong' units. Users can enter or select an area they are curious about to obtain an empty concentration rate in that area. It was made using Leaflet.  ② Local cities extinction Risk Map (2019) This is a 2D interactive map that shows the stages of the local cities extinction index as of 2019 divided into 'eup', 'myeon', 'dong' units. Users can enter or select a region they are curious about to obtain a local cities extinction index for that region. It was made using Leaflet.  ③ Korea's Cartogram Map (1966-2020) It is a catogram map that distorts the map area according to the population. Users can visually grasp how the population density in the metropolitan and non-metropolitan areas has changed with the times by selecting the year. It was made using D3.js. The number of people in each region is proportional to the size of the area.  ④ 3D simulation (2019) showing the movement of the youth population to the metropolitan area. There is a 3D simulation that shows the movement of the youth population during 2019. Users can choose the area they are curious about and get the percentage of the youth population who moved from that area to the metropolitan area. It was created using kepler.gl and redox.</t>
  </si>
  <si>
    <t>It was the hardest to get the data that was the core of the coverage. More sophisticated and detailed data were needed to show detailed population changes in Korea over the past half century. However, the population data released by the National Statistical Office to the public were not detailed. Accordingly, reporters secured the necessary data through a microdata integrated service channel (special purpose data capable of advanced statistical analysis) provided by the National Statistical Office to experts.  Recruitment of team members was also difficult. Data journalism cannot be carried out by reporters themeselves. We need the help of many people, including data analysts and web page developers. However, at the time of production, there were no analysts to handle the data, no developers to create web pages, or designers to decorate the pages. The production cost was not enough, so we couldn't entrust the project to an outsourcing company. In response, we mobilized connections from college juniors to co-workers to find team members to participate in the project.</t>
  </si>
  <si>
    <t>This page is a report on the problem of population decline in local cities. It contains specific social phenomena, causes, problems, and alternatives that can be derived at this point. Therefore, other media reporters can use this page to find out the current address and cause of the population decline in local cities in Korea, and how it negatively affects the whole country. Furthermore, we can see alternatives that can be derived at this point.  It is also worth referring to data visualization techniques. The most effort I put into this time is the map. I tried to design it so that I could see the changes in the population over half a century at a glance, and I also increased the user experience so that I could experience the changes in the population of the region where I live. In particular, the catogram technique is an example of a problem in which the population is too concentrated in a specific area as a data visual. It would be nice for other media reporters to refer to these cases and visualize them with population data in the future.</t>
  </si>
  <si>
    <t>HYUNG GWAN LEE, EUN HEE MO, HA WOO LEE, DONG HYUK CHOI, DA HYE KO, SO HYUNG CHOO, SU HONG PARK, DABIN LEE Lee</t>
  </si>
  <si>
    <t>KBS has set up a special coverage team to carry out this project. Reporters specializing in exploration reports, data analysts with high expertise, and web developers and designers with excellent senses participated. I was consulted by academia while carrying out the project.</t>
  </si>
  <si>
    <t>Korean</t>
  </si>
  <si>
    <t>2021 Bundestag Election in Germany - the Election Dashboards of Funke Mediengruppe</t>
  </si>
  <si>
    <t>https://interaktiv.waz.de/bundestagswahl-2021-umfragen-ergebnisse-wahlkarte/</t>
  </si>
  <si>
    <t>Breaking news, Open data, News application, Mobile App, Infographics, Chart, Map, Elections, Politics</t>
  </si>
  <si>
    <t>D3.js, Json, CSV, R, RStudio, Node.js</t>
  </si>
  <si>
    <t>2021 was a super-election year (bumper election year) in Germany, culminating in the Bundestag elections in September. Beginning in  January, Funke Mediegruppe’s 18 newspapers provided election-related figures and information in one online dashboard. While the dashboard remained, its content adjusted to three phases:   before the elections the dashboard showed current polls and historical election results   in the election night, maps and new-tickers publishing automated written updates were live   after the elections, the dashboard shared results and analyses using maps and various charts    Additionally, there were five regional variants of basically the same dashboard, but presenting results for smaller regions.</t>
  </si>
  <si>
    <t>Our dashboards were the backbone of all election coverage of 18 different newspapers. With the national dashboard published in January 2021 already, we were the first data journalism team in Germany to prepare the elections and overall, had almost one million visits across the different regional dashboards before, during and after election night in 2021. On top of that, many more articles of the company’s different newspapers either based their reporting on our work or even embedded parts of the dashboards as modular iframes into online articles, increasing the reach of our work. Our graphics and data were also adapted to multiple print graphics, for example the maps we created from very granular and hard to convert historical election results (link 7). Visualizations from our dashboards were featured by multiple blogs (e.g. datawrapper) and data visualization professionals.</t>
  </si>
  <si>
    <t>The project is based on a state-of-the-art frontend technology stack using React with next.js, Mapbox for maps, emotion for CSS-in-js, and d3 for data visualization. As most of our users visited the page on their smartphones, we paid extra attention to a good user experience on small devices with low bandwidth. Additionally, we split parts of the story into smaller pieces that could be embedded on other sites using iframes. We created a database with consistent structure that various scrapers (coded in node.js) fed data from different sources (json’s, csv’s, but also emails with spreadsheets that were parsed automatically) and formats into. This one database was then behind all the different localized dashboards. For the historical as well as analytical parts of the dashboards, large amounts of data needed to be wrangled. In order to be able to display historical election results in comparable geometries, historically different election district geometries had to be refactored. For analytical elements as for example the comparison of election results based on district’s populations (e.g. by age or income) or how rural/urban they were, a lot of additional data was gathered and matched to categorize election result districts in order to be able to make these comparisons automatically (to save time / manual capacities) once the results were complete.</t>
  </si>
  <si>
    <t>The overall challenge of the election-coverage was the scope of work considering our small four-person team. The difficulty is exacerbated by both the chaos in available data caused by German federalism, as well as catering to 18 different local newspapers that belong to Funke Mediengruppe. As our product included national-level results, in an ideal world, we would have simply created smaller derivatives for more local regions but based on the same data and source. Unfortunately, the data the federal German election office published, were not granular enough for small-scale maps of e.g. Berlin, Hamburg, or the municipalities of other federal states. Therefore the more granular local data for the regions our newspapers are covering had to be collected from various local offices, each of whom had differing formats and different interruptions during the election night (e.g. data being formatted differently than previously communicated), which needed a lot of fixing and adjusting of numerous scrapers for different locations in real time during election night, while results were flooding in already. The regional variance in data availability also impacted our production flow, as one of our approaches to make the workload manageable was to basically clone the dashboard we had created for the national overview to create regional derivatives by altering some location parameters but otherwise keeping the (data) structure and functions the same. However, we had to make revisions and adjustments for each location as data was not available consistently across these places. Where in one federal state there were only the election districts available (299 across all of Germany), other federal states had data on the level of municipalities (a few hundred per state) or even over 1000 different neighborhoods, which allowed for a very detailed map in the case of Berlin.</t>
  </si>
  <si>
    <t>The project shows that an efficient set-up and preparation make it possible to cover a lot in a short amount of time, even with a very small team. Strategies that helped us achieve these goals included:   using a template structure, which can be copied as a blueprint to various elections and/or geographies and allows for multiple localized editions of content in the same structure (and structuring the data consistently as well)   a modular set-up, that allowed for more flexibility when handling, updating, fixing or maintaining multiple pages at the same time. For example, erroneous modules could be commented out if not high-priority at that very moment of the election night, allowing to attend to more urgent issues without having to shut down a whole page or keep errors online   modules also made it possible to create stand-alone widgets from parts of our dashboards that could in turn be used in other articles and front-page teasers across the company. Without a modular set-up, with the small team we have, it would have been impossible to offer and create interactive visualizations for as many articles and pages as our widgets were used in / embedded into.   using a central data repository with a strict data structure (including polling results, election results, results of individual candidates as well as parties, for various geographies), into which scrapers fed data from various sources. This made it possible to keep the upper hand over complicated data situations where we had to switch between 7 different dashboards within minutes or work on them in parallel for months.   we created non-public, self-service web interfaces for colleagues from other desks to export custom charts with our election data, e.g. for specific municipalities or maps as printable svg’s</t>
  </si>
  <si>
    <t>https://interaktiv.morgenpost.de/bundestagswahl-berlin-2021-ergebnisse-wahlkarte/</t>
  </si>
  <si>
    <t>https://interaktiv.thueringer-allgemeine.de/bundestagswahl-thueringen-2021-ergebnisse-wahlkarte/</t>
  </si>
  <si>
    <t>https://interaktiv.waz.de/bundestagswahl-nordrhein-westfalen-2021-ergebnisse-wahlkarte/</t>
  </si>
  <si>
    <t>https://interaktiv.abendblatt.de/bundestagswahl-hamburg-2021-ergebnisse-wahlkarte/</t>
  </si>
  <si>
    <t>https://interaktiv.morgenpost.de/abgeordnetenhauswahl-berlin-2021-umfragen-ergebnisse-wahlkarte/</t>
  </si>
  <si>
    <t>https://www.morgenpost.de/infografik/#/grafik/6038f23e767e213d20deade1</t>
  </si>
  <si>
    <t>Marie-Louise Timcke, André Pätzold, Angelo Zehr, Sebastian Vollnhals, Ida Flik, Moritz Klack, Christopher Möller</t>
  </si>
  <si>
    <t>Funke Mediengruppe's Interactive team develops interactive applications and data-driven stories for the Group's various news brands. It acts like a small, interdisciplinary task force of data journalists, designers and programmers within the newsroom, is very visually driven and user-focused, and covers various topics ranging from elections to climate change or social inequalities. </t>
  </si>
  <si>
    <t>Ignored, Dismissed</t>
  </si>
  <si>
    <t>https://nyc.streetsblog.org/2021/10/21/ignored-dismissed-how-the-nypd-neglects-311-complaints-about-driver-misconduct/</t>
  </si>
  <si>
    <t>Streetsblog</t>
  </si>
  <si>
    <t>Investigation, Database, Open data</t>
  </si>
  <si>
    <t>QGIS, Microsoft Excel, CSV, PostgreSQL</t>
  </si>
  <si>
    <t>I spent two months analyzing data on more than 26 million complaints received by New York City’s 311 system to reveal that the city police department chronically ignores reports of reckless driving, illegal parking, and abandoned vehicles. This analysis of more than a decade of data showed how the NYPD’s neglect of resident complaints has fostered a culture of lawlessness on city streets that has gotten worse as traffic deaths in the city climb to their highest point in years.</t>
  </si>
  <si>
    <t>As a result of this story: - The city Department of Investigation has launched an investigation, which is ongoing, into one of the story’s findings: that city police officers may be harassing and intimidating frequent users of the 311 system.  - The city inquiry was demanded by then-Mayor Bill de Blasio, who expressed alarm about the story’s findings and vowed to improve the NYPD’s response to 311 complaints. - The NYPD has launched its own internal review. - The city Department of Information Technology released previously withheld data about city standards for 311 complaint response times. - The city Civilian Complaint Review Board said it would investigate allegations that the NYPD had falsified responses to 311 reports. - City council members criticized the NYPD’s handling of 311 in a hearing in which the story was frequently cited. - Other, larger news outlets--The Atlantic and The New York Post—wrote follow-up stories. - City lawmakers released statements condemning the NYPD’s handling of 311 complaints.</t>
  </si>
  <si>
    <t>I used PostgreSQL to examine and manipulate the city 311 data. I used QGIS to join it with a police precinct boundary shapefile to determine which precincts were the most neglectful of 311 reports. This revealed one precinct was a major outlier in the city, closing unusually large numbers of complaints impossibly fast and with false justifications. And I used Tableau to map the complaints, which revealed further patterns and damning anecdotal findings in the data. For example, this revealed that a high-profile cyclist death in 2018 was preceded by more than a dozen complaints about unsafe conditions for cyclists on the street where she died, which the NYPD had ignored.   I combined these data techniques with more traditional reporting that drew on hundreds of pages of public records and interviews with dozens of city officials, former city police officers, safe-streets advocates, attorneys, and residents who have filed years of 311 reports.</t>
  </si>
  <si>
    <t>The challenges of this project included working with such a large database, prying information from stonewalling city officials, and finding current or former NYPD officials to speak candidly about the department’s chronic mishandling of these complaints. Further, Streetsblog is a very small organization with few resources. This is the first project of this size that we have ever carried out.   The NYPD’s neglect of 311 has long been a source of ire for city residents, but reports on the problem had only been anecdotal. This story was the first to thoroughly document the NYPD’s sheer disregard for resident complaints and the failings of this crucial city service.</t>
  </si>
  <si>
    <t>This project demonstrated the value of a largely overlooked public dataset in assessing the performance of city agencies. It points to many additional stories that journalists could pursue with the same data—like examining the 311 response of other city agencies or joining this data with other datasets to scrutinize other aspects of the NYPD’s 311 response. (I’ve already conducted one such follow up, cross-referencing the 311 data to city summons data to show that the NYPD may be lying about the summonses it claims to write in response to 311 complaints.)</t>
  </si>
  <si>
    <t>https://nyc.streetsblog.org/2021/10/26/council-member-calls-for-probe-of-alleged-311-harassment-as-colleague-reveals-dead-of-night-calls-from-cops/</t>
  </si>
  <si>
    <t>https://nyc.streetsblog.org/2021/10/27/amid-multiple-investigations-nypd-defends-its-311-response-at-council-hearing/</t>
  </si>
  <si>
    <t>https://nyc.streetsblog.org/2021/10/28/mayor-vows-to-investigate-alleged-harassment-of-311-users-after-recent-streetsblog-investigation/</t>
  </si>
  <si>
    <t>https://nyc.streetsblog.org/2021/11/24/analysis-missing-parking-tickets-raise-new-questions-about-nypd-handling-of-311-complaints/</t>
  </si>
  <si>
    <t>https://nyc.streetsblog.org/2021/12/21/city-investigating-nypd-311-harassment-allegations-after-streetsblog-report/</t>
  </si>
  <si>
    <t>Jesse Coburn</t>
  </si>
  <si>
    <t>I am an investigative reporter at Streetsblog, a small news organization with journalists across the United States reporting on the movement for safe streets. Prior to Streetsblog I spent five years reporting for Newsday, a newspaper in New York, where my investigative work sparked law enforcement investigations and legislative reforms. I have also reported for the New York Times, the Baltimore Sun, Foreign Policy, and other publications.</t>
  </si>
  <si>
    <t>Vaccination monitor</t>
  </si>
  <si>
    <t>Explainer, Open data, News application, Infographics, Chart, Map, Politics, Health</t>
  </si>
  <si>
    <t>Scraping, D3.js, Json, CSV, Node.js</t>
  </si>
  <si>
    <t>Since the early stages of Germany’s vaccination campaign, the vaccination monitor tracks the progress both nationally as well as in the different federal states, by age groups, vaccines and in international comparison. A modular concept allows us to react to new developments in the pandemic, newly available data or new questions by adjusting or adding visualizations. For example, in fall 2021, substantial parts of the page were revised to account for the new stage of booster vaccinations.</t>
  </si>
  <si>
    <t>As our corona coverage is based on the concept of a web of applications, bundled in a compact form in the main coronavirus monitor dashboard and going into different applications and specific pages from there, it is hard to draw clear lines between individual projects. However, the vaccination monitor was and is a crucial element of the interactives team’s continuous effort and aim to provide all relevant information related to the pandemic and its developments. The vaccination monitor alone has been visited over 15 million times in 2021, and the coronavirus monitor, which includes a stand-alone embed widget of the vaccination monitor, continues to be the most successful article in the company’s history.</t>
  </si>
  <si>
    <t>Data is regularly scraped from different sources with automated node.js scripts and written into csv files. The frontend uses these files and is based on a state-of-the-art frontend technology stack using React with next.js, Mapbox for maps, emotion for CSS-in-js, and d3 for data visualization. As most of our users visited the page on their smartphones, we paid extra attention to a good user experience on small devices with low bandwidth. Additionally, we split parts of the story into smaller pieces that could be embedded on other sites using iframes.</t>
  </si>
  <si>
    <t>As a page designed with a monitoring function, the project poses a number of technical and conceptual challenges. On a technical end, displaying new up-to-date figures every day means that we automated data-collection processes with various scrapers, often with data sources not especially friendly to scraping (or barely machine-readable in general). On top of that, the issuing authorities frequently change formats, locations or content of the tables they publish without prior notice, so the vaccination monitor also requires continuous and often very quick maintenance or fixes. On a conceptual level, changes in policy, updated recommendations from health authorities as well as progress in what was originally meant to be a linear process of vaccinating most of the population meant constant reshuffling of priorities, old visualizations becoming obsolete and/or that the need for new visualizations arose, especially as more data was made public or more granular data became available. Major events that made us rethink and rework large parts of the monitor include the moment vaccinations were available to everyone rather than to those belonging to a priority group, changes in the communicated national goal (% of the population vaccinated) as more infectious variants arose, the moment booster vaccinations became necessary and kids could get vaccinated as well. The quality and validity of data was also a constant question accompanying us, as the methodology behind recording data was not always consistent across time and space (e.g. sometimes vaccinated people were assigned to multiple priority groups, other places just one) and in other cases, the was a discrepancy between reality and the official plans or recommendations that made interpreting data difficult (e.g. officially only people above 12 should be vaccinated, but there already were frequent reports about younger kids receiving shots as well).</t>
  </si>
  <si>
    <t>As with all our Covid-19-coverage, this project taught us about creativity in data-driven journalism: even when the overall topic is the same for a long time, it is still both possible and crucial to develop innovative formats that are tailored to users’ specific needs at a specific moment in time - and these change constantly. Modular set-ups provide a lot of benefits with this: they allow creating go-to places for users which can be updated, adapted module by module, expanded and so on, and therefore stay an optimum source of information and stable source of information while adapting to dynamic developments in the pandemic. An important approach in constantly finding new interesting angles to public data was to match it with other information in order to generate new insights. For example, in the early phase of Covid vaccinations in Germany, the official data included indicators on the professions or age groups of those vaccinated. Rather than just visualizing the published data (how many percent of those vaccinated work in healthcare), we researched data on the different federal state’s approximate numbers of healthcare workers, pensioners, pensioners living in care facilities a.s.o. so we could give an idea about which percentage of these groups had received vaccinations. We also aim to continuously question standart visualizations and adapt or find new forms of depicting information. With the vaccination monitor, we for example created an abstract queuing line showing the different groups of prioritized people (when vaccinations weren’t available to everyone yet) and depict the numbers of vaccinations in a calendar-based tile plot and bar-chart, making it more accessible and relatable than abstract standard graphs.</t>
  </si>
  <si>
    <t>Marie-Louise Timcke, André Pätzold, Angelo Zehr, Sebastian Vollnhals, Ida Flik</t>
  </si>
  <si>
    <t>Yeah, neighborhood, drugs and luxury. This is how trap music sounds on playlists and what centennials talk about</t>
  </si>
  <si>
    <t>https://www.lanacion.com.ar/sociedad/yeah-el-barrio-drogas-y-lujo-asi-suenan-y-de-esto-hablan-los-traperos-en-la-playlist-de-los-nid16092021/#/</t>
  </si>
  <si>
    <t>Explainer, Database, News application, Mobile App, Infographics, Chart, Audio, Arts, Culture</t>
  </si>
  <si>
    <t>AI/Machine learning, JQuery, Json, R, Python, Node.js</t>
  </si>
  <si>
    <t>Trap is one of the most popular music genres among young people in Argentina: of the most listened artists last year, ten of them swung between Rap, Trap and Reggaeton. We used Natural Language Processing (NLP) tools to analyze their lyrics, demystify the concepts around the genre and understand what these artists, who bring about such a furor among the new generations, are talking about. The purpose of this project was focused on attracting and creating an experience for this type of audiences, unusual for LA NACION and also dealing with this topic in a different way for non-specialized audiences.</t>
  </si>
  <si>
    <t>This special project was undoubtedly risky because we went completely out of our comfort zone. It was our first special using machine learning and dealing with a topic that is not typical in the newsroom. On the one hand, we set a precedent in using Machine Learning for content production in a large mass medium in Argentina; and on the other hand, we analyzed the lyrics of one of the most important music genres recently in a way never done before in the country. This was very well received by the community specialized in the subject, especially because we worked together with an independent medium specialized in freestyle and trap called El Estilo Libre and with journalists from the renowned music magazine Rolling Stone. We published this piece together and thanks to them we could have greater reach and dialogue with the community. The special was highlighted and valued by some freestyle personalities in rap battles. In addition to this news article, different pieces were made in social media: TikToks, Instagram Lives, Instagram TVs and different graphic pieces. These reached more than eighty thousand views in total and the piece was watched by an audience between 17 and 25 years old. The piece was also mentioned in LatAm Journalism Review, as one of the examples of an IA use applied to journalism in Latin America.</t>
  </si>
  <si>
    <t>The whole information process was made in Python. Visualizations were made in Vue.JS. A total of 692 song lyrics were scrapped of the top 20 artists of the genre of Genius platform. After this step, tokenization and lemmatization techniques were applied to calculate the frequency of words used in the songs. Named Entity recognition was performed for brand recognition with the SpaCy library in Spanish and a manual check was performed. A sample of songs was taken with a 95% confidence interval and it was manually classified word by word under three labels: places, people and brands to compare the entities that were manually labeled against those recognized by the model. After several repetitions,EntityRuler, a library functionality for adding entities and improving entity recognition, was used. Different Wikipedia pages with lists of tags were also used as model training input. Thus, the model was run once again on the sample to perform a confusion matrix and determine the F1 score, which was 0.61 in its latest version. Finally, the universe of all song lyrics was processed and, after the output was achieved, a manual correction was performed on it to achieve an even higher level of accuracy. Moreover, a technique known as Topic Modelling was applied with the Top2Vec model to recognize the topics covered by the songs. The Spotify API was used to perform a rhythmic analysis of the genre. Variables such as danceability, tempo, energy and acoustic level were used as input. Based on these variables, the technique known as ‘clustering’ was applied to the KMeans model in 3 groups.  </t>
  </si>
  <si>
    <t>One of the great challenges of this project was the application of techniques from texts written in prose to texts written in verse, with phrases in different languages (English, Spanish, Italian, among others) and words and abbreviations specific to the genre or not found in dictionaries. In addition to this, we found that Natural Language Processing (NLP) models are not as powerful in languages other than English. This resulted in much more manual work and a team of more than 10 persons to be involved in the checking and supervision processes of the different techniques applied for more than 4 months. This project was one of the first projects of the team with these technologies, and therefore, it involved a process of learning and testing different models. As regards the editorial work, it was a twofold challenge: ensure that the piece is aimed at the specialized Trap community and understood by those who are not familiar with the subject. But installing such a disruptive and young issue in a traditional centenarian newsroom, where political or economic issues predominate and where the average age range of the audience is over 40 years old, was not an easy task. So, we worked with different teams and persons of different ages to find the best strategy for the project and achieve a vast reach on different platforms and audiences.</t>
  </si>
  <si>
    <t>The main lessons learned are hidden behind the challenges mentioned above. One of the main lessons learned, that can be passed on to other journalism teams, was the work done with Natural Language Processing (NLP) models applied to texts in languages other than English. That was hard work, trial and error, several repetitions and the search for other solutions to help a better performance of these models. The key was not to discard the idea, but to look for other solutions and connect with other people who had had a similar problem. This could be done thanks to the interdisciplinary work done between developers, data scientists, designers, network and music specialists. The work between different teams, not only from the same media, was key to have precision in the algorithms and an immersive experience for users. But it was also a great learning experience for the newsroom to take the risk of creating an experience directly aimed at new generations, with a different language and format to what we were used to.</t>
  </si>
  <si>
    <t>https://blogs.lanacion.com.ar/projects/data/yeah-neighborhood-drugs-and-luxury-this-is-how-trap-music-sounds-on-playlists-and-what-centennials-talk-about/</t>
  </si>
  <si>
    <t>https://www.lanacion.com.ar/data/analisis-de-letras-de-trap-con-procesamiento-de-lengaje-natural-nlp-metodologia-nid14092021/</t>
  </si>
  <si>
    <t>Gabriela Bouret, Delfina Arambillet, Felix Ramallo, Gabriel Alonso Quiroga, Martín Pascua, Florencia Abd, Giselle Ferro, Paz Azcárate, Gabriela Miño, Florencia Rodríguez Altube, Nicolás Cassese,, María Inés Arán, Nicolas Caffarini,</t>
  </si>
  <si>
    <t>The project members are part of LA NACION Data, Graphics, Social Media teams. And Rolling Stone Argentina Magazine journalist.</t>
  </si>
  <si>
    <t>Spanish</t>
  </si>
  <si>
    <t>China's global vaccine gambit</t>
  </si>
  <si>
    <t>Japan</t>
  </si>
  <si>
    <t>https://asia.nikkei.com/static/vdata/infographics/chinavaccine-1/</t>
  </si>
  <si>
    <t>Nikkei</t>
  </si>
  <si>
    <t>Explainer, Long-form, Infographics, Chart, Business, Health</t>
  </si>
  <si>
    <t>Scraping, D3.js, JQuery, Adobe Creative Suite, Google Sheets, CSV, Python</t>
  </si>
  <si>
    <t>This project is follows a landmark moment in China's attempts to establish itself as a pharmaceutical powerhouse and a global health player. The work used a wide range of sources to tell the story of the economics, politics and diplomacy behind Beijing's push to become the world's biggest exporter of COVID-19 vaccines. It is the first in a data-driven series exploring China’s vaccine strategy, capabilities and role in the global medicines supply chain. But the effort has also attracted skepticism and questions, and observers wonder how China’s initiative fits into preparations for the next pandemic. </t>
  </si>
  <si>
    <t>We wanted to explore how and why Chinese vaccines have been exported all over the world despite most western countries eschewing their use. We tried to tell a nuanced story, highlighting how Chinese jabs have become a crucial tool in fighting the pandemic. But we also covered criticisms in areas including efficacy, transparency and the political demands made by Beijing of some recipient countries. Whatever the balance sheet of China's role, the pandemic shows Beijing has become an important presence in global public health in a way it was not before. We received comments, especially from people in the developing countries where the vaccines were in high demand. Readers from India, another big pharmaceutical country, were also interested in the follow-up piece.</t>
  </si>
  <si>
    <t>We mainly used Python to scrape, refine and visualize the data used in this piece and a follow-up published in December on China's push to become the world's number one pharmaceuticals maker (https://asia.nikkei.com/static/vdata/infographics/chinavaccine-2/). We visualized all of the charts with a package called Altair so that we could easily edit them in Adobe Illustrator. For the mapping, we geocoded and visualized with Google Data Studio and Geopandas. For some national data, such as that of China, Mexico, and Indonesia, we scraped press releases in local languages. We could easily find documents released by the Chinese government, as one of the team members could read Chinese. For Mexico and Indonesia, we mostly relied on translation and colleagues who speak the relevant languages. For the research process, we used Selenium to scrape several Chinese official web pages, including those of the national drug regulator. We had to use a Chinese VPN to see some websites.</t>
  </si>
  <si>
    <t>One of the most challenging parts of the work was telling the story of the spread of China's vaccines from various angles. We collected data on every aspect of Chinese jabs, such as distributed doses, product pipelines, and manufacturing plans. The flow of vaccine delivery was complicated, so we had to spend time calculating how many vaccines each country received.  The other challenge was China's lack of information disclosure. It was very difficult to access people and data in the country - especially from our base in Japan. It was also difficult to achieve the global coverage we wanted. We had to gather data and observations across continents for the comprehensive sweep required by the project. </t>
  </si>
  <si>
    <t>The COVID-19 pandemic has triggered a tidal wave of disinformation and propaganda. This is true of both China's self-promotion and some of the criticism levelled at its vaccines. The main lesson of the project is that it is important to dig into details to try to tell a sophisticated story. Chinese vaccines have been very helpful in combating the pandemic, particularly for poorer countries with little or no access to western-made vaccines. In this sense, Beijing and the Chinese pharmaceutical companies played a crucial role in saving lives. But at the same time, Chinese jabs are neither the best nor the cheapest available. Part of the reason they struggle to gain acceptance in some places is a lack of published trial data. And some of the vaccine shipments China has made around the world have come with a political price for recipient nations.</t>
  </si>
  <si>
    <t>https://asia.nikkei.com/static/vdata/infographics/chinavaccine-2/</t>
  </si>
  <si>
    <t>https://vdata.nikkei.com/newsgraphics/chinavaccine-1/</t>
  </si>
  <si>
    <t>Anna Nishino, Akira Shimizu, James Hand-Cukierman, Shohei Yasuda, Kentaro Watanabe, Michael Peel, MinJung Kim, Michael Tsang, Kazuhiro Kida, Tetsuya Abe</t>
  </si>
  <si>
    <t>Nikkei is the largest economic and financial paper in Japan and it is now expanding its presence worldwide (its English-language media, Nikkei Asia and the Financial Times, are also part of the Nikkei group). The project was a joint effort of a multinational team that included experienced international editors and data journalists from Nikkei and Nikkei Asia, as well as a visualization expert who won a prestigious journalism award.</t>
  </si>
  <si>
    <t>English, Japanese</t>
  </si>
  <si>
    <t>Our Neighborhood Zoo Guards Project(Korean : Udong Guards)</t>
  </si>
  <si>
    <t>https://drive.google.com/file/d/1GSdTc0akGuXy7ONly8U7ODZQXtwdJoOU/view?usp=sharing</t>
  </si>
  <si>
    <t>Donga Science(Kids Donga Science team)</t>
  </si>
  <si>
    <t>Investigation, Open data, Crowdsourcing, Illustration, Infographics, Chart, Environment</t>
  </si>
  <si>
    <t>Animation, JQuery, Json, Adobe Creative Suite, Microsoft Excel, Google Sheets, CSV</t>
  </si>
  <si>
    <t>The Zoo Guards is a citizen-participatory data journalism project in which citizens and experts investigate zoos across the country.   In Korea, the number of zoos as well as their welfare status is unknown. This is due to the system in which anyone can easily establish a zoo without a license.    So, we started the Project to investigate animal welfare at the zoo. Experts created simple questions to gauge the welfare state of the zoo. Citizens surveyed the welfare of 10 common animals in their neighborhood zoos and posted their data on our website. The data was corrected analyzed by experts.</t>
  </si>
  <si>
    <t>A large number of citizens took part in the project. As experts, two veterinarians specializing in animal welfare, and as citizens, 760 teams of families including children and 40 veterinary college students gathered.   We collected data for a large number of zoos. Through citizens’ reports, we knew that there are about 200 unregistered zoos in addition to about 100 government-registered zoos. Citizens visited 246 out of 345 zoos in Korea (71.3%), and the welfare score of 10 animals averaged 53 out of 100. This was far below the score (88 points) at which it is presumed that the animals would live their life expectancy. Among the habitats surveyed, only 7% were presumed for the animals to be able to live their life expectancy. There were no statistics that investigated zoos on a large scale like ours in Korea. The government and some civic groups have surveyed a sample of 10 to 20 zoos.   It had an educational effect on citizens. They learn what conditions the animals in the zoo need to be happy and healthy. The children who participated in our project said, "In the past, when I went to the zoo, I was busy looking at animals, but now I first check to see if the animals are healthy."   Finally, our educational materials will be helpful to small zoo operators and keepers. Previously, they had little opportunity to learn about the needs of each animal species.   We reported our results as three articles in our magazine. On November 15th, a summary was released in the form of interactive content on our website. Our project won a special award at the Korea Data Journalism Awards.</t>
  </si>
  <si>
    <t>1. PHP, CSS, mySQL, Excel It was used to develop a website for collecting zoo welfare survey data. On the website, citizens can answer 17 welfare measurement questions prepared by experts and post evidence photos and videos. Journalists and experts could download them as a single excel file when they want. With this excel file, they corrected and analyzed the data.   2. GPS location information Citizens usually used mobile devices at zoos to upload their findings. At this time, GPS location information of citizens was recorded along with the survey results, allowing experts and data journalists to determine the location of the zoo.   3. Google Docs, Google Maps We uploaded the zoo list in Google Docs and shared it with the public. Citizens added their neighborhood zoos to the list if it is not on the list (a zoo not registered with the government). With this, we discovered new zoos to investigate. Also, if citizens checked out a zoo welfare, they could write their name in the box next to the zoo’s name in the document. With this, we filled in the blanks on our zoo list. Also, we made it easy for citizens to find zoos close to home by uploading zoo address information to Google Maps.   4. JSON It was used to visualize statistical data analyzed with Excel as graphs in interactive content.   5. JQuery At the beginning of the project, to attract the public's attention and educate the ecology of the animals to be investigated, the 'Find Animals That Look Like Me' test was serviced. JQuery was used for user interaction in this test.   5. Javascript It was mainly used to implement motion in interactive content. In addition, it was used for all services for citizens.</t>
  </si>
  <si>
    <t>Our biggest challenge was filling the data gap. We wanted to know exactly the welfare status of Korean zoos. In Korea, cases of abuse at several zoos have been exposed, but we did not know how widespread this was in zoos across the country. (The roadside zoos in the Netflix documentary 'Tiger King' raise and harass tigers for commercial purposes. In Korea, this is happening with raccoons and meerkats.) The problem was that no one had zoo statistics. According to Korean law, if someone has less than 50 animals or less than 10 species, they are not required to register with the government as a zoo. Also, when registering as a zoo, there is no need to report whether it meets the environmental conditions related to welfare. Without basic data, it was impossible to analyze the overall well-being of the zoo.   We decided to solve the problem with 'children'; VIP customers of the zoo. After educating children on what kind of zoo is good for animals, if children can do research when visiting the zoo, it is possible to educate zoo visitors and collect data at the same time.   The problem that children may lack professionalism has been addressed with 'citizen science'. We cooperated with experts in the field of animal welfare to prepare a method so that even children can easily do welfare research. Any errors that may have occurred during the investigation were also considered by experts. Experts are writing their thesis based on the data collected by us.   In summary, our innovations are: First, the reliability of the results is high. Experts set the welfare survey method sophisticated enough to submit papers to academic journals and corrected any errors. Second, data that did not exist in the world was collected. Third, ethical zoo visitors are growing..</t>
  </si>
  <si>
    <t>Other journalists can learn about the structures that engage citizens in data journalism through our project. Everyone who participates in our project realizes their own desires. Journalists can gather data that never existed and write articles. Experts can also collect data that never existed and write academic papers.   The same goes for citizens. Children can satisfy their curiosity about animals and visit the zoo. Parents can relieve the guilt of visiting a non-educational zoo. (Parents who participated in our project often professed, "Our son/daughter loves animals so much, so we have no choice but to go to the zoo. But when I saw the poor environment of the zoo, I felt guilty. I am glad that our child can critically enjoy the zoo.”) Veterinary College students gain the experience they need to become zoo veterinarians and meet mentors (experts).    The Zoo Guards was born based on their needs. The Korea Data Journalism Awards presented us with a special award and evaluated that it showed the potential of citizen-participatory data journalism. Previously, data journalists had been collecting, processing, and analyzing scattered data. This has made excellent articles, but there is a limit for the areas of ‘no data’ to stay in the dark. I dare to say that our project showed that even areas without data can be targeted by data journalism with the help of citizens and scientists.</t>
  </si>
  <si>
    <t>https://zooreports.dongascience.com/raccoon</t>
  </si>
  <si>
    <t>https://kids.dongascience.com/zooguard/main</t>
  </si>
  <si>
    <t>https://docs.google.com/document/d/1AJuGUp9ckjF55lQIveuVmSAnfXVnjzCN8N05Oa4-AWs/edit</t>
  </si>
  <si>
    <t>https://img.dongascience.com/kids2016/zooguard/article.pdf</t>
  </si>
  <si>
    <t>https://img.dongascience.com/kids2016/zooguard/article_new.pdf</t>
  </si>
  <si>
    <t>Dasol Lee, MyeongJu Lee, Jeong Kim, Kee Kyeon Cho, Won Jae Song, Jaeyeon Lee, Eun Young Choi, Haein Jeong</t>
  </si>
  <si>
    <t>Dasol Lee is working as a science reporter at Donga Science. She is now part of a team that makes a Kids Donga science magazine. In this team, she planned the Zoo Guards project, covered it, and wrote the articles and interative content.  MyeongJu Lee is working as a manager of Kids Donga Science. The manager plans and runs services for the readers of the magazines. In this project, she was responsible for running a service for citizens. In addition, the editor-in-chief and the designers of the Kids Donga Science team, and the development team worked together on this project.</t>
  </si>
  <si>
    <t>The Chinese Companies Polluting the World More Than Entire Nations</t>
  </si>
  <si>
    <t>https://www.bloomberg.com/graphics/2021-china-climate-change-biggest-carbon-polluters/</t>
  </si>
  <si>
    <t>Investigation, Long-form, Fact-checking, Infographics, Chart, Map, Satellite images, Environment, Business, Economy</t>
  </si>
  <si>
    <t>QGIS, Json, Adobe Creative Suite, Microsoft Excel, CSV, R</t>
  </si>
  <si>
    <t>China is the biggest unknown element in the fight against climate change. The world’s top polluter has more sway than any other country over whether the world succeeds at slowing the rise in global temperatures. Yet few companies in China publish data on their emissions, and those that do don’t say how they arrived at those figures.    Karoline Kan and Jin Wu spent months poring over corporate financial statements and sustainability reports to produce the first-ever emissions estimates of some of China’s biggest corporate polluters. The results were remarkable: some state-run companies emit as much as entire developed nations. </t>
  </si>
  <si>
    <t>The story was the first attempt to estimate how China’s emissions breakdown at the company level. What stood out was the huge role that the construction sector, including steel and cement firms, have in driving China’s pollution. These industries will have to deliver the bulk of reductions needed to achieve China’s climate goals, requiring a drastic shift in the economy so it no longer relies on property development and heavy industry as major growth drivers.    After laying out the scope of the problem, we produced one of the most detailed sectoral breakdowns of China’s greenhouse gases to show how China can tame its biggest emitters. This calculation required a whole different collection of datasets including multiple government statistics yearbooks, academic papers and industry reports. Interviews with experts and additional visual elements helped illustrate specific solutions that can be deployed.    The project garnered positive feedback from climate experts and other journalists, who called the research “stunning,” a “fantastic investigation,” “beautiful visualization and “important work.” The data added to debate heading into COP26 climate talks in Glasgow about what countries should do to cut their emissions. </t>
  </si>
  <si>
    <t>We worked with researchers from the Centre for Research on Energy and Clean Air to come up with our own methodology in order to calculate greenhouse gas emissions from major corporate polluters in China. With help from the researchers, we decided what were the best published data out there that can help us reach best estimation.   Data was collected into Google sheets for smooth collaboration with the researchers. We used R for formatting and analyzing data as well as generating drafts for some of the charts, then later polished them in Illustrator and exported them with ai2html for better accessibility on the web.   To make invisible emissions visible, we created moving particles with HTML5 Canvas to help our audience better connect to the topic. In addition to that, for the top as well as the grid graphic comparing company emissions, we used a multi-layer visual treatment to add motion to static photo/graphics with ai2html and photoshop, making the style consistent throughout the piece.    The scrolly top was built with HTML, CSS and JavaScript. GSAP, a Javascript animation library was used to create the smooth transitions, visually guiding our audience into the more data-heavy part of the story.   For the maps showing expanding construction in China’s cities, we used QGIS to map the built-up areas in different time periods, exported them as transparent png, then overlaid on top of satellite images. </t>
  </si>
  <si>
    <t>The biggest challenge of the project was compiling the datasets from scratch,and figuring out how to drive home the scope of China’s true emissions through the visual elements.    Our goal was to collect enough data to be able to make a best-possible estimation of greenhouse gas emissions. Sources of pollution vary from industry to industry, requiring us to mine different base data and make independent calculations. The researchers we worked with reviewed academic papers, industry reports and government statistics to determine the best way to translate the data we could find (such as tons of steel used or number of cars produced) into their equivalent carbon footprints.    Once we had those numbers, we had to find a way to get across to readers just what they meant. We experimented with various ideas, eventually settling on using different equivalences, such as the emissions for countries, or barrels of oil and numbers of trees that have to be planted to absorb that CO2. </t>
  </si>
  <si>
    <t>When there’s an important story we want to tell but there’s no published ready-to-use data on it, a close collaboration between journalists and domain experts (in our case, the researchers from CREA) to design a specific “study” could bring all sorts of possibilities.   Most of the time, we work with data that already exists, which is also true when it comes to research data. As journalists, we constantly have ideas that we hope there’s data for, but we lack the expertise to either collect that data, or do meaningful analysis and calculations by combining different datasets. So it’s becoming increasingly effective for a group of journalists to bring an idea to domain experts, brainstorming what could be done.   Be cautious with companies’ claims on “low carbon”, “carbon neutrality” and “sustainability” as ESG has become an area where a lot of greenwashing is happening. Many companies are not serious about their ESG reports, and often nobody will hold them accountable for whatever they reveal or not reveal in their ESG reports. Be careful with company emission data, and always try to be clear what scopes are included. </t>
  </si>
  <si>
    <t>Jin Wu, Karoline Kan, Sharon Chen, Dan Murtaugh, Jane Pong</t>
  </si>
  <si>
    <t>The journalists responsible for this story are reporters, editors and data journalists at Bloomberg News.</t>
  </si>
  <si>
    <t>Citizen Browser</t>
  </si>
  <si>
    <t>https://themarkup.org/citizen-browser/2021/01/19/facebook-said-it-would-stop-pushing-users-to-join-partisan-political-groups-it-didnt</t>
  </si>
  <si>
    <t>The Markup, Süddeutsche Zeitung (for link 6)</t>
  </si>
  <si>
    <t>Investigation, Long-form, Multiple-newsroom collaboration, Database, Open data, Infographics, Chart, Elections, Politics, Business, Health</t>
  </si>
  <si>
    <t>AI/Machine learning, Personalisation, Scraping, D3.js, QGIS, Json, Microsoft Excel, Google Sheets, CSV, R, RStudio, PostgreSQL, Python, Node.js</t>
  </si>
  <si>
    <t>The Citizen Browser project is a flashlight inside the black box of Facebook's algorithms, allowing The Markup to monitor what content Facebook decides to amplify in people’s news feeds. In a year when Facebook is under unyielding scrutiny as whistleblowers come forward to unmask the realities of Facebook's intentions, Citizen Browser is an essential tool that delivers the ground truth and enables empirical research on platform accountability. It is one of the only windows the public has into the impact of Facebook's algorithms on its users. Our reporting series highlights Facebook’s failures to live up to its own promises. </t>
  </si>
  <si>
    <t>Following the publication of “Facebook Said It Would Stop Pushing Users to Join Partisan Political Groups. It Didn’t,” Sen. Ed Markey cited The Markup's work in a Jan. 26 letter to Facebook CEO Mark Zuckerberg questioning the company's broken promises regarding the promotion of political groups to its users. Leaked documents reveal that Facebook scrambled to address the issues raised by The Markup's article the day it ran. Internal teams investigated the “leakage” of political groups into recommendations, and the issue was escalated to Zuckerberg himself. Employees identified several technical issues that may have contributed to political groups being recommended to users, and an employee declared the problem had been "mitigated" by Jan. 25, six days after the story ran. As recently as June, our data suggests that Facebook's algorithms have continued to recommend political groups to its users. Our report “Credit Card Ads Were Targeted by Age, Violating Facebook’s Anti-Discrimination Policy” caught congressional attention as well. After Facebook pledged to purge its site of the discriminatory financial services ads that The Markup uncovered in its research, U.S. senator Mazie Hirono cited The Markup's reporting in her letter to Monika Bickert, Facebook's vice president of content and policy, calling the company's response "evasive and inadequate."  One of the companies referenced in this story, Hometap, used our research to prompt an audit of its ads with its ad agency. According to a statement from Hometap's head of marketing, Rachel Keohan, "Following your outreach, we worked with our third-party digital agency to audit our ad campaigns, and determined that many of our Facebook advertisements were, in fact, still utilizing age ranges for targeting purposes. We’re in the process of updating all of our Facebook advertisements to no longer target audiences based on age.”</t>
  </si>
  <si>
    <t>Attempting to independently monitor Facebook is a massive challenge. Many research scientists have tried and failed to overcome the technical and legal hurdles to providing oversight of the world’s largest social network. Facebook has a history of shutting down or dismissing attempts to monitor its platform. In 2019, the company made changes to obfuscate its code in a way that blocked ad collection efforts by ProPublica, Mozilla, and ad transparency group WhoTargetsMe. This summer, Facebook shut down the accounts of researchers working with the NYU Ad Observatory and then implemented new code that foiled automated data collection of posts—a technique researchers and journalists use to audit what’s happening on the platform on a large scale. We tackled these challenges in two ways. First, we built our system in a privacy-preserving manner that we hoped would blunt any legal argument from Facebook about our compromising its users’ privacy. We used an isolated browser profile on the panelists’ computers to store sensitive Facebook session information, and we built a data pipeline for redacting PII. We built our cloud infrastructure so that no unredacted data could be seen by a person. We had all our software audited by a security research firm to verify these measures. Secondly, we spend a lot of time adapting our software to the many changes in the tech platform’s software. Sometimes those changes happen when Facebook introduces a new feature, like the “flags” related to COVID-19 released this summer. The messages in these flags addressed the panelist by name, so we needed to update our redactors to strip that out. Other times—as when the platform modified accessibility attributes in its HTML to make it harder to rely on them to parse data from the page—it seems as if Facebook is updating its software to intentionally hinder our work.</t>
  </si>
  <si>
    <t>The most significant takeaway from this project is the importance of integrating engineering and editorial in the newsroom. Unlike in most newsrooms, our engineers and reporters work together on the same team and report to the same investigative editors. That allows them to work hand in hand to peek behind the curtain of Facebook's algorithms. No one was willing to accept that those algorithms could forever remain opaque. We couldn't have told these stories without the technology, and we couldn't have built the tech without that shared mission. Relatedly, holding tech platforms accountable requires speaking tech fluently yourself. Not every reporter needs to be able to tell their C++ from their C#, but being willing to question assumptions, shake off a fear of numbers, and dive headfirst into data can go a long way toward walking the walk. We also hope other journalists recognize and emulate our prioritization of privacy. We were able to glean a tremendous amount of information from our panelists’ Facebook feeds all while honoring our promise to respect their privacy and never compromise their personal information. Yes, this required a bit of legwork to make possible, but we were willing to pay the "privacy tax" for a principle we hold so sacred. Finally: show your work. We publish everything on GitHub for two reasons. It enables other newsrooms to repurpose our data, slicing and dicing it for their own investigations and takeaways, and we hope they do. And we also believe in transparency: We hope other newsrooms follow suit with publishing methodologies to show their work, helping fight the "fake news" narrative that journalists face.</t>
  </si>
  <si>
    <t>https://themarkup.org/citizen-browser/2021/02/16/trumps-false-posts-were-treated-with-kid-gloves-by-facebook</t>
  </si>
  <si>
    <t>https://themarkup.org/citizen-browser/2021/03/04/official-information-about-covid-19-is-reaching-fewer-black-people-on-facebook</t>
  </si>
  <si>
    <t>https://themarkup.org/splitscreen</t>
  </si>
  <si>
    <t>https://themarkup.org/citizen-browser/2021/11/18/facebook-isnt-telling-you-how-popular-right-wing-content-is-on-the-platform</t>
  </si>
  <si>
    <t>https://themarkup.org/citizen-browser/2021/09/22/germanys-far-right-political-party-the-afd-is-dominating-facebook-this-election</t>
  </si>
  <si>
    <t>https://themarkup.org/citizen-browser/2021/05/20/facebook-said-it-would-stop-recommending-anti-vaccine-groups-it-didnt</t>
  </si>
  <si>
    <t>Surya Mattu, Angie Waller, Corin Faife, Julia Angwin, Rina Palta, Jeff Crouse, Ian Ardouin-Fumat, Simon Fondrie-Teitler, Mago Torres, Leon Yin, Micha Gorelick, Sam Morris, Alfred Ng, Thomas Pullin, Jon Keegan, Colin Lecher, Dara Kerr, and more</t>
  </si>
  <si>
    <t>Citizen Browser is a full-year (and still ongoing) project led by Markup senior data engineer Surya Mattu with assistance from project manager Angie Waller, data reporter Corin Faife, and two dozen other staffers and contractors who contributed to its upkeep, analysis, and corresponding reporting. An engineer by training, Surya builds tools and gathers data to tell stories about how algorithmic systems perpetuate systemic biases and inequalities in society. Before The Markup, he worked on Gizmodo’s Special Projects Desk and ProPublica, where he was part of the team that was a finalist for a Pulitzer Prize for the series “Machine Bias.”</t>
  </si>
  <si>
    <t>Prediction: Bias</t>
  </si>
  <si>
    <t>https://themarkup.org/prediction-bias/2021/12/02/crime-prediction-software-promised-to-be-free-of-biases-new-data-shows-it-perpetuates-them</t>
  </si>
  <si>
    <t>The Markup, Gizmodo</t>
  </si>
  <si>
    <t>Investigation, Long-form, Multiple-newsroom collaboration, Database, Open data, Infographics, Chart, Map, Crime, Gun violence</t>
  </si>
  <si>
    <t>Scraping, D3.js, QGIS, Json, Microsoft Excel, Google Sheets, CSV, R, RStudio, PostgreSQL, PostGIS, OpenStreetMap, Python, Node.js</t>
  </si>
  <si>
    <t>A Markup/Gizmodo collaboration, this investigation is based on more than eight million previously secret crime predictions that software developer PredPol left unsecured on the web. We conducted the first-ever independent analysis of actual PredPol crime predictions and found that they fell most heavily on low-income, Black, and Latino neighborhoods, while mostly sparing richer, White areas. Experts had feared the software was replicating police bias, but our unprecedented access to data allowed us to prove it. We also discovered that the company’s founders were aware of the inequities and developed a possible tweak, but the company didn’t change its algorithm. </t>
  </si>
  <si>
    <t>Published as the year came to a close, the investigation was well received by activists, and academics studying policing technology who said it provides needed transparency into this notoriously opaque universe of cop tech.  “No one has done the work you guys are doing, which is looking at the data,” said Andrew Ferguson, a law professor at American University who is a national expert on predictive policing. “This isn’t a continuation of research. This is actually the first time anyone has done this, which is striking because people have been paying hundreds of thousands of dollars for this technology for a decade.” Immediately after publication, Sen. Ron Wyden’s office asked the reporting team for a private briefing on the findings, often a first step to legislation or other action.</t>
  </si>
  <si>
    <t>This investigation began when Gizmodo investigative data journalist Dhruv Mehrotra searched websites of law enforcement agencies using a tool he built and typed in “PredPol.” A page on the LAPD’s website linked to an unsecured server containing the motherload: millions of crime predictions PredPol delivered to dozens of law enforcement agencies across the country over years.  Dhruv downloaded the data, then partnered with The Markup’s Surya Mattu to analyze it. They converted more than eight million predictions stored on 42,000 individual files—small, red boxes drawn on street maps—into geolocation coordinates, and then joined them to demographic information from the U.S. Census Bureau and public housing locations from HUD. And then the really hard work began: What methods would we use? What thresholds? What about errors in Census data? Or the fact that we can’t get demographic information for areas as small as the prediction boxes? Getting the disparate impact analysis right and bulletproofing it took months. We used Python scripts and Jupyter notebooks to build the data sets for analysis. We used Kepler.GL and Observable Notebooks to build interactive maps that visualized the prediction data. We carried out our analysis using R, relying on the R Targets package to build a deterministic data pipeline that could be easily audited. And we used R Markdown to build data sheets that contained the findings for individual jurisdictions as well as maps showing where the predictions occurred. We also created choropleth and grid density maps using mapping software, showing predictions in their geographical contexts, which was invaluable for reporting The team filed more than 140 public records requests with 43 agencies, requesting data about stops, arrests, and use-of-force incidents. Surya and Dhruv wrote custom software to determine which incidents occurred in prediction locations.</t>
  </si>
  <si>
    <t>One huge problem was confirming the legitimacy of the data, since it came from unsecured cloud storage rather than an official source. That involved dogging dozens of police and sheriff’s departments and local officials, searching public contracts, and scouring media reports.  Connecting the findings to real-world actions by police on the street was hampered by the agencies, who almost universally refused to share data on how officers responded to the crime predictions. So we filed more than 140 public record requests for data on arrests, stops, and uses of force. Most departments denied our requests, but we collected, standardized and examined more than 600,000 arrests, stops, and uses of force from those who fulfilled our requests.  The reporting was particularly challenging during COVID-19 travel restrictions. Reporters called hundreds of arrestees and spoke to defense attorneys and prosecutors, and none were aware crime software may have been related to their cases. In many cities, advocates weren’t even aware that crime prediction software was being used at all. The team also interviewed cops, academics, policing experts, and local officials. They were eventually able to visit some communities affected by police departments’ use of PredPol.   The data analysis required a lot of prototyping and iteration. We used regressions to look for correlation between different predictions and arrests, we carried out an exposure analysis to determine who was most likely to be exposed to policing due to predictions, and we calculated the demographic composition of the different neighborhoods based on how many predictions they received. Each approach resulted in similar conclusions. To ensure the report's findings were bulletproof, we reached out to subject-matter experts on predictive policing and researchers from Stanford, Columbia, the University of Pennsylvania, Oxford, and Human Rights Watch to review our methodology before publication.</t>
  </si>
  <si>
    <t>First and foremost: Persistence pays. This data came not from a public records request—it would have been denied—but rather from unsecured cloud storage that an industrious reporter found by digging around. Sometimes the back door is the only door. Second, it shows the importance of reporting out the “why” behind the data findings. The data analysis revealed that the software targeted neighborhoods that were disproportionately inhabited by people of color and poor people. That’s a strong finding, yet those who believe algorithms are the cure to bias would question how this is possible. So we looked into it for them, finding a bevy of academic and government reports that most crime is not reported and that people of color and those living below the poverty line are more likely to file police reports when they’ve been victimized than White people or middle-class and rich people, who are more likely to handle the situation another way.   Lastly, transparency: We published an in-depth methodology showing precisely how we conducted our analysis and posted all of our data on GitHub, which allows anyone to download it and conduct their own research or reporting. As we in the media continue to battle a confused public’s contention that mainstream news is “fake” or biased, it’s never been more important to show your work, even your limitations. We do it every time at The Markup, and it’s heartening to see other newsrooms beginning to publish more robust methodologies as well.</t>
  </si>
  <si>
    <t>https://themarkup.org/show-your-work/2021/12/02/how-we-determined-crime-prediction-software-disproportionately-targeted-low-income-black-and-latino-neighborhoods</t>
  </si>
  <si>
    <t>Aaron Sankin, Surya Mattu, Annie Gilbertson, Dhruv Mehrotra, Dell Cameron, Daniel Lempres, Josh Lash, Evelyn Larrubia, Andrew Couts, Angie Waller, Joel Eastwood</t>
  </si>
  <si>
    <t>Aaron Sankin reports on how technology can be used to harm marginalized people. He focuses on platform governance and online extremism, which he previously covered for the Center for Investigative Reporting. Surya Mattu builds tools to tell stories about how algorithmic systems perpetuate systemic biases. He previously worked at Gizmodo and ProPublica, where he was part of the "Machine Bias" team, a finalist for a Pulitzer Prize. Annie Gilbertson is an investigative reporter and audio journalist based in Los Angeles. Dhruv Mehrotra is a data reporter with Reveal. Additional reporting by Dell Cameron, Daniel Lempres, and Josh Lash.</t>
  </si>
  <si>
    <t>Access Atlas</t>
  </si>
  <si>
    <t>http://access-atlas.org/</t>
  </si>
  <si>
    <t>Breaking news, Database, Women, Health, Human rights</t>
  </si>
  <si>
    <t>Animation, Json, Microsoft Excel, Google Sheets, CSV</t>
  </si>
  <si>
    <t>As the first wave of  the COVID-19 pandemic peaked in the United States, abortion bans were instituted in many states under the guise of safeguarding public health. In response, Access Atlas was founded to track abortion bans and restritions set in place throughout the pandemic complemented by local narratives from abortion providers that illustrate their iniquitous impact. Since its inception, Access Atlas continues to develop resources to equip people with necessary and accessible information regarding the practical implications of confusing state laws and policies on abortion care. </t>
  </si>
  <si>
    <t>Our project provided a vital source of information for everyone from journalists to people seeking abortions during a time when reproductive healthcare was under attack, but not regularly covered in the news. While media outlets covered some high profile battles over abortion access, the availability of abortion and other reproductive healthcare was unclear in many parts of the country in the early months of the COVID-19 pandemic. In the months of April and May 2020, our website and maps were the only consistently updated source of this aggregated data.  Our maps and information provided timely, accurate, and accessible information to the public on three key questions: (1) Are abortion services available in my state during the pandemic? (2) What policy restrictions, if any, exist to limit access? (3) How were abortion services defined in initial COVID-19 executive orders and statements in my state? We designed these resources to assist both individuals looking for information about their healthcare options and researchers looking for accurate data. Beyond abortion availability, these resources identify the gap between technical laws and actual abortion accessibility in each state and arm viewers with clear information about statewide abortion restrictions designed to limit access.  When states began to loosen COVID-19 restrictions, we continued to track abortion availability and accessibility, recognizing the public confusion and uncertainty in this time period. By conducting interviews with abortion providers in 2021, we were able to identify the ways in which providers were uniquely impacted by state policies during this time and shared our findings through a series of blog posts to complement our collected data.  </t>
  </si>
  <si>
    <t>Access Atlas presents a set off three maps that capture and track the availability of abortion services in the United States during the COVID-19 pandemic. An excel database was developed using information collected from news articles, policy and legal documents and resources as well as clinic interviews. Analysis of this database yielded three important quantitative measures displayed within our maps that together communicate a digestible snapshot of abortion access in America.  The first map displays the COVID-19 Abortion Restriction Score. This score is a composite measure calculated according to the number of medically unnecessary laws enacted in each state whose restrictive impact on access to abortion care was amplified in the context of the pandemic. The two subsequent maps display how abortion was initially classified in executive orders implemented in March 2020 and the current status of abortion availability in each state. The website and maps were developped using HTML, JavaScript, and CSS. While this research exposed the uneven impacts of state-level responses to the COVID-19 crisis on abortion access, our analysis of their implications lacked local narrative. In January 2021, we called clinics in the 11 states that classified abortion as non-essential in initial government orders to understand the impacts of the pandemic on individual clinics. We collected both quantitative and qualitative data on over ten clinic level variables and published our findings in a series blog post that explored areas of commonality and difference in clinic experiences. The goal of this blog series was to highlight the unique experiences that clinics and their clients have had to navigate and overcome throughout the COVID-19 crisis and the need to support abortion providers now more than ever.</t>
  </si>
  <si>
    <t>The landscape of abortion availability and access in the United States is unstable and changes according to political will or global pandemics. In addition, the intricacies of access to abortion services vary from state to state and new legislation and restrictions are often difficult to predict and track. Our team was challenged by the fickle nature of abortion access across the country. Sudden changes in accessibility required rapid updates to our website and this conflicted with our mission to provide our audience with accurate and well researched information.  Our team dealt with this conflict via transparency. We informed our audience about the limitations of our data, measurements and analysis as well as provided them with our sources. As journalists covering abortion in the United States our responsibility was not only to provide our audience with data and information, but also the necessary resources for to think critically about and evaluate the evidence we are presenting. This responsibility is often forgotten or intentionally ignored within journalism, especially journalism covering politically frought topics such as abortion. We also believe that our project demonstrates the importance of engaging youth in data reporting and journalism. Our project engaged university students as research assistants and collaborated with reproductive justice university groups on social media campaigns. We hope to continue to provide an inclusive platform which nurtures the energetic and visionary voices of youth and provides them with leadership opportunities.</t>
  </si>
  <si>
    <t>http://access-atlas.org/blog.html</t>
  </si>
  <si>
    <t>Charlotte Evans, Io Jones, Tara Gallagher</t>
  </si>
  <si>
    <t>Charlotte Evans is an Master's student in Population Health Sciences at the University of Cambridge. She grew up internationally and has a B.A. in Geography from Dartmouth College. Prior to graduate school Charlotte spent two years conducting health system evaluation research in the Northwest Territories of Canada in collaboration wih Indigenous governments. She is commited to ensuring equitible access to health care services and pursues this goal through the development of projects including Access Atlas and initiatives to ensure youth leadership in the design and delivery of mental healthcare.  Io Jones  is a student at the University of Virginia School of Law. She grew up in Brooklyn, New York ad has a B.A. in Geography and Public Policy from Dartmouth College. Prior to law school she worked as a litigation paralegal and conducted research on abortion access during the COVID-19 pandemic with the Access Atlas team. She has conducted a range of research projects on access to abortion, crisis pregnancy centers, and state, national, and global health policy. Tara is a first-year environmental science PhD student at Harvard University exploring connections between climate change and the water cycle. She grew up in Burlington, Vermont and has a B.A. in physics and music from Dartmouth College. Before graduate school, she spent two years working as a signal processing researcher on government contracts, and collaborated with both Harvard’s Center for Communicable Disease Dynamics and the Access Atlas team on studies related to infectious disease and reproductive health respectively.</t>
  </si>
  <si>
    <t>Scientifically Proven: An analysis of the most talked-about covid-19 treatments</t>
  </si>
  <si>
    <t>https://saludconlupa.com/comprueba/cientificamente-comprobado-un-analisis-de-los-tratamientos-mas-usados-contra-el-covid-19/</t>
  </si>
  <si>
    <t>Salud Con Lupa, Epistemonikos Foundation</t>
  </si>
  <si>
    <t>Database, Open data, News application, Fact-checking, Chart, Health</t>
  </si>
  <si>
    <t>D3.js, Microsoft Excel, Google Sheets, CSV, Python, Node.js</t>
  </si>
  <si>
    <t>Several clinical trials have been carried out that offer scientific evidence to confirm the efficacy or harm of the use of a drug or therapy with various patients who have suffered mild, moderate and severe symptoms of coronavirus infection. Salud Con Lupa in collaboration with Epistemonikos analyzed the 45 most used COVID-19 treatments. We created seven classifications, ranging from "standard treatment" to "unsupported by science". We developed these categorization levels to assess the appropriateness of the covid-19 treatments up to this point in time. From September 2020 until now, we update this information weekly as new scientific evidence becomes available.</t>
  </si>
  <si>
    <t>After two years since the COVID-19 pandemic started, there is already scientific consensus on which drugs under study work, and which do not, for the treatment of the disease. To follow the evolution of the evidence, in September 2020 Salud Con Lupa and Epistemonikos launched Scientifically Proven, a tool that announces the progress of the results of clinical trials of medicines against COVID-19 in the world. This effort, which is updated every week, presents 45 drugs, the most used, divided into seven categories (from "Standard treatment" to "Science does not support it") that are very easy to understand to bring science closer to more people. Our tool shows the medicines that can be trusted today for each stage of COVID-19 and those that lack scientific support, but are still recommended by some organizations or groups that validate conspiracy theories. While there are drugs that have shown some benefit (such as monoclonal antibodies), they are expensive, complex to administer, and, in poor nations, still very rare. Scientific consensus is always difficult to define because there are many entities and finally one looks at the main organizations. For example, when the first organization says that hydroxychloroquine should not be used until the last one stops using it, many months go by. We also have drugs that have been reaching a consensus that they work. Today we are very clear about the role of corticosteroids and monoclonal antibodies. The latter are antibodies that bind to SARS-CoV-2 and block it. The issue is its cost. Today there is a consensus that they are used as prevention in high-risk people who have had close contact with someone infected, but also to treat patients in early stages.</t>
  </si>
  <si>
    <t>Build a database We built a database of 25 treatments that were evaluated. The project was launched in September 2020 and updated every week until the present, which allows to see a medical evolution of the treatments. Two years after, the list of medical evidence on the platform already gathers 45 treatments with the highest demand for use. The tool is presented in Spanish, English and Portuguese. Contrary to scientific research articles that have an academic or scientific structure, this tool was created with the aim of guaranteeing easy navigation access, with which visualizations and tabs were integrated with the details of the therapies. Multidisciplinary team The work team involved doctors, investigative journalists and scientific journalists, as well as computer specialists, responsible for the implementation on the website under a highly usable scheme that allows users to immediately know the classification , the evolution of the evidence and navigation by type of medication or therapy. Methodology and classification The scale we used was developed specifically for this project and seeks to answer two questions: How ready is an intervention for clinical use? What is the state of progress of scientific research on an intervention? In other words, the scale (seven categories) indicates what the available evidence tells us about the possible clinical use of a treatment and what is the nature, quality and possible evolution of this evidence. All the evidence used comes from the COVID-19 Living OVerview of Evidence (L·OVE) platform, an open access platform that is updated by searching 41 electronic databases, trial registers and other sources.</t>
  </si>
  <si>
    <t>How to dive the sea of ​​evidence on COVID-19 to come up with the necessary answers before running out of air? This challenge that we face with our partner Epistemonikos. We created a solution that classifies interventions against COVID-19 according to their effectiveness, proven with the latest and best available evidence. This is how the “Scientifically Proven” repository was born. Our tool completed more than one year in operation, being updated every week to determine the effectiveness of the different interventions against COVID-19 and, in this way, contribute to safe and informed decision-making by social and political actors, health professionals, as well as the entire Latin American and world population. Currently, the repository continues to be updated without interruptions and, in addition, it is translated into the Portuguese and English languages, in order to reach even more people throughout the world. We have the purpose of bringing scientific evidence closer to where health decisions are made, which affect us all individually and collectively. The best way to prevent health and public health problems is by considering evidence in decisions, but for this, evidence must be properly organized and accessible. This is an example of what science and journalism can achieve together against  COVID-19.</t>
  </si>
  <si>
    <t>Before the COVID-19 pandemic, the scientific community had concerns about poor-quality science being preprinted and then widely disseminated. But now, everyday people are reading them too and the media is covering them at a rate that far outpaces pre-2020.  In Latin America, we faced a big problem: most of the journalists don’t know how to find strong scientific evidence and sources and translate it into Spanish. That is one of the most important reasons that we launched Scientifically Proven, a tool that is helpful for them and for the public. It provides a snapshot of the research on the coronavirus, but does not constitute medical endorsements. What kind of evidence do we use? The primary source of information for estimating the effect of each intervention is randomized trials. Other evidence is used as a complement, especially when there is no evidence from randomized trials. We also always recommend consulting your doctor about treatments for COVID-19.</t>
  </si>
  <si>
    <t>https://saludconlupa.com/comprueba/scientifically-proven/</t>
  </si>
  <si>
    <t>https://saludconlupa.com/comprueba/cientificamente-comprovado/</t>
  </si>
  <si>
    <t>Fabiola Torres, Gabriel Rada, Jason Martínez</t>
  </si>
  <si>
    <t>Fabiola Torres is an investigative journalist from Perú. She is co-founder and director of Salud Con Lupa. She is an International Center for Journalists Knight Fellow and a member of the International Consortium of Investigative Journalists (ICIJ). Jason Martínez is co-founder &amp; CTO of Salud con magnifying glass. He designs and builds apps with a focus on civic tech and data journalism. Gabriel Rada is Associate Professor at the Faculty of Medicine and director of the Evidence Center at the Pontificia Universidad Católica de Chile. He is the co-founder, president and CEO of the Epistemonikos Foundation, a non-profit organization whose mission is to bring independent, high-quality information to all those who make health decisions, through the use of information technologies.               </t>
  </si>
  <si>
    <t>Spanish, English​, Portuguese</t>
  </si>
  <si>
    <t>Fashion brands aren't keeping their Instagram diversity promises</t>
  </si>
  <si>
    <t>https://qz.com/1971689/</t>
  </si>
  <si>
    <t>Investigation, Database, Infographics, Chart, Arts, Lifestyle, Business, Culture, Economy, Human rights</t>
  </si>
  <si>
    <t>Scraping, D3.js, Python, Node.js</t>
  </si>
  <si>
    <t>A year after fashion and beauty companies took to Instagram en mass to show support for the Black community and the Black Lives Matter movement, our analysis of 27,000 images posted by 34 brands showed that while many did increase the diversity of skin tones in their Instagram images, the increases were often only marginal. Light skinned models still prevail. We made this readily apparent with interactive and static data visualization.  </t>
  </si>
  <si>
    <t>The piece was one of the more widely read items on our site and was especially well read by members of the fashion and beauty industry. Researchers of inequity and company representatives reached out asking us to share our data and methods so that they could bring better accountability to their organizations and study it further. Influencers shared the story and graphics with their followers. Fashion influencer Bryanboy called it “very essential reading” Later in the year our data and graphics were included in an episode of an episode of the The BoF Show on Bloomberg TV.</t>
  </si>
  <si>
    <t>First we used custom built tools to collect and store Instagram posts using python and node. Then we constructed a database front-end that allowed us to evaluate and categorize every image we collected. That piece of software was written in node. We then analyzed our data using the python library pandas. Visualized the data using HTML, CSS, and D3.js and added interactivity using javascript.  The visualizations have three modes to allow readers to explore the data. A timeline view, a clustered gradient view, and a combination of the two—a view of two clusters, split by whether the post was from before or after Blackout Tuesday. These three modes deftly showed how long brands stopped posting to Instagram during the US unrest, the distribution of skin tone depicted on a brand’s account, and how that distribution changed after Blackout Tuesday. In all three views, dots can be tapped or moused-over to reveal the image it represents. We size-optimized the photographs using the command line tool imagemagick.  </t>
  </si>
  <si>
    <t>Collecting this data was extremely hard. Instagram does not have an API and the site will block IP addresses that it perceives as trying to harvest data. Nevertheless, we devised ways to both collect the data without violating the site's terms of use—and avoid being blocked. But that was just the start. We then used the software we wrote to evaluate each image by hand, establishing the number of people in the image, their skin colors, and whether or not the image was suitable for inclusion in our analysis.   </t>
  </si>
  <si>
    <t>Firstly, our project is a great example of how to hold organizations accountable through data. Second, it shows the opportunity for journalists to create data where none previously existed. There was no dataset of the skin tones of models promoted by fashion and beauty brands, despite the information being in plain view. We were willing to put in the work, and made a first-of-its kind dataset.   </t>
  </si>
  <si>
    <t>https://qz.com/1981716/</t>
  </si>
  <si>
    <t>Amanda Shendruk, Marc Bain, David Yanofsky</t>
  </si>
  <si>
    <t>Amanda Shendruk is a visual journalist on Quartz’s Things team. She reports at the intersections of code, data and design. Marc Bain was Quartz's fashion reporter. He covered anything and everything related to clothes and footwear, whether sneakers or luxury, business, or design. David is the editor of Quartz’s Things team, the publication’s cohort of journalists who use code-based methods to originate and execute their stories.  </t>
  </si>
  <si>
    <t>Social housing? Get to the back of the queue</t>
  </si>
  <si>
    <t>https://app.nos.nl/op3/socialehuur/#/?gemeente=alkmaar</t>
  </si>
  <si>
    <t>NOS</t>
  </si>
  <si>
    <t>Investigation, Long-form, Database, Open data, News application, Podcast/radio, Illustration, Infographics, Chart, Video, Map, Audio, Economy</t>
  </si>
  <si>
    <t>Animation, Personalisation, Adobe Creative Suite, Microsoft Excel, Google Sheets, CSV, Python</t>
  </si>
  <si>
    <t>In The Netherlands the waiting times for social housing are long. Yet nobody knew how long exactly: somehow no part of the government keeps tabs on this. So we set out to find the exact waiting time for social housing, for every single one of the 355 municipalities in the country. We requested data from the 300+ social housing corporations in the country, to find that in at least a quarter of the municipalities you’ll need to wait for more than 7 years. In some parts of the country waiting times were as high as 20 years - or more.</t>
  </si>
  <si>
    <t>Our investigation added to the national society wide debate about the current housing crisis, its consequences and possible solutions. Following our addition to the debate the housing crisis was high on the agenda of the newly formed political coalition. Who, when presenting themselves merely weeks ago, installed a minister of housing as part of the Ministry of Interior and Kingdom Relations. We published across different media - online news article, online interactive, radio reportage, tv-broadcast - on the last Saturday of april 2021. Come Monday the new insight on exact waiting times for every municipality dominated the frontpages of all newspapers - both national and regional, as well in local and regional broadcasts. As the national public news broadcast, our reporting reaches a great audience. Yet by sharing the outcomes and data with regional news outlets, our impact further increased. Our results can be seen in an interactive that can be personalized on a municipality level, an explainer-video on Youtube, and on our site and newsapp, reaching over hunderds of thousands unique visitors. The articles were viewed 400.000+ times, the interactive has had 400.000+ unique visitors, and the YouTube video has 280.000+ unique views. Together with our television- and radiobroadcasts, which usually reach millions of people.</t>
  </si>
  <si>
    <t>Most of our research consisted of classic journalistic slog e-mailing the 300+ corporations responsible for social housing throughout the country. Many of them did not answer our e-mails, so we ended up calling those corporations, explaining what we were trying to do and asking them for data. Once corporations agreed, we had to get the numbers out of the files they sent us (PDF’s, Word documents, annual reports and emails) and into our spreadsheet. For data analysis purposes we mostly used Google Spreadsheets and Python Pandas - though most of it was spreadsheet based. The Netherlands is made up of a multitude of municipalities and in most of them the social housing is dealt with by multiple corporations. We therefore needed to calculate weighted average waiting times, to make sure we had a good understanding of the situation in every municipality. (We used a threshold of 75% of all social housing in a municipality; if we had less than 75% of results for a given municipality, we showed no data.) For our interactive we wanted to provide readers/visitors with more contextual data; these numbers, mostly open data, were also collected and edited in the spreadsheet. The interactive was built using the Nuxt.js and designed with Adobe XD. For graphics Adobe illustrator was used, and After Effects for animations.</t>
  </si>
  <si>
    <t>The hardest part of this project was the sheer number of unknown unknowns we had to overcome, and the vast number of sources needed to gain insight into waiting times for social housing. The Netherlands is made up of a multitude of municipalities and in most of them the social housing is dealt with by multiple corporations. Every organization had a slightly different definition of waiting time, active and passive. We ended up resolving this with personal contact - explaining our needs to many organizations.</t>
  </si>
  <si>
    <t>It’s always worth asking simple questions even when people think the answer is obvious. Everyone “knew” that waiting for social housing was a matter of years and years, instead of months. Yet nobody knew exactly how long the wait was. We found out why nobody knew soon enough: the information needed to get to an average waiting time on a municipality level was scattered among hundreds of organizations. Second lesson for others - one story begets many more. By building an interactive website where users need to fill in their municipality, we ended up with 355 different stories: one story for every municipality. So instead of spending months apparently working on one production, think of it as time well spent telling 355 different stories. And finally, note how this story did not start with a simple downloaded dataset. Some data-driven investigation require you to build your own dataset, e-mailing and calling hundreds of sources.</t>
  </si>
  <si>
    <t>https://www.dropbox.com/sh/w64ubzr3fc9b15i/AACdGeO9qOeyxkT1hSvVJs6ga?dl=0</t>
  </si>
  <si>
    <t>https://www.youtube.com/watch?v=7RBQ60O8SRs</t>
  </si>
  <si>
    <t>https://nos.nl/op3/artikel/2377995-sociale-huurwoning-in-zeker-een-kwart-van-de-gemeenten-wacht-je-meer-dan-7-jaar</t>
  </si>
  <si>
    <t>https://nos.nl/video/2378050-22-jaar-wachten-op-je-sociale-huurwoning-krijgt-emma-er-een-voor-haar-veertigste</t>
  </si>
  <si>
    <t>https://www.nporadio1.nl/fragmenten/nos-radio-1-journaal/6fdc677b-2ea7-4d39-93a1-31068711486f/2021-04-24-langere-wachttijden-voor-een-sociale-huurwoning</t>
  </si>
  <si>
    <t>Daan Kool, Lars Boogaard, Cheuk-Ming Tang, Winny de Jong, Jurjen IJsseldijk, Emil van Oers, Leen Kraniotis, Wessel de Jong, Jeroen Schutijser, Emma Jackson, Jos Stolper, Stephan Vegelien en Hugo Janssen.</t>
  </si>
  <si>
    <t>NOS is the national public news broadcaster of the Netherlands. NOS op 3, part of NOS, covers the news for an audience between ages 18 and 35 years. For this investigation researchers, (data) journalists and designers from both the NOS economics desk and NOS op 3 collaborated intensively:  Daan Kool: research Winny de Jong: research, data analysis Lars Boogaard: data visualisation, design and animation Cheuk-Ming Tang: development Jurjen IJsseldijk: editing and project management Emil van Oers: research, script, presentation and video-editing Leen Kraniotis: research, production Wessel de Jong: tv reportage Jeroen Schutijser: radio reportage additional support was provided by Hugo Janssen, Emma Jackson, Jos Stolper, and Stephan Vegelien.</t>
  </si>
  <si>
    <t>Saving Singapore's Shores</t>
  </si>
  <si>
    <t>https://www.straitstimes.com/multimedia/graphics/2022/01/singapore-protect-sea-levels-rise/index.html</t>
  </si>
  <si>
    <t>Solutions journalism, Fact-checking, Chart, Video, Map, Satellite images, Environment</t>
  </si>
  <si>
    <t>Animation, 3D modelling, Canvas, Adobe Creative Suite, Google Sheets, CSV, OpenStreetMap</t>
  </si>
  <si>
    <t>To drive home the urgency of climate change, this story provides a simulation of how Singapore will be affected by rising sea levels, using the Merlion — Singapore’s landmark – as a scale. Using data from the latest IPCC report, we visualized the best- and worst-case scenarios for sea-level rise by 2100. The story also highlights the impact of climate change on extreme weather events, and the measures that are put in place to protect the low-lying island-nation – from nature-based solutions to infrastructures to funding climate research.</t>
  </si>
  <si>
    <t>The latest IPCC report garnered much attention to the topic of climate change, but most of the contents of the report remain too complicated for many. We are making this topic more accessible through the use of the 3D simulation and animated graphics to explain the complicated sea-level processes. This project will also be displayed at an exhibition at the National Museum of Singapore from Jan 14 through Feb 8. The exhibition, called "Through the Lens," is a celebration of the best in visual and interactive journalism. It explores the impact of global climate change on Singapore and showcases how even a small country can do its part to tackle the challenges of the crisis.</t>
  </si>
  <si>
    <t>This project uses 3D modelling in Unreal, and it required scaling the models manually to make sure they are accurate. The 3D simulation is then exported as a video and we used our video scrolly template to display them on the web. The animated graphics were created on Adobe illustrator, then animated using Adobe AfterEffects. The 3D map was created in Blender and was also exported as a video. In addition, we also used datawrapper for some of the simple charts.</t>
  </si>
  <si>
    <t>The hardest part of this project was making sure we are accurate. First of all, the IPCC report itself is complicated and not easy to understand. Terms such as "ice-cliff instabilities" were totally new to us. The sea-level projections also come with caveats to the data. We consulted with researchers at the Earth Observatory of Singapore, who helped us understand the complex sea-level processes and made sure we were explaining and visualizing them correctly. Another challenge in creating this project was striking a balance between showing all the scenarios – even the extreme worst-case scenario, while also delivering the message that these are merely projections, and it's not too late to minimise the damage. We strived for this balance through adding annotations in the 3D merlion scrolly, and also having the second part of the piece solely to highlight many of the existing and planned measures to protect Singapore's coastlines.</t>
  </si>
  <si>
    <t>We think it's important make complicated topics such as climate change more accessible and understandable to readers who would otherwise not seek out information on this topic. While the 3D visualisation took a lot of work and back-and-forth to get it right and accurate, we believe this is the best way to visualize this data and drive this story home. We also think it's important to consult with the scientific community to make sure we are representing the data as accurately as possible. In addition, as with any other climate change-related topic, it's important to strike that balance between the problem and the solution.</t>
  </si>
  <si>
    <t>Charlene Chua, Luo Mingxuan, Ryan Tan, Rachael Lee, Stephanie Adeline, Zachary Tia, Zeke Tan</t>
  </si>
  <si>
    <t>Charlene Chua - Digital Graphics Journalist; Luo Mingxuan - Designer intern; Ryan Tan - 3D/Designer; Rachael Lee - Designer intern; Stephanie Adeline - Digital Graphics Journalist &amp; project lead; Zachary Tia - Data journalist intern; Zeke Tan - Real-time Graphics Developer;</t>
  </si>
  <si>
    <t>Supply chains, interrupted. Why a bicycle takes 40 days to reach Singapore</t>
  </si>
  <si>
    <t>https://www.straitstimes.com/multimedia/graphics/2021/12/global-supply-chain-problems/index.html</t>
  </si>
  <si>
    <t>Investigation, Illustration, Map, Satellite images, Economy</t>
  </si>
  <si>
    <t>D3.js, Json, Adobe Creative Suite, Google Sheets</t>
  </si>
  <si>
    <t>Over the past year, the world’s logistics network has seen unprecedented upheavals, affecting deliveries of everything from bottles of champagne to iPhones. The story uses a bicycle as a case study for the global delays in deliveries. We visualised a pre-disruption delivery timeline and contrasted it to the same delivery amid the global disruptions. The story then looked at the factors influencing the delays, as well as the results of them, with a focus on how congested ports had become since the beginning of 2021.</t>
  </si>
  <si>
    <t>The topic of supply chain disruptions has been the subject of countless stories published over the past year but few have taken a predominantly visual approach to explaining the topic. It’s a complex subject that spans economics, politics, manufacturing, and a global pandemic. We simplified the idea by providing a scenario that most people can relate to — ordering a product online, making the subject and its impacts easy to understand.</t>
  </si>
  <si>
    <t>For the introductory scolly section, we used our in-house scrollytelling component coupled with SVGs created in Adobe Illustrator. The SVGs contain multiple layers, which allowed us to manipulate them using CSS and Javascript. The ships and trucks are animated along SVG paths based on how far a reader had scrolled down the page, while other elements are animated using CSS keyframe animations. Elements like the wakes of the ships were made visible or hidden based on how far the ship had travelled since its starting position.  We created the second scrolly using satellite imagery sourced from SentinelHub. We manipulated the images in Photoshop and created SVG annotations in Illustrator and QGIS.  Lastly, the map component near the end of the story was created using D3.js with data from GoComet. The map is rendered as an SVG and is only visible on desktop. On mobile, it is replaced with a dumbbell chart.  </t>
  </si>
  <si>
    <t>The idea for the initial scrolly section took a long time to form. As a result, the ideation phase made up a significant amount of the overall time we spent on the project, and the introductory section went through several iterations. We started out wanting to create a globe and zoom into congested ports to display satellite imagery but decided we needed to ground the idea to make it more relatable.  We then settled on the idea of tracking a single product, though our initial thinking was just to have lines running down the page to show the relative trips of the bicycles before and after the disruptions. We eventually decided to go with illustrations to make a serious idea easier to approach and to move away from the abstraction of lines running down a webpage to something more literal that included actual modes of transport.  Another issue we encountered early on was dealing with the sheer amount of data needed to create a visualisation of ships traversing the globe, but as mentioned above we eventually dropped this idea.</t>
  </si>
  <si>
    <t>Most interactive stories you see are visually quite serious, but it’s acceptable to lighten a serious topic with visuals that a child would understand. This is something we discussed a lot when putting the piece together. Our senior editors were worried about the seriousness of the topic and whether it would resonate with our readers. We brainstormed how we could go about engaging readers and decided to go with more “cutesy” animations as a way to draw readers into the story.</t>
  </si>
  <si>
    <t>Alyssa Mungcal, Carlos Marin, Charles Tampus, Christopher Udemans, Joyce Lim, Rachael Lee, Rodolfo Pazos, Xaquín G.V</t>
  </si>
  <si>
    <t>Alyssa Mungcal: UI/UX designer Carlos Marin: Data visualisation developer Charles Tampus: Web developer Christopher Udemans: Graphics journalist and project lead Joyce Lim: Reporter Rachael Lee: Graphic design intern Rodolfo Pazos: Interactive graphics editor Xaquín G.V.: Data and graphics editor</t>
  </si>
  <si>
    <t>Remembering the 5 million lives lost to Covid-19</t>
  </si>
  <si>
    <t>https://www.straitstimes.com/multimedia/graphics/2021/10/covid19-5million-deaths/index.html</t>
  </si>
  <si>
    <t>Infographics, Chart, Health</t>
  </si>
  <si>
    <t>D3.js, Json, Adobe Creative Suite, Google Sheets, R</t>
  </si>
  <si>
    <t>Covid-19 was set to claim five million lives around the globe last October. However, the constantly growing death counts had left people numb and confused. This story took a unique visualisation approach in the hope to break the numbness. We connected the visual metaphor of condolence flowers with death counts in an attempt to humanize the number and serve as a reminder for lives that have been cut short by the virus.  </t>
  </si>
  <si>
    <t>The piece was one of the most well-read interactives of the month on our site. Given that it’s almost two years into the pandemic, it was quite a challenge for a repetitive theme to attract this much attention from the audience. In addition, this project was one of the first nontraditional charts our graphics desk has been published so far. It introduces more visual possibilities our newsroom can offer for our readers.</t>
  </si>
  <si>
    <t>1) We conducted visual research and mood boarding in Miro to collect and organise references from publications that had put up visual pieces when the global Covid-19 death count passed the one million mark. And then we came up with the flower visualisation concept as a digital memorial to pay tribute to the lost lives.  2) Data wrangling and visualisation prototype are both done in Observable notebooks. The notebooks allow us to work collaboratively and transparently to easily iterate the design of a nontraditional look of a chart. We first used Arquero, a JavaScript library to perform dplyr-like data queries, to transform Covid-19 data sourced from Our World in Data (OWID). Then we imported the data from one data-wrangling notebook to another to test out different types of flowers with D3.js to encode time series data with animation.  3) We exported SVGs from Observable notebooks and refined the layout in illustrator. The top scrolly made with Vue.js then animate different layers in SVGs with CSS as users scroll through. The bottom exploratory tool adapted D3.js code from Observable notebook and turned it into a Vue.js component.  4) To engage our readers throughout, we relied on the classic Martini glass narration structure to lay out the key moments and details almost two years into the pandemic. It stats with explanatory scrolly to take readers through ebbs and flows of the pandemic globally. Next, it narrows down to profile five countries of interest and lastly it offered an animated exploratory tool for readers to learn more about the situation in each continent.  </t>
  </si>
  <si>
    <t>The most challenging part is conceptualisation since the topic has been covered extensively with all types of charts when the world first cross one million deaths. It took us quite some effort to come up with a visualisation solution that is both refreshing and meaningful. Another challenge lies in turning the intricate SVGs performant as they are rendered in a browser. It took trial and error to optimise the file size of our SVG with several layers.  </t>
  </si>
  <si>
    <t>The main takeaway from this project is how to report a topic that has been covered extensively. We deliberately stayed away from charts that other publications have already used. We also drew inspirations outside the visualisation world - the Japanese funeral floral arrangements - for an organic look of the layout.  This time we have also incorporated Observable into our workflow from data wrangling to visualisation. This allows us to make quick updates as live data came in from OWID. We were able to put together an interactive demo for our editors to facilitate the discussion.</t>
  </si>
  <si>
    <t>Arvind Jayaram, Charles Tampus, Christopher Udemans, Leonard Lai, Rodolfo Pazos, Spe Chen, Xaquín G.V.</t>
  </si>
  <si>
    <t>Arvind Jayaram: Assistant foreign editor Charles Tampus: Web developer Christopher Udemans: Graphics journalist Leonard Lai: Assistant digital editor Rodolfo Pazos: Interactive graphics editor Spe Chen: Data visualisation designer and project lead Xaquín G.V.: Data and graphics editor Correspondents: Timothy Goh in Singapore, Debarshi Dasgupta in India, Arlina Arshad in Indonesia, Wahyudi Soeriaatmadja in Indonesia, Nadirah H. Rodzi in Malaysia and Elizabeth Law in China</t>
  </si>
  <si>
    <t>Millions of People with Felonies Can Now Vote. Most Don't Know it.</t>
  </si>
  <si>
    <t>https://www.themarshallproject.org/2021/06/23/millions-of-people-with-felonies-can-now-vote-most-don-t-know-it</t>
  </si>
  <si>
    <t>The Marshall Project, published in partnership with Louisville Courier-Journal and USA Today Network - The Marshall Project took the lead in all the reporting and data analysis.</t>
  </si>
  <si>
    <t>Investigation, Open data, Infographics, Elections, Politics, Crime</t>
  </si>
  <si>
    <t>AI/Machine learning, D3.js, Json, Google Sheets, CSV, Python</t>
  </si>
  <si>
    <t>After several battleground states reinstated the right to vote for people formerly incarcerated for felonies, we undertook a complex data investigation that revealed that no more than 1-in-4 of them registered to vote in time for the 2020 election. We used text messaging to directly engage with people who were newly able to vote in Nevada, Kentucky, Iowa and New Jersey. Many of the people we spoke with didn’t know they were eligible to vote; our investigation showed that states do little to notify them of their restored rights.</t>
  </si>
  <si>
    <t>This reporting opened the door to a legislative resolution in Nebraska to study voting among formerly incarcerated people. As the resolution states, “data and system errors have impermissibly disenfranchised eligible voters from participation in the election process.”  The resolution exists in large part because of Nicole Lewis’s nuanced reporting in the story, and Andrew R. Calderón’s detailed description of how to unearth and contextualize such data  that demonstrated to civil society groups like the ACLU that such a study is feasible and explained how to conduct it efficiently.  The nature of the system means impact will be slow to materialize, but as the pending legislation in Nebraska shows, we believe that over time the exposure of the ways voting participation is still stymied can affect tens of thousands of people. Our story was co-published by the Louisville Courier-Journal and USA Today Network, appearing in the Des Moines Register, the Reno Gazette-Journal and several Gannett newspapers in New Jersey. That helped bring the issue to the forefront nationally and in the states we analyzed. The project also raised awareness of the issue through media appearances on CBS News, NBC/Peacock on Zerlina Maxwell's show along with two more NBC Now appearances, and NPR and WBUR’s Here And Now.  It was also covered by Politico and Talking Points Memo.</t>
  </si>
  <si>
    <t>Entity matching: We used Python to join the datasets. Early iterations of the project used natural language processing tools like Dedupe, but we were happily able to simplify the problem to the point where we could use more straight-forward techniques.   Surveying: We used Typeform to design and build a custom survey to embed on our site.   SMS (text messaging): We used the Twilio API to run our direct survey of formerly incarcerated people in Kentucky.    Cloud computing: We tracked and logged our SMS survey using Docker containers running on Amazon Elastic Cluster Service (ECS). We used Terraform to manage the stack, allowing us to quickly deploy serious computational resources but only pay for what we actually used and avoid long-term maintenance debt.   Observable notebooks for sharing results with the editorial team. These included editorial analysis, but also helped show the status and results of the SMS survey for internal use.   D3.js to visualize the percentage of potential voters who registered.</t>
  </si>
  <si>
    <t>Our nuanced approach to understanding the data behind this project made this project unusual for a newsroom. Despite the fact that nearly every state purges people from the voter rolls once they go to prison, few states keep track of how many formerly incarcerated people re-register once they are released. This makes assessing the success of the re-enfranchisement laws incredibly difficult. We had to figure out how to do our analysis with imperfect and ambiguous data, using only publically accessible records.  We developed a methodology for joining voting records with release records that was conservative but accurate (“at least one in four”). By using complex logic based on release date, age at release, and name, we were able to set an accurate but fair minimum value. Another challenge was building relationships with formerly incarcerated people who had been re-enfranchised. When we did our survey, we got negative responses from people who it seemed didn’t want to talk about their experience with the criminal justice system. There is a stigma associated with incarceration . Upon release, people often want to focus on re-entry rather than their time behind bars. Fortunately, we came in contact with a source through our SMS campaign in Kentucky who was willing to share her story, and her anger that the Kentucky government had not done more to inform her that she had the right to vote in the 2020 election.</t>
  </si>
  <si>
    <t>Generally speaking, this project demonstrates that entity resolution problems in datasets from multiple sources can sometimes be solved with simple techniques available to many newsrooms. It also demonstrates how journalists can answer a question that the government has not answered using the government’s own data from multiple agencies. And it shows how journalists can use release records and data about prisoners to answer questions about a topic like voting, and similarly how voter rolls are a powerful source of useful information for many kinds of journalistic inquiry.   More specifically, journalists can learn from Andrew R. Calderón’s open methodology on how to measure voting patterns of people released from prison. For practical reasons, we did not consider all states that re-enfranchised people with felony records. In addition, the analytical techniques we used are not limited to states that recently gave people with felony records the right to vote – these techniques could be applied to other questions about the voting patterns of formerly incarcerated people.</t>
  </si>
  <si>
    <t>https://www.themarshallproject.org/2021/07/01/how-many-people-convicted-of-felonies-are-registered-to-vote-in-your-state</t>
  </si>
  <si>
    <t>Nicole Lewis, Andrew Rodriguez Calderón, David Eads, Susan Chira</t>
  </si>
  <si>
    <t>Story and engagement reporting: Nicole Lewis, Andrew Rodriguez Calderón Data and engineering: Andrew Rodriguez Calderón, David Eads Editors: Susan Chira and David Eads</t>
  </si>
  <si>
    <t>This award combines two entries, recognizing the outstanding data and engagement journalism of Weihua Li specifically and of the team as a whole. We were blown away by the consistent excellence in data analysis and reporting, across a wide variety of stories. We very much agreed with the citation letter: The work "challenges mainstream myths about crime and punishment and empowers community members to use data to hold the powerful accountable." It is particularly impressive that such strong work was done on the subject of the incarcerated, a population that can be challenging to cover using the customary tools and techniques of journalism. The Marshall Project's effort to create a community of the incarcerated in order to center stories around those voices and experiences is an example for us all.</t>
  </si>
  <si>
    <t>Sacrifice Zones: Mapping Cancer-Causing Industrial Air Pollution</t>
  </si>
  <si>
    <t>https://projects.propublica.org/toxmap/</t>
  </si>
  <si>
    <t>Investigation, News application, Map, Environment, Health</t>
  </si>
  <si>
    <t>Personalisation, D3.js, QGIS, Json, Adobe Creative Suite, Microsoft Excel, Google Sheets, CSV, R, PostgreSQL, PostGIS, OpenStreetMap, Python</t>
  </si>
  <si>
    <t>In a groundbreaking interactive-first investigation that the EPA’s own staffers praised as “a wake-up call,” ProPublica revealed more than 1,000 hot spots of cancer-causing industrial air pollution that the agency allowed to take root across America. These are “sacrifice zones.” Residents pay the price so that consumers can enjoy products made there. We captured the ways EPA has failed to protect the public, not just through weak policies, but through deliberate choices recounted to us on the record by insiders. This project was conceived by journalists on our interactive data team and grew to include expertise from across our newsroom.</t>
  </si>
  <si>
    <t>The project, which the EPA’s own staffers praised as “a wake-up call” and “a huge bucket of cold water in the face,”  led to the kind of impact environmental advocates said they had been working for decades to achieve. Two days after the first parts were published, the EPA announced that its administrator Michael S. Regan would visit the communities we featured; on his tour, he said the agency had “looked very carefully” at ProPublica’s reporting and was “incorporating much of it” into plans for reform, which include increasing air monitoring and enforcement and reexamining the way the agency assesses cancer risk. New cumulative risk assessment guidelines are expected to be released in early 2022, along with an updated “more robust” analysis of air pollution. In response to our reporting, officials launched air monitoring efforts in Laredo, Texas and Pascagoula, Mississippi.  The investigation, which we distributed to impacted communities through an unprecedented engagement effort, also led to a groundswell of activism among residents, many of whom said they had been unaware of the dangers they’d faced. Residents lobbied for air monitoring, packed town halls, circulated petitions, started neighborhood health surveys, and called for the CDC to conduct blood testing on schoolchildren.  More than 60 local TV stations aired segments about our analysis; at least 16 local newspapers did the same. Their stories extended our impact — an article in a Michigan newspaper led state officials to investigate a polluter that had never been permitted; a Missouri television station’s report prompted such outrage that the EPA called a meeting in Verona, Missouri in response to community outrage over the extreme cancer risks we revealed. “As soon as I saw that report, I knew I needed to come down here tonight,” Greg Winters told us at the meeting. “It pissed me off.”</t>
  </si>
  <si>
    <t>We used five years of the EPA's Risk-Screening Environmental Indicators (RSEI) database, along with EPA's Toxics Release Inventory to generate estimated additional cancer risks from industrial emissions down to 810 x 810 meter grid cells for the whole country. We averaged values over the years 2014-2018 to get a better idea of long term exposure. We used US Census data to determine racial disparities in cancer risk from industrial emissions. We obtained all of this data through online government servers.    At around 7 billion rows, our data was too large to use the analysis tools we’d normally use, so we turned to  Google BigQuery. Using BigQuery, we were able to compute cancer risks at an incredibly high resolution -- each grid cell in our analysis represents a quarter of a square mile of the country. We used Ruby and Python to write a clustering algorithm that generated "hot spots" around areas that represented estimated lifetime cancer risks from industrial emissions of above 1 in 100,000. We used R to do our race analysis. We used Ruby, Python (with rasterio) and Photoshop to generate static maps of high risk zones. To make our interactive map, we took the result of our analysis and compressed it into mbtiles format with tippecanoe. We then designed the interactive map with Mapbox Studio and wrote a JavaScript web application using Vue.js and the Mapbox API to geocode user input, query the data and surface it for readers. The web application also included d3.js charts for individual results.</t>
  </si>
  <si>
    <t>Five years of EPA modeled industrial chemical concentrations added up to about 7 billion rows of data. Turning the disaggregated concentration data into cancer risks required learning how big data systems worked, and then learning how to distill the outputs into something that could be served in a web application and queried on the fly. It took the better part of a year to develop that pipeline. But once we had initial findings, we ran into another issue: the quality of the government’s data. Because the EPA doesn’t directly monitor the air, it accepts self-reported emissions estimates that companies often derive using flawed formulas. The EPA does little to check the accuracy of these numbers and failed to catch major errors that our reporters began to spot. To publish an analysis we could trust, the entire reporting team undertook a vast, weekslong data quality scrub that the agency had never bothered to do. The scrub led more than two dozen facilities to correct their data with the EPA and for agency officials to admit that the EPA needs to do a better job of ensuring data integrity. We then wrote software to reintegrate those updated submissions into our overall analysis. From the very start, we recognized that all of this technical work would amount to little, however, if it neglected to serve the people in these hot spots. We launched the most ambitious and far-ranging community engagement endeavor ProPublica has ever undertaken to make sure our work reached those most impacted by the risks we’d uncovered. We reported on the ground in 10 states and mailed postcards to 8,800 homes. In the end we heard from more than 1,000 impacted residents across 34 states, many of whom had been unaware of the dangers posed by nearby facilities.</t>
  </si>
  <si>
    <t>Cross-newsroom collaborations yield incredible results. The custom analysis undertaken by our newsroom’s data journalists for over a year laid a foundation upon which we could tell uniquely authoritative stories. Seven reporters then joined in the effort to illuminate how and why these hot spots came to be. Together, the team distilled our findings— powered by billions of rows of data, countless records and scores of interviews— into lucid language with a clear presentation. Our visuals team, for instance, developed an interactive graphic to teach readers about cumulative risk—a concept they needed to see to understand. We learned that giving readers such an intimate and personalizable look at a problem makes for effective storytelling. Readers had strong emotional reactions to being able to plug in their address and get a precise view of the estimated industrial cancer risk where they live for the very first time. Especially since no one else had ever compressed, processed and made this data accessible in this interactive form. Our map quantified a problem in many places that was previously anecdotal, allowing residents in the most marginalized communities to point to hard data when discussing the risks in their neighborhood.  Visualizing and publishing a government’s agency data in such a granular way can also drive change and conversations among policymakers. EPA employees told us that our presentation has led the agency to improve its own data analysis efforts.  Finally, the careful way in which we approached our analysis helped it be taken seriously by experts who might otherwise dismiss work by non-academics. Prior to publication, we invited air toxics scientists to give us feedback during map demonstrations and went over our detailed methodology with them, word for word. This was hard and unglamorous work, but it demonstrated to key stakeholders that our approach was sound.</t>
  </si>
  <si>
    <t>https://www.propublica.org/article/toxmap-poison-in-the-air</t>
  </si>
  <si>
    <t>https://www.propublica.org/article/how-we-created-the-most-detailed-map-ever-of-cancer-causing-industrial-air-pollution</t>
  </si>
  <si>
    <t>https://www.propublica.org/article/the-dirty-secret-of-americas-clean-dishes</t>
  </si>
  <si>
    <t>https://www.propublica.org/article/whats-polluting-the-air-not-even-the-epa-can-say</t>
  </si>
  <si>
    <t>https://www.propublica.org/article/they-knew-industrial-pollution-was-ruining-the-neighborhoods-air-if-only-regulators-had-listened</t>
  </si>
  <si>
    <t>Lylla Younes, Al Shaw, Ava Kofman, Lisa Song, Max Blau, Maya Miller, Kiah Collier, Alyssa Johnson, Ken Ward Jr., Jeff Kao, Lucas Waldron</t>
  </si>
  <si>
    <t>Lylla Younes and Al Shaw are interactive data reporters and news applications developers. Ava Kofman, Lisa Song, Max Blau, Maya Miller, Kiah Collier, Alyssa Johnson and Ken Ward Jr. are reporters. Jeff Kao is a computational journalist. Lucas Waldron is a visual investigations producer.</t>
  </si>
  <si>
    <t>Unchecked: America's Broken Food Safety System</t>
  </si>
  <si>
    <t>https://www.propublica.org/article/salmonella-chicken-usda-food-safety</t>
  </si>
  <si>
    <t>Investigation, Explainer, Long-form, Database, News application, Crowdsourcing, Business, Agriculture, Health</t>
  </si>
  <si>
    <t>D3.js, JQuery, Json, PostgreSQL, Python</t>
  </si>
  <si>
    <t>We analyzed genomic sequencing data and used phylogenetic tree visualization software to show that even after the CDC ended its outbreak investigation into salmonella infantis, the dangerous and drug-resistant strain was still running rampant through the chicken industry and sickening tens of thousands of people. The unchecked spread of this strain is emblematic of America’s baffling, broken food safety system, which is ill-equipped to protect consumers or rebuff industry influence. We also built an interactive database using the USDA’s microbiological sampling data to allow consumers to look up the salmonella rates of the plants that produced their chicken or turkey.</t>
  </si>
  <si>
    <t>A week before the first story was published — after about a month of interview requests about our findings — the USDA announced that it was rethinking its approach to salmonella. In November, the department asked a key advisory committee for suggestions on how to improve its testing program to focus more on public health risks. In particular, the USDA said it wanted recommendations on how to focus on the riskiest types of salmonella, how much salmonella was present and how to better control the bacteria on farms — all vulnerabilities highlighted by ProPublica's reporting. And in early December, the USDA asked poultry companies for project proposals to test new strategies for reducing contamination. ProPublica's reporting also spurred one of the country's leading food safety lawyers, Bill Marler, to threaten to sue the USDA if it didn't respond to his long-pending petition to ban the sale of raw meat and poultry tainted with certain types of salmonella — including infantis. Our Chicken Checker app engaged thousands of consumers across the country who, for the first time, were empowered to make more informed shopping decisions. And through the app, we received nearly 900 submissions from people who collected information from packages of poultry, which allowed us to see which supermarkets had received poultry from the most problematic plants. Several readers wrote in to say that they had sought to avoid industrial poultry processors and were surprised to learn through Chicken Checker that the organic, free-range chicken they paid a premium for was actually processed by a big chicken company. One Maryland reader called our investigation "eye opening and upsetting piece." "Congress is supposed to be protecting us, the consumer, and yet they are constantly letting us down by siding with the very industry they are supposed to be protecting us from,"</t>
  </si>
  <si>
    <t>Data reporter Irena Hwang used a combination of command-line tools, DB Browser for SQLite and various Python open-source libraries. Hwang used command-line tools to obtain data from the NCBI Pathogen Detection Browser’s (https://www.ncbi.nlm.nih.gov/pathogens/) public API and DB Browser for SQLite to convert raw TSV files into query-able SQL databases. Then, Hwang used the Jupyter Lab user interface to write Python scripts for combining and analyzing data from public APIs and state and federal information requests, using Python packages including pandas and sqlite3. Hwang also used the Interactive Tree of Life (https://itol.embl.de/), software developed by researchers in Germany, to visualize phylogenetic data.   News applications developers Andrea Suozzo and Ash Ngu combined 15 datasets, including the USDA’s list of registered poultry processing plants and corresponding salmonella sampling data, into a PostgreSQL database. They adapted federal regulatory methodologies used to evaluate salmonella prevalence in plants to focus on the types of salmonella most likely to cause human illness, then built a front-end searchable interface to surface and visualize that data using Ruby on Rails and D3. The Chicken Checker app showed consumers how to find the plant code, which may appear in several places on raw poultry packaging, and presented information about the plant’s salmonella record in an easily understood format.</t>
  </si>
  <si>
    <t>The project depended on analysis of data that was new to ProPublica, particularly genomic sequencing data. Given the highly specialized nature of this data, much of our reporting focused on gaining a thorough understanding of the origin and scope of the data, identifying which analyses were most informative and useful, finding and familiarizing ourselves with the right software for analysis, interpreting our results and verifying those results with federal agencies and nearly a dozen outside experts. </t>
  </si>
  <si>
    <t>ProPublica is excited to bring to the attention of other journalists underutilized databases like the NCBI Pathogen Detection Browser and USDA Food Safety and Inspection Services Laboratory Data. We believe that these databases can and should be used for additional reporting on food safety and public health, and accountability stories about the federal agencies that gather and review this data in order to regulate industries. We also believe that this story can help expand the definition and scope of data journalism to a field that can leverage even the most esoteric datasets from academic science. Investigative stories are often data-driven, and we believe that our story and Chicken Checker news application help expand that definition to include “science-based” and “public-service oriented.”</t>
  </si>
  <si>
    <t>https://projects.propublica.org/chicken/</t>
  </si>
  <si>
    <t>https://www.propublica.org/article/how-propublica-used-genomic-sequencing-data-to-track-an-ongoing-salmonella-outbreak</t>
  </si>
  <si>
    <t>https://www.propublica.org/article/your-free-range-organic-chicken-may-have-been-processed-at-a-large-industrial-poultry-plant</t>
  </si>
  <si>
    <t>https://www.propublica.org/article/when-dangerous-strains-of-salmonella-hit-the-turkey-industry-responded-forcefully-the-chicken-industry-not-so-much</t>
  </si>
  <si>
    <t>https://www.propublica.org/article/the-low-and-slow-approach-to-food-safety-reform-keeps-going-up-in-smoke</t>
  </si>
  <si>
    <t>https://twitter.com/propublica/status/1454886464433659905?s=20</t>
  </si>
  <si>
    <t>Irena Hwang, Andrea Suozzo, Ash Ngu, Michael Grabell, Bernice Yeung, Mollie Simon, Maryam Jameel</t>
  </si>
  <si>
    <t>Irena Hwang is a data reporter at ProPublica. Andrea Suozzo is a news applications developer at ProPublica. Ash Ngu is a reporter, designer and developer with ProPublica’s news apps team. Michael Grabell is a ProPublica reporter who writes about economic issues, labor, immigration and trade. He is a two-time Pulitzer Prize finalist. Bernice Yeung, who covered business with a focus on labor and employment for ProPublica, is managing editor of the Investigative Reporting Program at UC Berkeley. Mollie Simon is a research reporter at ProPublica. Maryam Jameel is a ProPublica engagement reporter working on community-sourced investigations.</t>
  </si>
  <si>
    <t>What Parler Saw During the Attack on the Capitol</t>
  </si>
  <si>
    <t>https://projects.propublica.org/parler-capitol-videos/</t>
  </si>
  <si>
    <t>Breaking news, Documentary, News application, OSINT, Video, Politics</t>
  </si>
  <si>
    <t>D3.js, QGIS, Json, Google Sheets</t>
  </si>
  <si>
    <t>Shortly after the attempted insurrection on Jan. 6, we were the first news organization to publish the majority of these videos, which had been uploaded to the then-defunct social media service Parler. Although that system had been taken down by its hosts, we received and combed through a trove of thousands of video files collected by an online group that had archived them. The result of our work was a harrowing interactive and social media-like experience that let users experience the riot as though they were in the midst of its participants.  </t>
  </si>
  <si>
    <t>Readers responded strongly, making it one of the most-viewed features on the site in 2021. The Department of Justice cited the videos we published dozens of times in documents charging  insurrectionists with crimes committed that day, and the videos were played countless times in Congress during former President Trump’s impeachment trial.  Perhaps most crucially, because these videos were made inaccessible when Parler’s web host took it off the Internet, if it weren’t for our project, all of this documentary evidence might have been lost.</t>
  </si>
  <si>
    <t>This project was a huge technical undertaking. The initial cache of videos was over 30 terabytes, a truly enormous amount of data. We had to use metadata and write code to narrow down the videos to a reasonable number to review.  We put out a call to the rest of the newsroom and asked for volunteers to review the videos so we could surface the  germane and newsworthy videos from the day. ProPublica journalists watched and tagged hundreds of videos in a spreadsheet. We also needed to think through the experience we wanted readers to have. We wanted it to be easy to navigate and tell a gripping, unfolding story, but also let them specify which parts they wanted to see. We color-coded the videos and organized them by time, creating a timeline scrubber that is its own data visualization: because the timeline is color-coded, you can see at a glance how over time the videos go from outside of the Capitol complex, to inside the building itself.  Further, video is not easy or cheap to deal with. We had to transcode all of the videos to create versions of the files that we could serve to users, including those on mobile data connections. What’s more, some browsers crash when you load too many videos at once, so we had to create technical workarounds to make it possible for browsers to handle that many videos. </t>
  </si>
  <si>
    <t>The sheer size of the original dataset — 30 terabytes comprising many hours of footage — made it a complex project from the start. The data we got from our sources included the full EXIF metadata, we were able to narrow the trove down to using timestamps (starting from Trump’s speech through the end of the day) and geographic coordinates (in or near the Capitol).. However, the EXIF data was messy and inconsistent across different devices so we needed to be careful to avoid missing pieces of video evidence. More than  35 ProPublicans contributed to this project. They watched and tagged videos to augment what we knew about each of them past what the metadata could tell us, which helped  narrow down to just videos we wanted to publish. Corralling dozens of colleagues into a Google Sheet together on such a tight timeline was hard work.  Really, the main challenges here given the scope of information we were working with was speed. We’re not a breaking news organization, but we sprinted and worked together to make sure we got these videos to the American people as soon as we could. We consider it a public service.</t>
  </si>
  <si>
    <t>Sometimes an event comes around that is so momentous you need to drop everything to cover it. Most journalists know this, but knowing how you can make an impact on a national, fast-breaking story is hard.  We stuck to our strengths: Computational journalist Jeff Kao found a source with a huge cache of data, and collaborating with our news apps editors created a way for the entire organization to pitch in and help. The news apps team then got to work immediately sketching out how we could present videos to people in a compelling and meaningful way.  While other news organizations went with curated walk-throughs of the day, we realized there was power in a minimally-filtered and immersive piece. Giving people the “Parler-eye view” of the day gave people the ability to experience the day through the eyes of those who posted videos from it. That way of looking at it turned out to be powerful.</t>
  </si>
  <si>
    <t>https://www.propublica.org/article/inside-the-capitol-riot-what-the-parler-videos-reveal</t>
  </si>
  <si>
    <t>https://www.propublica.org/article/why-we-published-parler-users-videos-capitol-attack</t>
  </si>
  <si>
    <t>https://www.propublica.org/article/capitol-eugene-goodman</t>
  </si>
  <si>
    <t>Lena V. Groeger, Jeff Kao, Al Shaw, Moiz Syed, Maya Eliahou, Alec MacGillis</t>
  </si>
  <si>
    <t>Lena V. Groeger is a Deputy Editor on the News Apps team at ProPublica. Jeff Kao is a Computational Journalist at ProPublica. Al Shaw is a Deputy Editor on the News Apps at ProPublica. Moiz Syed was a News Apps Developer at ProPublica. Maya Eliahou is a Visual Producer at ProPublica. Alec MacGillis is a Reporter at ProPublica.</t>
  </si>
  <si>
    <t>Black Snow: Big Sugar's Burning Problem</t>
  </si>
  <si>
    <t>https://projects.propublica.org/black-snow/</t>
  </si>
  <si>
    <t>Investigation, Explainer, Solutions journalism, Long-form, Multiple-newsroom collaboration, Documentary, Crowdsourcing, Infographics, Chart, Video, Map, Satellite images, Environment, Business, Agriculture, Health, Economy, Employment</t>
  </si>
  <si>
    <t>Sensor, Scraping, D3.js, QGIS, JQuery, Json, Adobe Creative Suite, R, RStudio, PostgreSQL, PostGIS, Python</t>
  </si>
  <si>
    <t>For years, residents living amid Florida’s sugar fields have complained about cane burning, a harvesting method that chokes communities of color with smoke and ash. Yet sugar companies and regulators have reassured people that the air is healthy.  The Palm Beach Post and ProPublica tested that proposition, using our own monitors to produce a first-of-its-kind analysis tying the burning to spikes in pollution, which experts said posed health risks. We also analyzed hospitalization records and even traveled to Brazil, where São Paulo officials have largely phased out burning after residents there voiced concerns similar to those of Floridians today.</t>
  </si>
  <si>
    <t>Our investigation revealed that regulators depended on an unfit air monitor and measured pollution in a way that failed to capture the impact of cane burning. After we started asking questions, officials replaced the monitor, and federal lawmakers pressed to tighten the nation’s pollution standards.  Citing the reporting, Sen. Jeff Merkley, a Democrat from Oregon and one of the upper chamber’s leading voices on environmental justice, called for greater federal oversight to make sure a similar situation does not happen again. “What the predominantly Black and Hispanic communities living near cane fields in Florida have been put through is completely unacceptable,” said Merkley, who serves as chair of the Environment and Public Works Committee’s subcommittee on environmental justice.  Changes to the nation’s air-monitoring framework are necessary, Merkley said, “to make it harder for industries to bury evidence of the dangerous pollution levels they’re causing.” Moreover, the investigation prompted new research that will add air sensors in the sugar-growing Glades region and examine health trends this year — something Florida has failed to do. The study, funded by NASA, will be the most comprehensive effort of its kind in the area. The Post/ProPublica project is also reshaping the political debate in Florida, where both parties have long supported the sugar industry. In December, Democratic lawmakers introduced legislation to roll back a law that protects farmers from lawsuits over air pollution. And U.S. Rep. Charlie Crist, who previously served as governor and is now a contender for the post again, has pledged to push for “a shift away from burning and towards a cleaner harvesting process” if elected governor this year. He called for action in response to our reporting, saying “we cannot continue to turn a blind eye to the air pollution and health hazards this community is experiencing.”</t>
  </si>
  <si>
    <t>To collect real-time air-quality data in the Glades, ProPublica and The Post collaborated with residents to set up low-cost sensors outside their homes in Pahokee, one of the towns that dot the area. These PurpleAir sensors constantly recorded air pollution levels over four months of the cane-burning season. The air-quality data was analyzed in tandem with burn permit logs and smoke plume projections from the state Agriculture Department. We sought to discern the relationship, if any, between cane burns and increased air pollution at residents’ homes while taking into account wind and other atmospheric variables that affect how smoke travels. Armed with the state’s smoke projections, we used mapping software to categorize each day based on whether smoke from the burns was projected to reach Pahokee. Our analysis of more than 100 days of data found repeated spikes in particulate matter, or PM2.5, on days when the state authorized cane burns and projected smoke would blow toward instead of away from town. Our sensors reported more spikes in PM2.5 between 9 a.m. and 8 p.m. — the hours when cane is burned and the resulting smoke may linger. In addition to the analysis of the air-quality data, we also gathered qualitative data about the effects of cane smoke using a text bot that surveyed residents whenever our sensors detected a spike in pollution. The residents were asked how the air smelled, how much smoke they saw in the air and what health-related reactions, if any, they had. To sign up community members, we called every sixth person on the voter rolls; we designed flyers and posted them on bulletin boards and community gathering spots; we attended a Zoom church service to discuss the effort; and we contacted local leaders and knocked on doors.</t>
  </si>
  <si>
    <t>Until our investigation, reporting on cane burning in the Glades largely rested on anecdotal accounts and political spin. This project combined original records research and reporting, deep community engagement and a novel citizen science experiment using low-cost air-quality sensors to produce a first-of-its-kind analysis showing the link between cane burning and air pollution near residents' homes. The effort underscored why officials’ claims of safety have persisted for so long. Sugar cane burning is uniquely challenging to track because the burns last roughly 15 to 40 minutes and occur in fields across a 400,000-acre region. Air pollution analyses often rely on hourly or daily data from a regulatory monitor that can miss or mute short bursts of pollution. Our project, however, used PurpleAir sensors to measure air-quality levels in real time. The data allowed us to identify the existence of short spikes in pollution during cane-burning hours on days when the smoke was projected to blow toward Pahokee. The project was made possible through a deep level of community engagement. But outreach was particularly complicated because many of the same people who are affected by the seasonal burns also benefit from the industry’s role as one of the biggest employers in the region. Residents in the area also often have unreliable Wi-Fi, which made it challenging to find residents who wanted to and were able to host a PurpleAir sensor. The stakes for the billion-dollar sugar industry were high, and it challenged the project’s reporting and methodology at every turn. We published an explainer to address criticisms and walk readers through the complex science and regulation. Even then, one of Florida’s largest sugar producers mounted a public relations campaign in the Glades to discredit ProPublica, which it called an “activist, agenda-driven, online-only website.” The project has no corrections or clarifications.</t>
  </si>
  <si>
    <t>PurpleAir sensors are a relatively recent innovation; the first version of the sensors was created in 2015. In the past few years, though, the sensors have undergone enough development and testing by universities, air-quality groups and regulators like the EPA that they are able to be used in a project where reporters work with residents to do their own monitoring of air pollution in places where the government's air-monitoring system is lacking. Since publishing “Black Snow,” the PurpleAir staff has emailed the reporters to say that “tons of groups have been following suit” and that “it really gave lots of folks who struggle with localized pollution ideas and courage to set up sensors and do their own research.” Journalists can do the same.  Additionally, the project’s reporters have already begun sharing the tools they used for community engagement that made this project possible. At the Investigative Reporters and Editors conference last year, Ramadan and Miller detailed how to use free text bot tools to get real-time feedback from dozens of sources at once. They also shared tips on conducting community research to then generate and launch tailored outreach strategies to reach communities where they are (this can range from letter-writing to door-knocking to hosting events, among others). Reporters from other news organizations have since reached out and said they have deployed these tips and tools in their own journalism. We expect that will only continue.</t>
  </si>
  <si>
    <t>https://www.propublica.org/article/a-complete-failure-of-the-state-authorities-didnt-heed-researchers-calls-to-study-health-effects-of-burning-sugar-cane</t>
  </si>
  <si>
    <t>https://www.propublica.org/article/burning-sugar-cane-pollutes-communities-of-color-in-florida-brazil-shows-theres-another-way</t>
  </si>
  <si>
    <t>https://www.propublica.org/article/after-years-of-complaints-florida-improves-pollution-monitoring-near-burning-sugar-cane-fields</t>
  </si>
  <si>
    <t>https://www.propublica.org/article/sugar-companies-said-our-investigation-is-flawed-and-biased-lets-dive-into-why-thats-not-the-case</t>
  </si>
  <si>
    <t>https://www.propublica.org/article/we-reported-on-pollution-from-sugar-cane-burning-now-federal-lawmakers-want-the-epa-to-take-action</t>
  </si>
  <si>
    <t>https://www.propublica.org/article/they-deserve-to-be-safe-candidates-call-on-florida-to-investigate-the-health-effects-of-sugar-cane-burning</t>
  </si>
  <si>
    <t>Lulu Ramadan -The Palm Beach Post, Hannah Morse - The Palm Beach Post, Ash Ngu - ProPublica, Maya Miller - ProPublica, Nadia Sussman - ProPublica</t>
  </si>
  <si>
    <t>Lulu Ramadan was an investigative reporter at The Palm Beach Post, where she worked from 2015 to 2021. She’s now an investigative reporter at The Seattle Times. Hannah Morse joined in 2018 and currently covers county government for The Palm Beach Post. Ash Ngu is a reporter, designer and developer with ProPublica’s news apps team. Maya Miller is an engagement reporter with ProPublica focusing on health, environment and housing. Nadia Sussman is a video reporter with ProPublica.</t>
  </si>
  <si>
    <t>This data Journalism team produced changes that will have a direct effect in people´s lives and health. The experts advice and citizen participation building a dataset from scratch , together with a beautiful presentation full of maps, evidence and stories , makes this investigation inspirational and proves the power of open collaboration as a step forward for real impact journalism.</t>
  </si>
  <si>
    <t>Who Will Pay To Protect Tech Giants From Rising Seas?</t>
  </si>
  <si>
    <t>https://apps.npr.org/sea-level-rise-silicon-valley/</t>
  </si>
  <si>
    <t>NPR, KQED</t>
  </si>
  <si>
    <t>Explainer, Long-form, Multiple-newsroom collaboration, Video, Map, Environment, Business</t>
  </si>
  <si>
    <t>Drone, QGIS, Google Sheets, Node.js</t>
  </si>
  <si>
    <t>Coastal cities need billions of dollars to build defenses against sea level rise. Tensions are growing over where that funding will come from: taxpayers or private companies with waterfront property? This immersive project is a deep dive into a complicated subject, using interactive maps and drone photography to help convey the scope of the issue and the challenging terrain.</t>
  </si>
  <si>
    <t>Our story is being used a tool for community engagement among several environmental justice groups in the Bay Area. They are using it to help their public understand sea level rise and how it affects them, relative to their large corporate neighbors.  After publication, Google and Facebook employees tweeted about the story publicly. Google and Facebook are both aware of our reporting. </t>
  </si>
  <si>
    <t>This project is a combination of original drone footage and photography, maps and reporting. The maps were made using QGIS, leaflet.js and lots of code to allow integration with Google Sheets. This project was built with NPR’s own in-house developed scrolly-telling based interactive template. The template makes it easy to integrate photo, video, interactive elements, and text.   </t>
  </si>
  <si>
    <t>Creating the data layers for Facebook and Google’s parcels was extremely difficult and confusing. Lauren Sommer and I (Daniel Wood) collected detailed parcel information from several different counties to create the data sources at the heart of this story. Some of the data was extremely large and hard to work with. Some of the parcels were held by third parties but rented to the companies. Other parcels were owned by the companies but as-yet undeveloped. Creating this layer with a cohesive methodology from messy public sources was very challenging.  Building a slippy map that flew and zoomed on scroll was essential to locating this story within a place. Working on a tight budget, we opted to use a free web mapping library called leaflet.js, rather than spend extra for something like Mapbox. But this came with several difficulties. One downside of this was that we had to populate the imagery with our own custom labels, and we had to have them work well on desktop and mobile. Another challenge was loading and painting the geo data while keeping the load times low. While Mapbox would allow you to preload this data into their tiles, our system doesn’t pre-bake tiles, making this impossible. On the plus side, loading the geo data in the browser allowed us to easily manipulate the layers with javascript and css. This made the water effect possible and the timeline of loading data later on. </t>
  </si>
  <si>
    <t>Animated maps such as these can be a good way to step laypeople through the factors and impacts of issues that otherwise can be very dry and difficult to grasp with text and photos alone. This project offers a couple examples of how one might approach it.</t>
  </si>
  <si>
    <t>Lauren Sommer, Ryan Kellman, Ruth Talbot, Daniel Wood, Duy Nguyen, Alyson Hurt, Neela Banerjee, Lee Smith, JJ Haris, Kevin Stark, Meredith Rizzo, Marissa Leshnov</t>
  </si>
  <si>
    <t>Reporting by Lauren Sommer Visual editing and production by Ryan Kellman Design and development by Ruth Talbot, Daniel Wood, Duy Nguyen and Alyson Hurt Map asset collection and editing by Daniel Wood and Ruth Talbot Editing by Neela Banerjee, with copy editing by Lee Smith Drone video by JJ Harris/Techboogie/KQED Additional reporting by Kevin Stark, KQED Additional production by Meredith Rizzo Additional photography by Marissa Leshnov for NPR</t>
  </si>
  <si>
    <t>Duterte government's ‘rubbish' files stall SC drug war case</t>
  </si>
  <si>
    <t>https://www.rappler.com/newsbreak/investigative/duterte-government-rubbish-files-stall-supreme-court-drug-war-case-part-one/</t>
  </si>
  <si>
    <t>Investigation, Database, Chart, Map, Crime, Human rights</t>
  </si>
  <si>
    <t>The series is an unprecedented look into the police’s files on drug war operations, including reports of deaths, and which took two years of litigation before the Supreme Court was able to compel them to submit. Rappler obtained a copy of those files and pleadings, revealing the documents were no better than rubbish reports whose only value was to delay a court decision on whether President Rodrigo Duterte’s drug war should be voided. The case is pending. A subset of the files revealed that killings were already endemic in a province outside Manila with little to no solution.  </t>
  </si>
  <si>
    <t>Four months after Rappler published the series, the former prosecutor of the International Criminal Court (ICC) requested an investigation into Duterte’s drug war and other extrajudicial killings. Providing context to the series was five years’ worth of Rappler’s reporting into the drug war, parts of which were cited 49 times in the ICC prosecutor’s request for authorization to probe Duterte </t>
  </si>
  <si>
    <t>The team used both Microsoft Excel and Google Sheets to serve as repositories of the data we collected from the drug war documents. We analyzed the data using the same set of tools available within these softwares. The team plotted the data using Flourish, in addition to using Google Maps, to give us the big picture of what we are working with. </t>
  </si>
  <si>
    <t>Getting the files was our first big hurdle, as providing us copies of the documents would get sources charged with contempt of court. We obtained the copy in 2020 just before the pandemic hit, meaning we had to sort through thousands of unorganized files as we navigated the challenges of reporting in the time of COVID-19. Transferring confidential and big files in the time of the pandemic was also difficult. Ultimately, it was the uselessness of data in the files that proved the most difficult to deal with – how do we find the story in the data after we found out there was scarce data after all? Parts 1 and 2 tell the story of what lack of data meant, while Part 3 was a result of finding the trend in a small subset. </t>
  </si>
  <si>
    <t>Rappler’s reporting demonstrates what a local newsroom under attack can achieve with collaboration among its journalists for a long-term investigative data project. The combined expertise of the reporters involved in the story provides an intimate yet system-spanning look at the failure of criminal investigation and judicial action in President Rodrigo Duterte’s blood-soiled central platform, the war on drugs. The project also signals the urgent need for technology in telling impactful stories, all while keeping the fundamental principles of journalism intact – the necessity of data journalism.</t>
  </si>
  <si>
    <t>https://www.rappler.com/newsbreak/investigative/incomplete-submissions-supreme-court-show-poorly-documented-drug-war-part-two/</t>
  </si>
  <si>
    <t>https://www.rappler.com/newsbreak/investigative/vigilantes-drug-war-bulacan-killings-part-three/</t>
  </si>
  <si>
    <t>Lian Buan, Rambo Talabong, Jodesz Gavilan, Michelle Abad, and Pauline Macaraeg</t>
  </si>
  <si>
    <t>Lian Buan covers justice and corruption for Rappler. She is interested in decisions, pleadings, audits, contracts, and other documents that establish a trail.  Rambo Talabong covers the House of Representatives and the local government sector for Rappler. Prior to this, he covered security and crime. He was named Jaime V. Ongpin Fellow in 2019 for his reporting on President Rodrigo Duterte’s war on drugs. In 2021, he was selected as a journalism fellow by the Fellowships at Auschwitz for the Study of Professional Ethics. Jodesz Gavilan is a writer and researcher for Rappler and its investigative arm, Newsbreak. She covers human rights and impunity, and also hosts the weekly podcast Newsbreak: Beyond the Stories.  Michelle Abad is a researcher-writer at Rappler. Possessing the heart and soul of a feminist, she is working on specializing in women's issues in Newsbreak, Rappler's investigative arm. Pauline Macaraeg is a digital forensics researcher at Rappler. Her work involves studying the digital landscape and finding ways to counter online efforts that undermine democratic institutions and values. She writes about the spread and impact of disinformation and harmful online content.</t>
  </si>
  <si>
    <t>TRACKER: The Philippines' COVID-19 vaccine distribution</t>
  </si>
  <si>
    <t>https://www.rappler.com/newsbreak/data-documents/tracker-covid-19-vaccines-distribution-philippines/</t>
  </si>
  <si>
    <t>Database, OSINT, Chart, Map, Health</t>
  </si>
  <si>
    <t>This is a regularly-updated tracker that shows the progress of the national vaccination program in the Philippines, which kicked off on March 1, 2021. It contains data on the number of vaccine doses administered to Filipinos so far, the number of doses per vaccine manufacturer delivered to the country, and maps on the status of the vaccine rollout per region.</t>
  </si>
  <si>
    <t>The tracker complements official information from the government's national vaccination dashboard by providing details like the percentage of the Philippine population already vaccinated, the number of vaccine doses administered each day, and the country's speed of inoculation as compared to other countries in Southeast Asia.</t>
  </si>
  <si>
    <t>We use Google Sheets to encode the data, then connect it to Datawrapper and Flourish for the graphs and maps. We also use data from Our World in Data to track the vaccination progress in ASEAN countries.</t>
  </si>
  <si>
    <t>The hardest part is actually collecting the data, because data people like us would have to manually encode the numbers daily from the government's dashboard, which doesn't allow users to select and copy texts. Some figures from previous dates also get updated from time to time on the dashboard, so we would have to review past entries and match our figures with the government's numbers. In addition, there are varying sources for reports on each vaccine delivery arriving to the country, so the curation of this data is more difficult.</t>
  </si>
  <si>
    <t>Because vaccinating the population against COVID-19 is a major effort to fight the disease, there should be more eyes on the progress and speed of the country's vaccination program. Yes, the government provides regular figures, but we should add more context to those numbers, to show our readers how fast or slow the vaccination is, where the program is doing well or not, and where the government may be lacking in attention and where there is opportunity for intervention by the private sector.</t>
  </si>
  <si>
    <t>Michael Bueza</t>
  </si>
  <si>
    <t>Michael Bueza is a data curator under Rappler's Tech Team. He is an IT graduate who joined Rappler in 2013 after working for a top IT company. He was part of the Research Team before he took on his current role. He usually works on data about elections, governance, and the budget.</t>
  </si>
  <si>
    <t>OBJECTIVE OR BIASED – On the questionable use of Artificial Intelligence for job applications</t>
  </si>
  <si>
    <t>https://interaktiv.br.de/ki-bewerbung/</t>
  </si>
  <si>
    <t>Bayerischer Rundfunk</t>
  </si>
  <si>
    <t>Investigation, Long-form, Chart, Video, Business, Employment</t>
  </si>
  <si>
    <t>AI/Machine learning, Json, Adobe Creative Suite, Microsoft Excel</t>
  </si>
  <si>
    <t>Software programs promise to identify the personality traits of job candidates based on short videos. With the help of Artificial Intelligence, they are being advertised to make the selection process of candidates more objective and faster. In the US more and more companies and their HR departments are working with this kind of software. Also, startups in the UK and EU begin to enter the market with similar products for recruiters. We scrutinized one of those products and wanted to find out whether it makes the recruitment process more objective and fairer. </t>
  </si>
  <si>
    <t>As an interdisciplinary team that works at the crossroads of journalism and computer science we think it’s important not only to write about the phenomenon but also include data analysis that would show if such AI systems were able to deliver on the product promises. Also, algorithmic accountability reporting and AI as an investigative topic still is quite an underreported field in Europe and Germany. Furthermore, we wanted to contribute to the general debate if and how we want to use those algorithms in the recruiting process as a society.   The investigation triggered a discussion in the media and policy making landscape about the use of AI for recruiting purposes: The Markup’s Julia Angwin addressed the issue in a detailed twitter thread, the weekly magazine Der SPIEGEL and also Business Punk – a partner magazine of the political magazine stern – quoted the investigation in a longer piece about recruiting software. Also the MIT Technology Review cited our work. A tweet by one of our colleagues was largely echoed, especially in the US. In the aftermath of our investigation scientists from universities all over Europe reached out to learn more about our method and results. Also, unions got interested in the issue and refer to our findings. Policy makers who are working with and around the EU AI Act, where such AI Systems are assessed as “high risk”, regularly quote our investigation. </t>
  </si>
  <si>
    <t>Based on insights from scientific research in the field of face and personality recognition on the basis of images or video materiel we developed an experimental setup and several hypotheses to test the software. Together with test persons several hundred video clips were produced. The goal: To find out whether a range of factors would affect the artificial intelligence of the software and hence the personality assessment of the candidates. The experiment was performed in two different ways: On the one hand, a professional actress wearing different outfits would answer the various job interview questions, always using the same text and way of speaking. On the other hand, video producers technically modified a considerable number of recorded videos of a diverse group of test subjects. That way, it was possible to make sure for both scenarios that only a single factor would be purposefully changed in each experiment. </t>
  </si>
  <si>
    <t>Since we entered terra incognita – there was almost no reporting and only few research on the use of AI-driven personality prediction based on video-snippets in the context of Human Resources – it was challenging to verify the results. We did that by consulting and discussing our results with experts from relevant fields such as Business Psychology and Computer Vision / Machine Learning.  We gained access to an application that promises to evaluate the mimic, gestures and voice of job candidates on the basis of short videos. No other data journalistic team - as far as we know - has conducted such an experiment on a software that claims to use Artificial Intelligence on job interviews before. Getting access to the application and testing it under “real circumstances” – without being uncovered – was a challenging and time-consuming process. We have good reason to assume that the investigation and especially the results of our experiments can contribute to an urgently needed discussion if and how we want to use such AI driven software for recruiting at such an early stage as a society. </t>
  </si>
  <si>
    <t>As an interdisciplinary team that works at the crossroads of journalism and computer science, we find it important to not only write about the phenomenon but also include data analysis that shows whether such AI systems are able to deliver on the product promises. Algorithmic accountability reporting and AI as an investigative topic is still an underreported field. And each investigation requires an individual approach. Thus, every story adds to a better understanding of the field and algorithmic accountability in general.  Our method draws on the idea of investigating an algorithm by holding the input constant – except for a single factor under consideration – while evaluating the differences in the output afterwards. This gives you an idea of the importance and the influence of an input variable without knowing the inner details of the algorithm. These (pairwise) comparisons can and should be repeated for various factors in different contexts. That also helps in order to assess whether the impact of certain factors happens by purpose or hints to technical flaws. This approach can be applied to other AI-related investigations and black-box algorithms in general. </t>
  </si>
  <si>
    <t>https://interaktiv.br.de/ki-bewerbung/en/index.html</t>
  </si>
  <si>
    <t>Elisa Harlan, Oliver Schnuck, Steffen Kühne, Sebastian Bayerl, Benedikt Nabben, Uli Köppen, Lisa Wreschniok</t>
  </si>
  <si>
    <t>Elisa Harlan works as data journalist and reporter at the German public broadcaster Bayerischer Rundfunk (ARD). She graduated from the German School of Journalism and studied data journalism at Columbia University in the US. She was a fellow at the investigative newsroom Correctiv and was one of the "Top 30 under 30" journalists in 2019, awarded by Mediummagazin. Her work was awarded with the Grimme Online Award and nominated for the Reporter:innenpreis 2021. Oliver Schnuck Computer and social scientist by training, he works as data journalist at BR Data / BR Recherche (Bayerischer Rundfunk). Interested in the numbers behind the words and the graphics next to them. Previous work was awarded with the Philip Meyer Award.  Steffen Kühne Tech Lead AI + Automation Lab and BR Recherche / BR Data at Bayerischer Rundfunk. Data journalist and interactive developer. Specialized in data analysis, visualization and storytelling. Sebastian Bayerl  Full stack developer AI + Automation Lab and BR Recherche / BR Data at Bayerischer Rundfunk. Creator of user-friendly web applications and immersive interactive experiences. Uli Köppen is Head of the AI + Automation Lab and Co-Lead of the investigative data team BR Data at German Public Broadcaster Bayerischer Rundfunk. In this role she’s working with interdisciplinary teams of journalists, coders and product developers specializing in investigative data stories, interactive storytelling and experimentation with new research methods such as bots and machine learning. As a Nieman Fellow 2019 she spent an academic year at Harvard and MIT and has won several awards together with her colleagues.</t>
  </si>
  <si>
    <t>English, German</t>
  </si>
  <si>
    <t>Pandora Papers</t>
  </si>
  <si>
    <t>https://www.icij.org/investigations/pandora-papers/about-pandora-papers-leak-dataset/</t>
  </si>
  <si>
    <t>International Consortium of Investigative Journalists, The Washington Post, SVT, Miami Herald and 147 media partners around the world</t>
  </si>
  <si>
    <t>Investigation, Long-form, Cross-border, Multiple-newsroom collaboration, Database, Corruption, Money-laundering, Business, Economy</t>
  </si>
  <si>
    <t>AI/Machine learning, Scraping, Microsoft Excel, Google Sheets, CSV, Python</t>
  </si>
  <si>
    <t>The Pandora Papers investigation lays bare the global entanglement of political power and secretive offshore finance. Based on more than 11.9 million records, containing 2.94 terabytes of confidential information from 14 offshore service providers, the investigation reveals the secret deals and hidden assets of more than 330 politicians and high-level public officials in more than 90 countries and territories, including 35 country leaders. The files were obtained by the International Consortium of Investigative Journalists and shared with 150 media partners around the world. They also reveal secret holdings of more than 130 billionaires from 45 countries including 46 Russian oligarchs.</t>
  </si>
  <si>
    <t>The publication of the Pandora Papers has generated reactions around the world, among them:  Within hours of publication, authorities around the world vowed investigations. Officials in Pakistan, Mexico, Spain, Brazil, Sri Lanka, Australia and Panama, among other countries quickly promised inquiries while global watchdog groups demanded action in the wake of stories revealing how billionaires, politicians and criminals exploit a shadow financial system that covers up tax dodging and money laundering. Parliaments, including the European Parliament, and those in Malaysia, Colombia, Ecuador, Brazil, among others opened discussions about the Pandora Papers. US lawmakers proposed a legislation that experts say represents the most significant reform of anti-money laundering rules since 9/11. The chairman of a Czech Senate commission called for investigations into the offshore deals of Czech Republic Prime Minister Andrej Babis’ exposed in Pandora Papers reporting. Czech prime minister’s party narrowly lost re-election days after Pandora Papers revelations in a surprise outcome. A Denver museum promised to return looted relics to Cambodia after US moves to seize them. The repatriation of the ancient statues came weeks after Pandora Papers reporting identified dozens of Khmer antiquities linked to an accused trafficker in the collections of major art institutions. Chilean legislators voted to impeach president Sebastián Piñera after Pandora Papers revelations. Proceedings advanced to the Senate, where the Senate voted 24-18 in favor of removing him from office, but the vote fell short of the required threshold. Ecuador’s president Guillermo Lasso survived removal efforts after a majority of the country’s legislature voted against a recommendation to dismiss him following Pandora Papers revelations. In Sri Lanka, President Gotabaya Rajapaksa ordered an investigation into the Pandora Papers findings, including those showing members of his family used shell companies to buy luxury property and artwork.</t>
  </si>
  <si>
    <t>The Pandora Papers’s 11.9 million records arrived from 14 different offshore services firms in a jumble of files and formats presenting a massive data-management challenge. The Pandora Papers information brought a new challenge because the 14 providers had different ways of presenting and organizing information. Some organized documents by client, some by various offices, and others had no apparent system at all.  A single document sometimes contained years’ worth of emails and attachments. Some providers digitized their records and structured them in spreadsheets; others kept paper files that were scanned. Some PDFs were 10,000-pages and had information in forms that had to be structured. The documents arrived in English, Spanish, Russian, French, Arabic, Korean and other languages. The complexity of the data and the fact that only 4% of the records were in spreadsheet format required a major effort to validate and structure information about companies in secrecy jurisdictions and their owners in the Pandora Papers. The methods used to sort this out involved different approaches by provider, based on the quality of the data and format of the files. The scale of the leak required important computer power to process the information and structure data out of it to conduct analysis afterwards. The reporting effort of more than 600 journalists in 117 countries and territories was central to the project. Due to the sensitivity of the project and the difficult conditions of press freedom where many of the partners were, ICIJ took security considerations into account, such as the use of encryption for secure communication. As the investigation was done in the middle of the Pandemic, it was not possible to organize an in-person meeting with all reporters. Instead, the team looked to stay connected virtually and online training sessions also helped overcome some of the challenges.</t>
  </si>
  <si>
    <t>Dealing with a large number of records in different formats requires a combination of approaches. Having a tool, such as Datashare, that facilitates the process of indexing, OCRing and sharing the data securely is central to a global collaboration. Also having a secure place where to coordinate efforts and communicate is key. In the case of Pandora Papers, ICIJ used the Global I-Hub, which is a communication platform that uses the software Discourse and has been adjusted to the specific project needs. Establishing security protocols in global projects is also important. ICIJ and its media partners used encryption during the project.  When working with diverse records coming from different sources and formats, it is important to identify key types of files that could be used to explore key topics in the data and structure information that could lead to the generation of datasets and analysis. Structuring information that comes from different files might require a combination of approaches including the use of code for automated data extraction, machine learning for more complex problems and manual work. Reporting outside the data is key to connect the dots and get the stories. More than 600 journalists worked for nearly two years on the Pandora Papers. Visualizations, such as the use of graph databases, can help with the reporting process and find connections in the data. In global collaborations, it’s important to make data accessible to all team members and facilitate its exploration in a way that reporters with or without coding skills can have the same capacity of navigating the data. Training sessions can help with the process of making data and technologies accessible to everyone. It is also key to allocate time for data validation and fact-checking of data analysis. Public records and comment requests can help with the validation processes.</t>
  </si>
  <si>
    <t>https://www.icij.org/investigations/pandora-papers/global-investigation-tax-havens-offshore/</t>
  </si>
  <si>
    <t>https://www.icij.org/investigations/pandora-papers/power-players/</t>
  </si>
  <si>
    <t>https://www.icij.org/investigations/pandora-papers/alcogal-panama-latin-america-politicians/</t>
  </si>
  <si>
    <t>https://www.washingtonpost.com/world/interactive/2021/met-museum-cambodian-antiquities-latchford/</t>
  </si>
  <si>
    <t>https://www.icij.org/investigations/pandora-papers/baker-mckenzie-global-law-firm-offshore-tax-dodging/</t>
  </si>
  <si>
    <t>https://offshoreleaks.icij.org/</t>
  </si>
  <si>
    <t>600 journalists in 117 countries and territories | About: https://www.icij.org/investigations/pandora-papers/about-pandora-papers-investigation/ | Partners: https://www.icij.org/investigations/pandora-papers/pandora-papers-journalists-and-media-partners/</t>
  </si>
  <si>
    <t>The Pandora Papers is an investigation by a global team of more than 600 journalists in 117 countries and territories. The team included data journalists, reporters, editors, researchers, fact-checkers and developers that mined together more than 11.9 million records of confidential financial information from 14 offshore service providers.</t>
  </si>
  <si>
    <t>OpenLux</t>
  </si>
  <si>
    <t>https://www.occrp.org/en/openlux/</t>
  </si>
  <si>
    <t>OCCRP, (Global), Le Monde (France), IrpiMedia (Italy), IStories (Russia), Arab Reporters for Investigative Journalism (Middle East), KRIK (Serbia), Bivol (Bulgaria), Investigace.cz (Czech Republic), Süddeutsche Zeitung (Germany), Le Soir (Belgium), Woxx (Luxembourg), McClatchy/Miami Herald/El Nuevo Herald (U.S.), Piaui (Brazil), Tempo (Indonesia), Armando.Info (Venezuela), La Nacion (Argentina), Inkyfada (Tunisia), Infolibre (Spain)</t>
  </si>
  <si>
    <t>Investigation, Explainer, Long-form, Breaking news, Cross-border, Multiple-newsroom collaboration, Database, Open data, Infographics, Corruption, Money-laundering, Business, Crime</t>
  </si>
  <si>
    <t>Scraping, Microsoft Excel, Google Sheets, Python</t>
  </si>
  <si>
    <t>The OpenLux project uncovered years of dubious financial activity involving celebrities, organized crime groups, &amp; people with political connections that had been hidden for years thanks to Luxembourg’s corporate secrecy laws. After Le Monde journalists scraped the data from Luxembourg’s corporate register &amp; worked with OCCRP’s data team to upload it into OCCRP Aleph, our investigative data platform, it became fully searchable for the first time. A global team of journalists investigated the names &amp; companies in the database. Collaborating with 16 media outlets &amp; scores of reporters, we found several instances of elites hiding their business activities from the authorities &amp; public scrutiny.</t>
  </si>
  <si>
    <t>In Luxembourg, the prosecutor has opened at least 12 cases as a result of the OpenLux investigations. The government has committed to putting more people in the prosecutor's office to investigate financial crime.
The Luxembourg government put forward a draft bill aimed at allowing authorities to sanction those who use the country’s financial system for money laundering and tax evasion. The law will grant the LBR the power to impose sanctions and relieve the country’s justice system in cases where the registry is abused. “I can confirm that the Minister of Justice will submit to the government a draft bill allowing the Luxembourg Business Register (LBR) to impose administrative sanctions,” Luxembourg Ministry of Justice Press Attaché Monique Feidt told OCCRP.
In Serbia, the Openlux investigation created a huge political scandal and forced the president to give an explanation to the press.
In Spain, the Openlux investigation connected a former IMF director, Rodrigo Rato, to the company owned by an arms trafficker, Abdul Rahman el Assir.
Several EU parliamentarians are using the OpenLux investigation to strengthen the legislation for the next EU directive in terms of requirements for future registers. 
A month after the publication of the investigation, the European Parliament held a plenary debate titled “Reforming the EU policy framework to stop tax avoidance in the EU after the OpenLux revelations.” 
A German MEP used OpenLux to press for open company registers after investigation with Indonesian partners showed a palm oil magnate owns a Frank Gehry structure in Dusseldorf — a fact unknown to the German authorities.
Reacting to the publication of OpenLux, EU Commissioner Paolo Gentiloni said he is considering an amendment to the anti-tax avoidance directive.
European Economic Commission officials requested that a Le Monde reporter explain the revelations from OpenLux.</t>
  </si>
  <si>
    <t>his project was based on the exploitation of public data and was unusual in its large size and geographical scope.   We built a gigantic database from two public registers: the trade and company register ( RCS), which brings together all the administrative acts of Luxembourg companies, and the register of beneficial owners (RBE), which lists the ultimate owners of these companies.  This data and documents were mapped to match OCCRP’s Follow the Money data structure and then ingested into Aleph.  OCCRP Aleph is a data platform that brings together a vast archive of current and historic databases, documents, leaks and investigations.  Adding the Luxembourg data to Aleph automatically extracted the names of companies and people that we could then match up with other records we hold to find leads for stories.
Luxembourg has initiated in recent years a process of financial transparency, but this has its limits: the information contained in its registers is not freely offered to the general public in an open data process (open data), as in other countries. To access it, you must connect to the Luxembourg Business Register (LBR) site, and type the name of a company that you know beforehand. Impossible, on the other hand, to submit the name of a person to know the companies which it owns, nor to make a search on the contents of the documents, as on a search engine.  By scraping and importing this public data into Aleph, we enabled journalists to overcome these imposed technical obstacles and easily conduct reverse-company look-ups and searches and match the results against other datasets to find what would have otherwise proven to be difficult, if not possible, to find connections.</t>
  </si>
  <si>
    <t>The size of the data was unwieldy, and without context it didn't mean much. To get the context and find the leads we needed to a) use Aleph to find overlapping data and connections and b) find the right journalists who knew enough about the people and companies mentioned to understand the importance of what they were looking at, and then spend the time to tenaciously dig to turn that into a story. Aleph enabled journalists to overcome the limitations of the site itself - reverse-company look-ups by people and in bulk, in addition to the cross referencing matches across datasets.</t>
  </si>
  <si>
    <t>With the right tools and expertise, public data can be used to find important stories and push for change. 
The data can continually be mined for stories by partners and others, like this one published months after the initial OpenLux project came out. https://www.occrp.org/en/openlux/trail-of-venezuelas-stolen-billions-leads-to-caribbean-luxury-properties
And  Forbes used the OpenLux data and followed up with a piece in November 2021 https://www.forbes.com/sites/giacomotognini/2021/11/08/investigation-how-billionaires-bernard-arnault-amancio-ortega-park-vast-wealth-in-tiny-tax-light-luxembourg/?sh=6261a13327b8</t>
  </si>
  <si>
    <t>https://www.lemonde.fr/les-decodeurs/article/2021/02/08/openlux-the-secrets-of-luxembourg-a-tax-haven-at-the-heart-of-europe_6069140_4355770.html</t>
  </si>
  <si>
    <t>https://www.occrp.org/en/openlux/revealed-the-secret-luxembourg-base-of-italys-ndrangheta-mafia</t>
  </si>
  <si>
    <t>https://www.occrp.org/en/openlux/luxembourg-companies-lead-to-luxury-real-estate-across-europe</t>
  </si>
  <si>
    <t>https://www.occrp.org/en/openlux/frequently-asked-questions</t>
  </si>
  <si>
    <t>https://www.occrp.org/en/openlux/shedding-light-on-big-secrets-in-tiny-luxembourg</t>
  </si>
  <si>
    <t>https://www.occrp.org/en/openlux/indonesian-paper-and-palm-oil-tycoon-secretly-bought-historic-munich-building-for-350-million-euros</t>
  </si>
  <si>
    <t>From Le Monde: Anne Michel, Jérémie Baruch, Maxime Ferrer, Maxime Vaudano
From OCCRP:
Project Coordination: Antonio Baquero Iglesias
Reporting: Cecelia Anesi, Roman Anin, Antonio Baquero Iglesias, Daniela Castro, Anuška Delić, Lara Dihmis, Stevan Dojčinović, Irina Dolinina, Luiz Fernando Toledo, Nathan Jaccard, Vlad Lavrov, Ilya Lozovsky, Eli Moskovitz, Miranda Patrucic, Dragana Peco, Rana Sabbagh, Sana Sbouai, Roman Shleynov, Olesya Shmagun, Tom Stocks, Jonny Wrate, Martin Young
Editing: Brian Fitzpatrick, Jared Ferrie, Caroline Henshaw, Ilya Lozovsky, Julia Wallace
Fact-Checking: Birgit Brauer, Ivana Jeremić, Olena LaFoy, Bojana Pavlović, Dima Stoianov, Rebekah Ward
Data: Eric Barrett, Friedrich Lindenberg
Research (OCCRP ID): Amra Dzonlić, Daniel Salazar Murillo, David Ilieski, Dragana Peco, Olga Gein, Vladimir Petin, Karina Shedrofsky
Graphics and Visuals: Sergiu Nicolae Brega, Edin Pasović, Svetlana Tiourina
Web Production: Mark Nightingale, Adem Kurić</t>
  </si>
  <si>
    <t>Maxime Vaudano is the editor of cross border investigations for Le Monde, in France. With a background in data journalism, fact-checking and visual storytelling, he has worked on multiple projects involving tax avoidance and financial crime, such as the Panama Papers, the Paradise Papers, and the CumexFiles. 
Based in Barcelona, Antonio Baquero joined OCCRP in 2020 and is an investigative editor covering Europe and beyond. Before that, he worked at El Periódico Catalunya, where he served as a correspondent in North Africa, specializing in migration, as well as a war reporter in Kosovo, Afghanistan, and Iraq.</t>
  </si>
  <si>
    <t>English, French, German, Bahasa, Russian, Spanish, Serbian, Portuguese, Italian</t>
  </si>
  <si>
    <t>Nepotism in Palestine: Officials’ Relatives are Guaranteed a Job Upon Graduation</t>
  </si>
  <si>
    <t>Jordan</t>
  </si>
  <si>
    <t>https://arij.net/investigations/nepotism-en/</t>
  </si>
  <si>
    <t>Arab Reporters for Investigative Journalism (ARIJ)</t>
  </si>
  <si>
    <t>Investigation, Long-form, Chart, Corruption</t>
  </si>
  <si>
    <t>This investigation documents the appointmnet and promotion of the relatives of officials in the Palestinian Authority in public offices or diplomatic corps without any transparency in these appointmnets.
This is a clear violation of the Palestinian Basic Law, the Palestinian Civil Service Law, and the Diplomatic Corps Law, and it erases the principle of equal opportunities when getting a job.</t>
  </si>
  <si>
    <t>This investigation provoked reactions and caused repercussions in the Palestinian and Arab public opinion, especially since it was published in the same day when the activist Nizar Banat was killed by the Palestinian Security forces for his rejection of the policies and corruption of the regime.
The investigation was circulated by many institutions, organizations, and local and international networks, and it was republished by many websites, electronic pages, and dozens of websites in Palestine and the Arab world. It also caused an uproar on social media and campaigns were made for it. The investigation also received a certificate of appreciation from ARIJ Annual Awards for Arab Investigative Journalism in 2021 in the Best Arabic Investigative Report - Data Journalism category.</t>
  </si>
  <si>
    <t>In this data-driven report, we analyzed the official and unofficial databases of employment in the Palestinian government and diplomatic corps over 10 years, and built 5 databases on Microsoft Excel to organize, clean, and analyze quantitative data.
We compared the percentage of government job advertisements to the number of job applicants, as well as extracting the number of relatives of government officials in those jobs. We also used the “Tableau” program to extract tables from the official gazette files in Palestine, as it is one of the important open data sources we relied on. We also used the “Import.io” program during the process of collecting data from the local news archives in Palestine.
As for the visual representation of the data, we relied on the Tableau, Flourish, and Infogram programs. This data visualization played an important role in communicating the message of the investigation.</t>
  </si>
  <si>
    <t>We faced a set of difficulties and challenges during the investigation, including: ensuring the validity of the data circulated, preparing lists of data on cases related to appointments and promotions, persuading sources to speak because of the seriousness of the issue, communicating with credible sources and experts, and ensuring the “right to comment” from senior authorities in the Palestinian Authority.
We faced indirect threats from some cases during the step of the "right to comment", including Hala Fariz, the Palestinian ambassador to Sweden, who hinted that she would go to the judiciary in the event of writing contrary information that denies her account. We were forced to publish the investigation under "pseudonyms" because it documents and exposes the corruption of senior officials in the Palestinian Authority and in the judiciary and intelligence agencies who keep promotions and appointments for their relatives and families in clear violation of the law.
The publication of the investigation coincided with the killing of the Palestinian activist Nizar Banat, and sparked widespread controversy. Which made us more insistent on the issue of the pseudonyms, fearing for our safety, especially because one of our colleagues lives in the same city in which Nizar was assassinated and the series of arrests that joined the ranks of journalists in that during that period.
Lastly, the report had to be edited several times, whether in terms of data or information, and we had to present it to more than one lawyer to ensure its credibility, which required more time and effort in completing it to avoid legal accountability</t>
  </si>
  <si>
    <t>That this investigation can be applied in all regions, and it can be worked on from all over the world through databases and leaks of promotions, in addition to the need to follow up and use the official newspaper of the country, which is the primary and main reason for launching this investigation.
Also, this investigation can be proven by reviewing official press releases, news archives, and job advertisements announced in the Public Personnel Council (PPC), as well as analyzing statistical and civil society databases.</t>
  </si>
  <si>
    <t>https://arij.net/investigations/nepotism/</t>
  </si>
  <si>
    <t>Mariam Abdullah, Mahmoud Mohammed (Pseudonyms)</t>
  </si>
  <si>
    <t>Mariam Abdullah: investigative journalist
Mahmoud Mohammed: investigative journalist
(We prefer to give a more detailed bio)</t>
  </si>
  <si>
    <t>Arabic</t>
  </si>
  <si>
    <t>Lanes of Death in East Cairo</t>
  </si>
  <si>
    <t>https://arij.net/investigations/Cairo-Streets-en/</t>
  </si>
  <si>
    <t>Investigation, Long-form, Database, Open data, OSINT, Chart</t>
  </si>
  <si>
    <t>Microsoft Excel, Python</t>
  </si>
  <si>
    <t>The investigation documents the increase in deaths and injuries of pedestrians on the restored roads (developed and expanded) in East Cairo, due to the failure of the Ministry of Local Development to establish safety means on those roads, such as speed bumps, pedestrian crossings lanes, traffic lights or providing pedestrian bridges, which increased number of victims on the asphalt, with those reposnible for the lives of people in Egypt being complicit in their deaths.
This is in addition to an environmental defect that resulted from the destruction of trees and historical plantings to expand those roads.</t>
  </si>
  <si>
    <t>After publishing the investigation, Egypt's president called for emphasizing the safety of roads and facilitating pedestrian crossings lanes, and also called on government officials to expedite the launch of the smart security system that would prevent accidents, monitor roads, and ensure rapid intervention. Some pedestrian bridges were built, and the president also instructed to hold community meetings with the residents to explain what happened.
Here, I would like to point out that in Egypt there is no significant influence of the press, and there is usually a negative and misfortunate influence on the journalist or the newspaper that publishes the investigation.</t>
  </si>
  <si>
    <t>1. Excel sheets: to build two big databases. The first is for the victims of road accident victims and included details of the time and place of accidents, their ages and jobs, and the type of accidents. Using functions, I got results of the places that witnessed most accidents, their time, type, vehicle type, and the type of injury or death.
2. The second Excel sheet used Google Earth to document satellite images, modifications, and lack of safety measures on the roads before its expansion and after development, to be used as evidence to prove the hypothesis.
3. Juxtapose JS: to display satellite images interchangeably to show the stages before and after development in one interactive image to highlight the size of the trees that were removed and the loss of the green color, and to clarify the absence of any safety measures on the roads for pedestrians.
4. Tableau: to convert some spreadsheets in PDF format to a database in Excel sheets, and I used it on a small scale, especially since there are no databases except for the old ones.
5. Florish: tool to turn the data into interactive graphics that highlight the rise in road and pedestrian accidents over the past and current years, as well as in other thermal graphics to see the timing of accidents in order to protect people from them. It is the areas where most accidents occurred.
6. Google Maps: to plot the roads with the most accidents, and I made a commuter car to document the lengths, widths and lack of safety for pedestrians (which I did on the ground on a real field tour).</t>
  </si>
  <si>
    <t>- The hardest part of the investigation is the lack of official databases or statistics available from beginning to end, so I had to manually create databases and include them in Excel sheets and collect them myself from Facebook groups for the victims’ areas where they were writing and photographing each incident with video, photos, and data, So I compiled a case by case file of pedestrian accidents after making sure they were documented.
- I tried to update the database from local news sites, where I found a way to find the news of the victims using the keywords “in transit” in the news pieces of pedestrian accidents, which enabled me to update the databases.
- I also conducted a questionnaire to target the population in those areas and find out the extent of the damage and its spread, although this was a danger to me because I could have been tracked by the security forces, especially since some will consider this as a move to spread false news.
- I also had to do field work to confirm what I wrote about about 15 roads, and indeed I almost hit some pedestrians had it not been for the fact that we were driving slowly, and I also documented before and after pictures of the roads via satellite.
- Confrontation with the officials was inevitable but extremely dangerous. Every journalist who tries to criticize or question the achievements of the government and the state is prosecuted, and it is considered unpatriotic, and the officials try to evade answering. But in the end, I confronted them.
- Finally, I published the story under a pseudonym out of fear for my personal safety and out of fear of being stalked.</t>
  </si>
  <si>
    <t>- Don't give up if there are no databases, you can build and analyze databases by yourself.
- Do not despair no matter how difficult the story is, but you have to document and prove it with more than one evidence and more than one method.
- You have to listen to the people and those affected, we write these stories for them.
- Your personal safety is more important than anything else, and you can write a story to get everyone's attention.
- You have to come up with your final story in an easy, convenient, interactive way that is backed up by all numbers</t>
  </si>
  <si>
    <t>https://arij.net/investigations/Cairo-Streets/</t>
  </si>
  <si>
    <t>Mustafa Mansour Mohamed</t>
  </si>
  <si>
    <t>An Egyptian investigative journalist, with over 10 years of experience in writing in-depth, data driven, and cross-border stories, as well as stories for television. He recently completed a diploma in data journalism.
He worked as an investigative editor in daily and weekly Egyptian digital and interactive newspapers. He received the Arab Journalism Award, and the Egyptian Journalism Award 2018 from the Syndicate of Journalists in Egypt.
He worked as a former head of the investigations department in its daily and weekly editions, and was responsible for investigative projects and documentaries in Arab and Egyptian news sites.</t>
  </si>
  <si>
    <t>Arabic, English</t>
  </si>
  <si>
    <t>Data journalism can contribute to saving lives, and this is what Mustafa Mansour Mohamed and his team at the Arab Reporters for Investigative Journalism (ARIJ) set out to do with their “Lanes of Death in East Cairo” data investigation. They put themselves in harms ways to confront officials in a country where journalists often see the inside of a jail cell for daring to speak to authority and they collected field data about the rising death toll among pedestrians on the roads of East Cairo while trying to avoid the Egyptian security services that might have categorized their activities as subversive.  The risk paid off - the President of the country addressed the issues highlighted in the investigation and the road infrastructure was improved through the building of pedestrian bridges in dangerous traffic areas and through smart safety systems that were also put in place. The ARIJ investigation combined satellite data, direct data collection and very thorough data analysis to make a big difference for the citizens of Cairo.</t>
  </si>
  <si>
    <t>Jackpot: How the gambling industry cashed in on political donations</t>
  </si>
  <si>
    <t>https://www.abc.net.au/news/2021-10-14/how-the-gambling-industry-cashed-in-on-political-donations/100509026</t>
  </si>
  <si>
    <t>Investigation, Long-form, Database, Infographics, Chart, Politics, Business</t>
  </si>
  <si>
    <t>Scraping, D3.js, Json, Adobe Creative Suite, Microsoft Excel, Google Sheets, CSV</t>
  </si>
  <si>
    <t>Australians squander more on gambling per capita than any other nation. 
Our series Hitting the Jackpot is the most comprehensive and detailed examination to date of the money flowing from Australia’s gambling industry into the political system.
Unlike most countries, Australia’s gambling industry extends far beyond lotteries and casinos. This is one of the reasons the industry’s political influence is so difficult to quantify.
Our project adopted a new approach to this problem, expanding on previous analyses to trace political payments from more than 370 gambling-related businesses and individuals over 22 years.</t>
  </si>
  <si>
    <t>The project provided clear evidence of the monetary ties between the gambling industry and Australia’s political parties at a time of intense public scrutiny of the gambling sector’s links to money laundering and organised crime.
Using data from the Australian Electoral Commission (AEC) Transparency Register – a public database of annual disclosures about the financial dealings of political parties, candidates and others involved in the federal electoral process – we uncovered for the first time at least $81,769,853 in political payments linked to entities with a stake in gambling. This is more than twice the amount previously identified.
A key reason for this difference was that our project encompassed hundreds of organisations and businesses with interests in gambling, compared to the dozens identified in previous analyses.
This new data was used to build an unprecedented searchable database which visualised the flow of money through an connected bubble chart. 
The series renewed calls for greater transparency and accountability of Australia’s federal political donations laws and provided impetus for the introduction of two separate bills to federal parliament.
These bills campaigned for, among other reforms:
* banning political donations from particular industries including gambling
* lowering the threshold for reporting political donations to $1,000
* capping donations and electoral spending
* requiring real-time disclosure of political payments.</t>
  </si>
  <si>
    <t>We used a combination of Excel, Google sheets, OpenRefine and Tableau Prep to collect, share, catalogue, clean and join data. 
We used Tableau Desktop to analyse and explore the data, as well as draft and create proof-of-concept visualisations.
We built a custom tool to scrape the data from the AEC website. We chose to scrape rather than download the data because the scrape picked up metadata (such as client IDs) which we knew would be invaluable not only for cleaning and joining our data to other datasets but also for future use of our work.
The custom tool was designed to pull details of all payments to and from our list of gambling “clients” (first-tier clients), whether declared by the donor or recipient.
It also fetched payments to/from associated entities, enabling us to detect vast amounts of money paid indirectly to parties.
All the charts were created using the D3 framework.
In Part 1, the tree chart adapts to various screen sizes/shapes to solve the issue of readability on small screens. In Part 2, we used a series of bee swarms to demonstrate how the pattern and timing of specific payments reveals clues about their purpose.
In both parts, we used a step-by-step “scrollyteller” to to avoid overwhelming people with detail. This format allowed us to guide users through the visualisations and zoom in on specific data points while providing relevant background and context to particular payments and clients.
This format also allowed us to give a sense of the sheer scale and number of payments.
Lastly, the interactive connected bubble chart (adapted from a network chart) in Part 1 allowed the user to explore the data more thoroughly and see how each of the groups are connected.</t>
  </si>
  <si>
    <t>The hardest part of the project was creating a unique dataset of payments specific to the gambling sector.
We began by negotiating with three separate groups – the Democracy For Sale project, Monash University and the Centre for Public Integrity – to obtain their political donations data (specifically, their lists of clients categorised by industry). 
We then compiled these three databases into a single “master dataset” of roughly 17,800 entities required weeks of cleaning because: 
1. the databases didn’t have shared fields or IDs which would allow a straightforward join; and 
2. donor and recipient names can have any number of variations (e.g. a single donor may be known as “Australian Hotels Association”, “Australian Hotels Association (NSW)”, Australian Hotels Association, NSW”, “AHA NSW”, etc.) making string matches difficult.
After compiling the master list we identified donors with gambling interests.This step was critical because previous analyses of political donations data have tended to categorise each donor by a single interest or industry However, this masks the true size and reach of Australia’s gambling industry, which penetrates into sectors far beyond casinos and lotteries, and includes individuals and businesses which may appear, at first glance, to have no obvious links to gambling.
It involved detailed research, including examining company records, annual reports, media archives, etc., and extensive consultation with researchers, gambling reform groups, and others with expertise in the topic.
We then forensically examined all payments connected to those entities, supplementing data scraped from the AEC website with data collected manually from hundreds of PDF forms. These contain key details – and in some cases, entire payments – missed or excluded from the Transparency Register’s online database.
The resulting dataset is the most comprehensive and detailed record to date of payments made by the gambling industry to Australia’s political parties.</t>
  </si>
  <si>
    <t>This project demonstrates how journalism can build on previous work to develop new approaches and purpose-built datasets in response to the news of the day.
Our data-driven approach allowed us to not only create a new dataset from existing research, but to also generate new insights and break ground at a time of intense media focus on the gambling industry.
The series also shows that journalists can reveal important information even when the available data is incomplete, patchy or very messy. Australia has some of the weakest political donations laws in the developed world; multiple loopholes mean the source of more than a third of the money remains unknown. But detailed analysis of the available data reveals clues about how strongly Australia’s political parties and elected representatives are linked to the gambling industry.</t>
  </si>
  <si>
    <t>https://www.abc.net.au/news/2021-11-23/how-gambling-industrys-biggest-political-donors-influence-votes/100592068</t>
  </si>
  <si>
    <t>Inga Ting, Nathanael Scott, Alex Palmer, , Katia Shatoba, Michael Workman, Anna Freeland, Stephen Hutcheon</t>
  </si>
  <si>
    <t>Inga Ting (data journalist), Alex Palmer (designer), Nathanael Scott (developer), Katia Shatoba (developer), Michael Workman (researcher) and Stephen Hutcheon (supervising producer) are part of ABC New’s Digital Story Innovations team.
Anna Freeland (researcher) is a digital/data journalist with ABC Arts who joined the DSI team for this project.</t>
  </si>
  <si>
    <t>COVID-19 Vaccination Tracker</t>
  </si>
  <si>
    <t>https://graphics.reuters.com/world-coronavirus-tracker-and-maps/vaccination-rollout-and-access/</t>
  </si>
  <si>
    <t>Explainer, Cross-border, Database, News application, Mobile App, Illustration, Infographics, Chart, Map, Health</t>
  </si>
  <si>
    <t>Scraping, D3.js, Json, Node.js, GitHub Actions, Next.js, React</t>
  </si>
  <si>
    <t>The Reuters vaccine tracker monitored both the progress of the vaccination campaigns in countries around the world as well as the policy schemes that decided who was given priority access when in each local health jurisdiction at a level of detail not matched elsewhere.</t>
  </si>
  <si>
    <t>The tracker page was a vital resource for our readers, both to qualify how far countries had gotten in their vaccination drive and to catalogue the policy decisions being made around who was given priority access, ultimately answering the question of whether readers, themselves, were eligible to receive a vaccine.
In addition to the data feeding our own page, Reuters partnered with Amazon developers to make the data available to Alexa users. In several markets including the United States and the United Kingdom, Alexa users could ask questions and be given answers about whether they were eligible to be vaccinated or when their local health jurisdiction planned for a particular group to be given access.</t>
  </si>
  <si>
    <t>Vaccine eligibility data was entered into a spreadsheet by each priority group specified by each health jurisdiction rollout plan. At a set time each day, a node process was run in GitHub Actions to scrape the data, and then a series of checks was done to both make sure errors weren’t introduced and to also flag when data hadn’t been updated within 7 days for any priority group. That feedback was sent to a Microsoft Teams channel for clear visibility to a data collection team. Once all checks had passed, the data was published to an API that drove graphics and tables on the tracker page and which Amazon developers would in turn fetch into their own ETL pipelines for the Amazon Alexa skill.
The overall vaccination statistics were visualized via a draggable canvas-based globe, which made it easy to see the yawning gaps regionally between haves and have-nots and made for an intuitive interface to scan progress around the world.</t>
  </si>
  <si>
    <t>Designing a database to catalogue the disparate vaccine rollout policies of 80 countries and 50 U.S. states was incredibly difficult. Reuters needed a schema that could correctly encode the progress of each campaign in a way that was comparable across countries, generalise categories of how groups were being prioritised, capture the vaccines each group was eligible to receive and track down the dates access was promised or finally granted. Maintaining that schema as those policies quickly changed was especially difficult, and in many cases we needed to reconcile the previous plans to the current ones through our own reporting.</t>
  </si>
  <si>
    <t>We felt like the summary statistics of how many shots had gone into arms, while important to make larger comparisons of broad policy decisions and outcomes, was actually second to a more fundamental information need our readers had in the first months of the rollout: Answering when they can get a shot. That information was harder to get and standardise and ultimately didn’t lend itself to complex graphics, but we felt it was where we were best placed to fulfil an immediate public service need. That focus paid dividends for us, and we think made ours a unique resource in a crowded field of shot counters.</t>
  </si>
  <si>
    <t>Jon McClure, Prasanta Kumar Dutta and Gurman Bhatia</t>
  </si>
  <si>
    <t>The Reuters graphics team publishes visual stories and data. We typically cover all areas of the news, with content ranging from climate to financial markets. The team conceptualises, researches, reports, and executes many of the visual stories published.</t>
  </si>
  <si>
    <t>We know what you did last legislative period - Season 2</t>
  </si>
  <si>
    <t>https://cuestionpublica.com/sabemos-lo-que-hiciste/</t>
  </si>
  <si>
    <t>Cuestión Pública</t>
  </si>
  <si>
    <t>Investigation, Database, Open data, News application, Fact-checking, OSINT, Mobile App, Illustration, Video, Map, Satellite images, Elections, Politics, Corruption, Money-laundering, Crime</t>
  </si>
  <si>
    <t>Scraping, Microsoft Excel, Google Sheets, CSV, R, Python</t>
  </si>
  <si>
    <t>This is the 1st web application revealing the assets, business &amp; network of more than 75 Congress members, chosen by the audience on two open surveys. We exposed their companies, family businesses, state contracts, their networks, and private interests to improve citizens’ decision-making. Indi$cregram: the indiscreet Instagram of power in Colombia. Inspired by the social network, this app informs citizens about really whom they voted for in Congress ahead of the 2022 elections. This tool is based on a methodology to collect, analyze and cross information from 40 public information sources in Colombia and abroad to consolidate around 3500 entities.</t>
  </si>
  <si>
    <t>Due to Juan Diego Gómez’ investigation published on Indi$cregram, the current president of the Senate, sued Claudia Báez and Diana Salinas, co-founders of Cuestión Pública criminally in the Attorney General's Office, alleging slander. Two judges have previously ruled in our favor in two legal actions undertaken by the senator. Cuestión Pública was judicially harassed by two of the congress members under investigation, and we got many reactions by them regarding our revelations on social media. 
Mainstream medias taken our investigations and put them on the public agenda, also local media republished them regarding their representatives. Three Congress members were forced to launched press released after publication (S1,S2), one of them is a recognized presidential candidate (Petro). 
Also, 48 people paid membership during publication time (1S), and we increased the membership rate to 10% during the second season. 
#Indi$cregram is our most visited page in CP history with 261.336 unique pageviews.
The project was presented as one of the benchmarks in data journalism at NICAR21, the continent's most important data and research conference organized by IRE in the United States. Indi$cregram was taken as a model to explain what data teams in the U.S. and Europe can learn to do inclusive data journalism.
We sent more than 198 (FOIA) to Congress members (two seasons). Thanks to our work to access information (started 2018), at the end of 2019 Colombian Government finally passed a law requiring public officials - Congress members-  to publish their income tax returns, asset declarations, and private interests form. We feel it as our own achievement. 
Thanks to our work and the law we opened, so far, 122 asset declarations, 109 income tax returns, and 76 records of interests of Congress members.</t>
  </si>
  <si>
    <t>Cuestión Pública scraped open government databases, through R and Python scripts, for the massive extraction of contracting information, campaigns funding, and  laws to then cross-reference this information and identify connections on suspected relationships between congressional representatives in its networks and findings on looting public procurement and other irregularities. All the data were consolidated in Google Sheets for easy information visualization and integration with the web platform.
"We know what you did last legislature period" databases were built in Google Sheets files which connect with a test environment page where we made all the changes and updates before migrated it to the public web app page. This is possible thanks to a script written within Google Apps Script environment that works like a custom API  for the data.  Also, we created an application ‘made to order’ to cross our list of references with procurement Colombian system API. 
The "We know what you did last legislature" application was created with  HTML, CSS, Javascript and Nuxt  framework to recreate Instagram network. An UX designer worked for four months to make the design and improve the user experience of the platform, the Design process progress were followed up in Sketch application. 
As we were under a pandemic crisis all the communications and team operation were managed trough Slack platform, and we shared files also and resources in Google Drive There we consolidated huge databases in order to improve investigation journalism operation processes.</t>
  </si>
  <si>
    <t>The hardest part to carry out this project was to handle the judicial harassment during publication from the Congress members and its network. Due to reveals that linked Congress members with criminal networks, 'narcos', clientelism and nepotism practices, we received a lot of letters, amendment requests and agressive tweets regarding our publication, our legal team responded accordingly. 
Due to the high harassment received, we make our methodology stronger in the fact-checking process to avoid unjustified replies to our work. Today, our fact-checking method reach high international standards.
In the other side, the learning curve to acquire our innovative investigation methodology takes time, because we investigate each Congress member under the same methodology through eight approaches: 1) ownership of real state assets, 2) family business, 3) business partners, 4) campaign contributors and family members which contract with the State, 5) Court electronic records, 6) conflict of interest in legislative activity, 7) Congress member network, and 8) transparency. 
Due to the huge numbers of technical tools, digital investigation shortcuts, cross-reference databases that we use, and the time constraint to the release, training new journalists in digital forensics techniques, investigation, and data journalism made the project getting longer to finish its first season.
Also, as we are a small newsroom, we had to deal with a large interdisciplinary team composed by employees part-time and full time due to a narrow budget assigned to it. Coordinating those schedules was hard to match heading to date of publication.
Finally, it is a challenge to release such a huge bunch of data and facts,  using understandable language, safeguarding the investigation from a legal point of view, and showing citizens how political power works in Colombia.</t>
  </si>
  <si>
    <t>The project succeeded in standardizing Cuestión Pública's investigative and data-journalism production processes. In this investigative series, investigative journalism could be measured, analyzed, optimized, and improved in workflows, investigative processes, editorial, legal, design, and development processes. Each Congress member who has been entered to the Indi$cregram application passed through an investigative, a fact-checking, an editorial, and a legal editing protocol measured.
We have created a user-centric web application - which makes investigative journalism 'sexy'.  It was designed for a mobile experience that would inform citizens who they voted for in Congress ahead of the 2022 elections. Indi$cregram app hacked consume habits of the audience (scroll down on Social Media) and replace the content with public interest information. The hashtag was #SabemosLoQueHiciste and our slogan was “Stalk your Congress member and discover whom you really voted for”.
The Indi$cregram considered several stages of publication: 1) journalistic research with data collection through open-source, reporting, data journalism techniques, and digital forensic journalism; 2) information verification to shield investigation with evidence; 3) editorial stage; 4) legal editing and proofreading. 
Cuestión Pública (CP) managed to standardize the investigation processes and create a unique, sophisticated, evolving, replicable, measurable, scalable, and deep methodology.
The Congress members investigated -from all political strands-were chosen by our community in an open poll with 522 (S1)  and 215 voters (S2). This is the first time that a citizen decides who journalists investigate.</t>
  </si>
  <si>
    <t>Claudia Báez, David Tarazona, Diana Salinas, Nacho Gómez, Edier Buitrago, Mateo Restrepo,  Paola Téllez, Sara Cely, José Escobar, Nicolás Barahona,  Andrea Rincón, Mateo Yepes, Angélica Latorre, Natalia Abril, Felipe Hurtado, Camilo Vallejo, Valentina Hoyos, Daneisi Rubio, Jaime Baquero, Javier Pinzón, David Daza, Mariana Hernández, Juan Pablo Marín, Carlos Rodríguez, Nelson Casallas, Ivonne Castillo, Iván Serrano, Daniel Pardo, Nicole Bravo, Lina Bonilla, Susana Londoño, Katherine Castro, María Angélica García, Tomás Mantilla, Ingrid Ramírez Fuquen, Isabela Granados, Alejandra Barrera.</t>
  </si>
  <si>
    <t>This project involved a team of 37 people including investigative-data journalists, fact-checkers, editors, designers, cartoonists, developers, data scientists, and lawyers. Colombian data-journalist Claudia Báez was the General Director of this series. The editorial team was led by recognized senior editor, Ignacio Gómez, followed by co-founder investigative-data journalist Tarazona. Camilo Vallejo, an expert in freedom of speech and access to information, was the legal editor. Diana Salinas, a recognized investigative journalist, supported the editorial team. Our Investigative data- journalists are between 19 and 29 years old. They are professionals in sociology, mathematics, journalism, and political science.</t>
  </si>
  <si>
    <t>The pandemic’s true death toll</t>
  </si>
  <si>
    <t>https://www.economist.com/graphic-detail/coronavirus-excess-deaths-estimates?fsrc=core-app-economist</t>
  </si>
  <si>
    <t>Explainer, Open data, News application, Chart, Map, Health, Covid-19</t>
  </si>
  <si>
    <t>AI/Machine learning, D3.js, R</t>
  </si>
  <si>
    <t>In May 2021, The Economist became the first and only organisation in the world to publish an estimate of the pandemic’s true death toll, as well as estimates of excess deaths for every country in the world. These are, as far as we are aware, the only estimates of excess deaths—the best metric of pandemic mortality, with no dependency on testing—available at the global level. 
The wider project included a cover “briefing” and a leader calling for more equitable distribution of vaccines, as well as multiple follow-up pieces, an online methodology, and daily-updated interactive tracker.</t>
  </si>
  <si>
    <t>As SARS-CoV-2 spread across the world, it was quickly apparent that some places were better at detecting it than others. Be it in infections or deaths, the biggest difference has always been this: victims in richer countries are more likely to be tested, and therefore more likely to be counted. 
This matters, because for important questions, such as where to allocate aid or vaccines, or even where to accept travellers from, one needs an accurate picture of the pandemic globally. Such a picture is also important to identify which regions remain vulnerable, and to identify and acknowledge the pandemic’s devastation beyond the rich world. If one relies on official covid-19 death counts, the result is predictable: most victims in poor countries will not be counted, and these countries will not receive help.
Our project aims to estimate and show a more accurate representation of the pandemic’s true death toll. The effort has been widely praised by international organisations, such as the WHO, who called it ‘heroic’; the UN who called it “exemplary”; and it has been used as the basis for analysis by the World Bank, as well as being acknowledged the Global Fund, one of the largest distributors of pandemic aid. Researchers at the University of Oxford call it: “the most comprehensive and rigorous attempt to understand how mortality has changed during the pandemic at the global level.” 
The project’s estimates have been widely used, and have even become part of Our World in Data's covid-19 “data dashboard”. We know that at least one of the world’s largest aid organisations has used our findings in discussions about how to allocate pandemic aid. They are also being used by the WHO and our journalists are regularly advising the WHO on related questions upon request.</t>
  </si>
  <si>
    <t>For the modelling powering the effort, we relied on cutting-edge statistical procedures and implementations. Specifically, the modelling begins with a massive script collecting data on more than 100 statistical indicators, ranging from cell-phone data to researchers’ categorisations of countries into democracies and non-democracies to the share of covid-19 tests that are reported as positive. 
This information is then fed into a relatively new implementation of gradient-boosted trees, a flexible machine learning algorithm, not one, or two, but 201 times. This enables the formation of 201 models, of which 200 are there to accurately produce confidence intervals, showing where the models are uncertain, and giving ranges rather than implausible precise numbers. 
Every morning, the data are updated automatically on Github, predictions are generated from all 201 models, and these are then passed to a series of tests. If all tests are passed, all interactive elements on our pages are updated with the new data, and updated spreadsheets are posted to Github. To learn more, please see the separate methodology article, or take a look at the code, models, and data, which is 100% open-source. (Feel free to suggest improvements too!)</t>
  </si>
  <si>
    <t>The hardest part of this project was the modelling. Estimating how many excess deaths there have been in every country for every day since January 1st 2020 is, to be frank, very difficult. Second hardest has been communicating the uncertainty of the estimates in a good way. 
To take a few examples. The modelling goes beyond just collecting data and feeding them to a model. For instance, data on seroprevalence (the % of people with covid-19 antibodies) in different countries were collected from academic papers. While collections of these exist, whether such surveys were representative had to be decided manually, which involved skimming hundreds of academic articles and government web pages. Lots of countries also had missing data: many countries, for instance, only report updated vaccination counts on irregular intervals. That means that in order for the main models to use vaccination data well, the underlying vaccination data need to be modelled too: a model within a model.    
Communicating uncertainty in a good way has been hard too. For all estimates, we have an upper value and lower value (forming a range of plausible values), and a central estimate within that range. For many countries, good data mean a narrow range. That is easy enough to communicate, and if people just use the central estimate within that range, it does not make much difference. In contrast, for other countries we can only give very broad ranges due to limited data. In such cases, just using one number would give a misleading sense of precision. This meant many careful choices in how we write and present our work visually. For instance, we only provide the range in our summary tables - not the central estimate.</t>
  </si>
  <si>
    <t>We think that other journalists may get good ideas for how they can use new statistical tools (such as machine learning) in their work, and the importance of providing such information. We have tried to make learning from this project as easy as possible, and keep all our data, code and methods open-source to enable that. Moreover, we have tried to share what we think we have learned from it around the world: university lectures in America, the closing keynote on the use of Machine Learning in Data Journalism at Code.br, the largest data journalism conference in Latin America, and talks to the WHO, Global Fund, and Bill and Melinda Gates foundation.</t>
  </si>
  <si>
    <t>https://www.economist.com/briefing/2021/05/15/there-have-been-7m-13m-excess-deaths-worldwide-during-the-pandemic?fsrc=core-app-economist</t>
  </si>
  <si>
    <t>https://www.economist.com/leaders/2021/05/15/ten-million-reasons-to-vaccinate-the-world?fsrc=core-app-economist</t>
  </si>
  <si>
    <t>https://www.economist.com/graphic-detail/2021/05/13/how-we-estimated-the-true-death-toll-of-the-pandemic?fsrc=core-app-economist</t>
  </si>
  <si>
    <t>https://github.com/TheEconomist/covid-19-the-economist-global-excess-deaths-model</t>
  </si>
  <si>
    <t>Sondre Ulvund Solstad, Martín González Gómez</t>
  </si>
  <si>
    <t>Sondre Ulvund Solstad is The Economist’s Senior data journalist. He writes data-driven articles, as well as models, algorithms and simulations to inform coverage throughout the newspaper. Sondre started at The Economist in February 2020. Previously, he was at Princeton University and before that at NYU. 
Martín González Gómez is a visual journalist at The Economist. He specialises in interactive data visualisation, contributing to data-driven articles and multimedia stories. Martín joined The Economist in 2017 and has a BA from Pompeu Fabra University.</t>
  </si>
  <si>
    <t>Is there such a thing as sustainable palm oil? Satellite images show protected rainforest on fire</t>
  </si>
  <si>
    <t>https://www.nzz.ch/english/palm-oil-boom-threatens-protected-rainforest-in-indonesia-ld.1625490</t>
  </si>
  <si>
    <t>Investigation, Long-form, Documentary, Open data, Fact-checking, OSINT, Chart, Map, Satellite images, Politics, Environment, Corruption, Economy</t>
  </si>
  <si>
    <t>Animation, QGIS, Adobe Creative Suite, Google Sheets, CSV</t>
  </si>
  <si>
    <t>Palm oil is considered one of the healthiest and most affordable vegetable oils. There's a catch, though: its production comes at the expense of valuable ecosystems. Eco-labels are supposed to help make palm oil more sustainable. But do they deliver what they promise? Our visual investigation finds: only partially. Satellite images and data from Indonesia show that even on certified plantations, illegal clearing techniques and deforestation occur time and again.
The online article presents the investigation using maps, graphics, and text. It is accompanied by a short video. The story also appeared in print and on social media.</t>
  </si>
  <si>
    <t>At the beginning of 2021, palm oil became a widely debated topic in Switzerland. The reason for this was the upcoming vote on the free trade agreement with Indonesia. Part of the agreement: Only palm oil with specific sustainability labels should benefit from lower import prices. The vote was approved on March 7. 
The Neue Zürcher Zeitung (NZZ) was the only media organization that fact-checked the promises made by the sustainability labels in such a detailed analysis. In doing so, we made an essential contribution to the transparency of promises from democratically elected politicians.
The story was widely read and well-received by our subscribers. Many of them spent an above-average time on the article online. On social media, the story is still shared on a weekly basis in activist circles to point out the greenwashing issues of the palm oil industry. Internally at Neue Zürcher Zeitung, the article is considered a showcase for using satellite imagery as visual evidence and for investigative research with public data.</t>
  </si>
  <si>
    <t>Our story focuses on one of the largest eco-labels for palm oil, the Roundtable on Sustainable Palm Oil (RPSO). We examine three of their most important rules:
1. Fires are not allowed to be used to clear land.
2. The clearing of virgin rainforest is prohibited.
3. New plantations may not be planted on peat.
Examining various publicly available data sources, we gained new insights into how their members adhere to these rules. First, we used data from Global Forest Watch to grasp the extent of palm oil plantations and the accompanying destruction of the tropical forest. We then overlaid fire hotspots measured by NASA with concession boundaries to reveal where fires occur on certified palm oil plantations. Next, we searched and analyzed publicly available infrared imagery from satellites to track where these fires start. Finally, we demonstrate how valuable tropical forests and peatlands are cleared for plantations using land cover data and true-color satellite imagery.
Documents from the palm oil industry also served as important sources. These include various reports from palm oil companies available to the NZZ and the rulebook of RSPO. Using the visual analysis process described above, we could either confirm or refute these documents. 
The article presents the entire visual investigation in graphics, maps, and texts. Where high temporal and spatial resolution is available, we use map animations to show developments over time. Satellite images are annotated and presented in chronological order. Readers can also hide and show different data layers on top of the satellite images to view the evidence at their own pace. Finally, the text embeds the visual elements into the story, explains the complex world of sustainability labels to our readers, and guides them through the often opaque data.</t>
  </si>
  <si>
    <t>The challenges of this story lay in the research and in presenting the complex data to our readers.
Most of the data and documents were public. But often, they were not easy to find and difficult to understand. Many of the documents were only found using Google search operators; other confidential documents were obtained through NGOs. The data on palm oil concessions was also incomplete and poorly documented. Some of RSPO's data had to be downloaded from a hidden section of their website.
Satellite imagery posed further challenges: Dense cloud cover often hangs over Indonesia, making it challenging to find suitable images. In addition, we had to learn how to read the images with the help of experts, for example, to recognize typical traces of peat fire.
Once we had the data, we had to determine which of the hundreds of RSPO-certified palm oil plantations in Indonesia were breaking sustainability rules. To do this, we had to fully understand the RSPO rulebook, which proved complicated: the rulebook uses a very technical language, is full of sub-clauses, and keeps changing over the years. Many of the palm oil companies operate in the legal gray area. So it was also necessary to distinguish whether clearing and fires were actually breaches of the rules or whether they were environmentally harmful but nonetheless legal practices.
The final challenge was to convey our research to the reader: We processed satellite images so that events shown in them could be recognized even by laypersons. We visualized small-scale geographic developments in such a way that they were readable on desktop as well as on mobile screens. And in the text, we tell the story of the complex RSPO-rules and the opaque data in a compelling yet straightforward manner.</t>
  </si>
  <si>
    <t>Consumerism in countries in the Western hemisphere often comes with an environmental and human cost for countries of the Global South. Political decisions on responsible consumerism often involve some form of greenwashing. As journalists in Switzerland, we can contribute to a more sustainable production cycle by fact-checking promises made by politicians and sustainability labels. We hope that our project can serve as an example for this kind of work. Furthermore, we hope that our article inspires journalists to make use not only of open, structured data, but of the wide variety of open-source material, such as satellite images, satellite data, and documents.</t>
  </si>
  <si>
    <t>https://www.nzz.ch/international/nachhaltiges-palmoel-bedroht-regenwald-indonesien-ld.1610359</t>
  </si>
  <si>
    <t>https://www.nzz.ch/international/gibt-es-nachhaltiges-palmoel-aus-indonesien-daten-zeigen-braende-gibt-es-auch-auf-zertifizierten-plantagen-ld.1603919</t>
  </si>
  <si>
    <t>https://www.instagram.com/p/COucMesLL4q/?utm_source=ig_web_copy_link</t>
  </si>
  <si>
    <t>https://epaper.nzz.ch/read/6/6/2021-05-11/7?signature=58bc235b33bad5007daab17e61852cdc39db6565d7e5004da74c23bba946d572</t>
  </si>
  <si>
    <t>Barnaby Skinner, Conradin Zellweger, Adina Renner</t>
  </si>
  <si>
    <t>The NZZ Visuals department uses data and visualization to tell stories that range from breaking news to in-depth backgrounds. Our mission: to drive the diversity of storytelling  across the newsroom. Among other things, we implement custom story format and further develop our Toolbox Q.</t>
  </si>
  <si>
    <t>Is This How the Pandemic Comes to an End?</t>
  </si>
  <si>
    <t>https://www.zeit.de/wissen/2021-06/herd-immunity-calculator-covid-end-of-pandemic</t>
  </si>
  <si>
    <t>Explainer, Coronavirus</t>
  </si>
  <si>
    <t>Animation, Simulation, JavaScript React</t>
  </si>
  <si>
    <t>Is This How the Pandemic Comes to an End? is an interactive explainer on the topic of herd immunity. The piece consists of a calculator, an illustrated scrollytelling element and a simulator. They aim to explain the concept and limitations of herd immunity and answer the question: Can the pandemic be stopped by vaccinating enough people?</t>
  </si>
  <si>
    <t>Back when the project was launched, there was a lot of talk about herd immunity: Would it be possible to stop the spread of the coronavirus just by vaccinating enough people? At the same time however, the new and more contagious delta variant evolved – and rendered the idea of herd immunity virtually impossible. Our calculator and simulator are based on a simple formula that epidemiologists use to estimate how many people would have to be immune in order to stop the spread – and they showed that delta, most likely, had come to stay. 
The article improved public understanding of a complex but highly relevant topic. It was read and shared widely. Subsequently, the project was translated into English and adapted as a video.</t>
  </si>
  <si>
    <t>Both the calculator and the simulator are built in JavaScript React. The calculator is based on the formula for the herd immunity threshold: (1 - 1 / R0) / e where R0 is the baseline reproduction number R0 - i.e., the average number of people an infected person infects if no countermeasures are put in place – and e is the vaccination protection against transmission of the virus.
The simulation is based on a SIR model, a model that is used in epidemiology to model the spread of a virus. 
The scrollytelling is based on a custom embed in our content management system. For higher resolution, we exported the illustrations using Ai2html.</t>
  </si>
  <si>
    <t>The simulator was quite an ambitious project to build - both mathematically and technically speaking. Note that our article shows an actual mathematical simulation: Every time the webpage is loaded, new random dots are generated and a randomized infection process is started.</t>
  </si>
  <si>
    <t>The entire project was a great team effort. We designed all the elements collaboratively in figma. The simulator and calculator were built in pair programming sessions. We also worked closely with several scientists (special thanks go to Benjamin Maier of the Humboldt-Universität Berlin, who revised our code and calculations up until the night before publication.)</t>
  </si>
  <si>
    <t>https://www.zeit.de/wissen/2021-06/herdenimmunitaet-corona-infektionsgeschehen-impfung-neuinfektionen-simulation</t>
  </si>
  <si>
    <t>https://www.zeit.de/video/2021-07/6263516755001/corona-kann-die-herdenimmunitaet-noch-erreicht-werden</t>
  </si>
  <si>
    <t>Annick Ehmann, Elena Erdmann, Christopher Pietsch and Julius Tröger</t>
  </si>
  <si>
    <t>We are a team of journalists, designers and developers who collaborated on this project:Annick Ehmannis a designer and illustrator, Christopher Pietsch is a developer,Julius Trögerheads the interactive team at Zeit Online and Elena Erdmann is a science and data journalist. Together we have been visualizing and explaining coronavirus statistics since the beginning of the pandemic.</t>
  </si>
  <si>
    <t>What the 1921 Tulsa Race Massacre Destroyed</t>
  </si>
  <si>
    <t>https://www.nytimes.com/interactive/2021/05/24/us/tulsa-race-massacre.html</t>
  </si>
  <si>
    <t>Investigation, Long-form, Multiple-newsroom collaboration, Database, Open data, Fact-checking, Illustration, Infographics, Map</t>
  </si>
  <si>
    <t>Animation, 3D modelling, AI/Machine learning, Scraping, QGIS, Canvas, Json, Adobe Creative Suite, Microsoft Excel, Google Sheets, CSV, PostGIS, OpenStreetMap, Python, Node.js</t>
  </si>
  <si>
    <t>With the 100th year anniversary of the Tulsa Race Massacre approaching, we wanted to help readers understand the full scope of what was lost when an angry white mob destroyed a thriving Black neighborhood in Tulsa, Okla. We spent months reconstructing the historic neighborhood of Greenwood and created a detailed 3-D model of the area as it was before the massacre. This allowed readers to fully experience the level of success and entrepreneurship accomplished by Greenwood’s Black citizens just six decades out of enslavement.</t>
  </si>
  <si>
    <t>The story of the Tulsa massacre was buried in history for many decades. It is an important piece of American history that we wanted our readers to understand. While historians have pieced together details of the massacre, we wanted to create a fully immersive experience that allowed readers to gain a comprehensive look into the tremendous loss of life, property and generational wealth from the events of May 31 and June 1, 1921.
The piece was well received by readers, academics and other media organizations. Hundreds of Times readers not only lauded the project, but for some, it was the first time they had even heard of the massacre. 
The three lead authors of the project were invited to a number of conferences to speak about the project and how the project came together. Several teachers have reached out to say that the project is being incorporated into their curriculums. And the project has been cited in several academic journals. 
We also released all of the data files associated with the story to the public so that others could build on the work that we published.</t>
  </si>
  <si>
    <t>We created the 3-D model of the Greenwood neighborhood using a series of computerized and manual steps that transformed historical material into digital data. A process called georeferencing was used to take images from archival Sanborn insurance maps and align them to modern geography. We wrote a computer program to extract the building outlines from those maps using a technique called machine learning. We also created an application to input the height information for each building from the Sanborn maps.
We used a combination of optical character recognition and manual data entry to digitize the Polk-Hoffhine Tulsa City Directory from 1921. This data was used to analyze and map businesses in Greenwood. 
To create maps of the occupations of African-American residents in Greenwood, we analyzed 1920 U.S. census data from Ancestry.com for residents for which occupation data was recorded. The analysis included residents who the census classified as Black or mulatto. Homes of thousands of those residents were mapped using the 1920 Sanborn maps.
Street maps from 1921 and Sanborn maps from 1939 were also used to help map addresses. The addresses of landmarks and other buildings were used to determine the order of house numbers on a block. In some cases, Open Street Maps was used to locate addresses where the numbering system had not changed.</t>
  </si>
  <si>
    <t>One of the most difficult parts of the project was finding reliable source material about a place that was completely destroyed a century ago. The project required many hours of manual work to research and pore over old photographs, newspaper clippings and other archival material to verify addresses of businesses, locate business owners and gather the level of detail and precision needed to reconstruct each building in the community as accurately as possible. 
The project also required creative technical feats, like bringing entire blocks of a neighborhood to life from historical, two-dimensional insurance maps. 
The scale of this ambitious project was challenging to pull off as the department balanced other news priorities, like Covid-19, the fallout from the Capitol riot and a new presidential administration.</t>
  </si>
  <si>
    <t>It’s important for newsrooms to maximize talent from across the newsroom. For this project, we collaborated with nearly two dozen people from different teams, allowing us to achieve high standards in both visual and technical storytelling techniques as well as sophisticated reporting and writing.
The project also allowed us to combine a wide range of reporting skills. This included on-the-ground reporting, in talking to descendants of the massacre. But it also included hours and hours of combing through archival material, reviewing numerous relevant photographs, newspaper clippings and published documents to track down whether an awning did indeed exist on a building during the time of the massacre or whether an address had changed before or after the event. We had to be creative and resourceful in how we tracked down some of these details, and that involved a combination of manual work as well as help from custom software.</t>
  </si>
  <si>
    <t>https://github.com/nytimes/tulsa-1921-data</t>
  </si>
  <si>
    <t>https://www.nytimes.com/2021/05/30/insider/greenwood-tulsa-massacre-3d.html</t>
  </si>
  <si>
    <t>https://www.nytimes.com/2021/05/27/learning/teaching-about-the-tulsa-race-massacre-with-the-new-york-times.html</t>
  </si>
  <si>
    <t>Yuliya Parshina-Kottas, Anjali Singhvi, Audra D.S. Burch, Troy Griggs, Mika Gröndahl, Lingdong Huang, Tim Wallace, Jeremy White and Josh Williams</t>
  </si>
  <si>
    <t>This project was primarily a collaboration between Graphics and National, with contributions from others in the newsroom. 
By Yuliya Parshina-Kottas, Anjali Singhvi, Audra D.S. Burch, Troy Griggs, Mika Gröndahl, Lingdong Huang, Tim Wallace, Jeremy White and Josh Williams.
Additional reporting, development and production by Barbara Berasi, Matt Craig, Alain Delaquérière, Marcy Edelstein, Lazaro Gamio, Guilbert Gates, Jon Huang, Blacki Migliozzi, Jugal Patel, Bedel Saget, Alison Saldanha and Jessica White.
Editing by Haeyoun Park, Destinée-Charisse Royal and Jamie Stockwell. Additional editing by Grace Maalouf, Jennifer Martin and Farah Mohamed.</t>
  </si>
  <si>
    <t>The Tulsa massacre, the New York Times has noted, has gone from “virtually unknown to emblematic with impressive speed.” Its own film critics have suggested watching all three new documentaries about the day in 1921 when the entire Black community was burned to the ground by rioting white Tulsa residents, with as many as 300 people killed. The New York Times has now contributed its own groundbreaking work on the massacre, which brings the reader/viewer into the community through a 3D virtual tour. The journalists combed through archival records, interviewed descendants of the families from the community and wrote software to bring the world back to life in a virtual representation. The stunning work is immersive, exhaustive and so impressive and haunting that words fail. By all means, watch all the documentaries on the massacre, but immerse yourself in the Times’ portrait. None of this could have been possible without the expertise of computational journalist with vision.</t>
  </si>
  <si>
    <t>Brazil has twice as many white people vaccinated as black people</t>
  </si>
  <si>
    <t>https://apublica.org/2021/03/brasil-registra-duas-vezes-mais-pessoas-brancas-vacinadas-que-negras/</t>
  </si>
  <si>
    <t>Agência Pública</t>
  </si>
  <si>
    <t>Investigation, Database, Open data, OSINT, Infographics, Health, Human rights</t>
  </si>
  <si>
    <t>Adobe Creative Suite, Microsoft Excel, Google Sheets, CSV, R, R Studio</t>
  </si>
  <si>
    <t>Agência Pública analyzed data from more than 8.5 million people that had been vaccinated in Brazil up to that moment and found out that the number of white people that had gotten the vaccine was double that of black people. This inequality remained when looking at the vaccination rate inside each ethnic group: less than 2 out of 100 black people had received their first covid shot, while more than 3 out of 100 white people had gotten their first jab. At the same time, data revealed that proportionally there were 10% more deaths from Covid-19 among black people.</t>
  </si>
  <si>
    <t>After the article was published, our team was invited to present the report at a meeting of the National Health Council that discussed Brazil's vaccination plans. Afterward, the National Health Council published a document calling for the adoption of anti-racist actions regarding access to health care by the Ministry of Health, state and municipal health secretariats and councils.
The article was among the finalists for the 2021 Brazilian Conference on Data Journalism, Coda Awards. It was also republished by 33 websites and media outlets, in Portuguese and Spanish. Moreover, we have registered through the BuzzSumo platform more than 90 citations and backlinks of the story in national and international websites and media organizations, including The World, Newsweek and RTP (Rádio e Televisão de Portugal).</t>
  </si>
  <si>
    <t>Severe Acute Respiratory Syndrome data and data from the National Vaccination Campaign against Covid-19 were exported from the OpenDataSUS website (government platform for data regarding public health) on 22 February and 15 March, respectively. We filtered the SARS data classified as Covid-19-related and counted the notifications, ICU admissions, and deaths of patients who declared their color/race as white, parda (brown), or preta (black) - the last two were added together as negra (black) in the analyses, in accordance with the Brazilian Institute of Geography and Statistics' (IBGE) convention. The script used for the data cleansing, the clean data and the analysis were included in the report. The vaccination database was initially filtered by the field describing which dose had been administered. We only analyzed the data for the 1st dose. Next, we checked the numbers of vaccinated people according to race/color, age and priority groups. The conducted analyzes are described in the article's methodology section.</t>
  </si>
  <si>
    <t>Dealing with a database that had more than 10 million entries demanded a lot of work and time. It was also difficult to establish methodological criteria for filtering and cleaning the base in order to avoid errors due to possible problems in the filling of the data. The lack of government support to answer our questions was also another obstacle. The project should be selected for having circumvented all these challenges and still having revealed unprecedented information in a country of continental proportions such as Brazil, as well as of great relevance to millions of people in the midst of the largest pandemic ever experienced in the country. The report served as a warning on the impacts of structural racism in Brazil at a time of apparent equality in vaccine distribution and it even reached the highest instances responsible for analyzing the vaccination campaign.</t>
  </si>
  <si>
    <t>Other journalists can access, replicate, and redo all the steps of our report, since we have published the complete methodology and the databases we used, including databases that are no longer available in public platforms due to the federal government's lack of transparency. The piece can serve as a reference for more journalists to investigate health data and reveal structural inequalities in Brazil and in other countries which have a direct impact on peoples' lives. Having access to this sort of information is fundamental for the elaboration and correction of public policies.</t>
  </si>
  <si>
    <t>https://apublica.org/2021/03/brasil-registra-el-doble-de-personas-blancas-vacunadas-en-comparacion-con-personas-negras/</t>
  </si>
  <si>
    <t>http://conselho.saude.gov.br/ultimas-noticias-cns/1681-cns-cobra-vacinacao-contra-covid-19-e-acoes-antirracistas-no-acesso-aos-servicos-de-saude</t>
  </si>
  <si>
    <t>https://www.newsweek.com/racism-fueling-brazils-covid-19-crisis-opinion-1588220</t>
  </si>
  <si>
    <t>https://theworld.org/stories/2021-04-29/hunger-unemployment-health-care-inequity-pandemics-devastating-impact-brazils</t>
  </si>
  <si>
    <t>https://saude.estadao.com.br/noticias/geral,vergonha-do-plano-nacional-de-imunizacao-erros-do-governo-provocam-injusticas-na-fila-da-vacina,70003671668</t>
  </si>
  <si>
    <t>Bianca Muniz, Bruno Fonseca, Larissa Fernandes e Rute Pina</t>
  </si>
  <si>
    <t>Bruno Fonseca is an editor and multimedia reporter at Agência Pública, the first non-profit investigative news agency in Brazil. Fonseca has bachelor and master degrees from the Federal University of Minas Gerais and attended the Thomson Reuters Journalism Course on Multimedia Reporting.
Bianca Muniz is a journalism student at the University of São Paulo and a data journalism intern at Agência Pública.</t>
  </si>
  <si>
    <t>Portuguese, Spanish</t>
  </si>
  <si>
    <t>One year ago, the first Texan was killed by COVID-19. 47,000 deaths followed — and it’s not over.</t>
  </si>
  <si>
    <t>https://apps.texastribune.org/features/2021/texas-coronavirus-deaths-one-year/</t>
  </si>
  <si>
    <t>Explainer, Solutions journalism, Long-form, Database, Open data, Illustration, Infographics, Chart, Health</t>
  </si>
  <si>
    <t>Scraping, D3.js, Canvas, Json, Adobe Creative Suite, Google Sheets, Python, Node.js</t>
  </si>
  <si>
    <t>This timeline tracks COVID-19’s rampage through Texas in its first year: the growing death toll, the policy decisions made in response to the pandemic that often influenced its course and the stories of some of the Texans claimed by the virus. Pressed flowers are shown throughout to represent lives lost.</t>
  </si>
  <si>
    <t>Every day from April 2020 to May 2021, the Texas Tribune’s data visuals team published a coronavirus case tracker. As the numbers grew, we realized we were feeling numb to the scale of the tragedy. This project about the people who died was an effort to bring humanity back into those statistics. After publishing this, we heard from readers who had lost a relative to coronavirus — they deeply appreciated how much care we took in telling this story. This is the best feedback we’ve ever received on a project, and we believe it’s because the story came from a place of deep empathy for its subjects.</t>
  </si>
  <si>
    <t>People have a hard time understanding very large numbers. Our brains can’t quite process the scope and magnitude of a mass casualty event like the slow-motion pandemic that we have lived through. As the Tribune’s five-person data visuals team updated our case tracker data each day, we also felt that we were becoming numb to the scale of the tragedy, even though many of the Texans who died are our neighbors and friends. We told this story to try to bring humanity back into those statistics. The design is innovative — we used a statistical formula to spread pressed flowers out proportionally based on the number of people who died each week. A greater abundance of flowers represents a period where more people died. Flowers are a symbol of mourning, and at the moments in the story where the flowers are thickest, more Texans were mourning their loved ones.</t>
  </si>
  <si>
    <t>The reporting for this story was fairly straightforward — we gathered this data from the state every day for over a year, and the narrative is built around stories that our colleagues told along the way. We did have to overcome great obstacles in visualizing the data and designing the story. We did not want the visualization to trivialize the lives of those who died or cause trauma to their loved ones. They were people, not statistics. Once we chose a pressed flower motif, we had to solve the technical puzzle of how to add more than 2,300 images of flowers to the page and still have it load on phones. Above all, we sought to tell a story with empathy and poignancy.</t>
  </si>
  <si>
    <t>Early collaboration between data reporters, designers and editors is key to telling a story like this fairly and empathetically. Sometimes the simplest approach is best, but this project is also deceptively simple — the technical lift to make it load seamlessly took a lot of effort from our team. It was worthwhile.</t>
  </si>
  <si>
    <t>https://www.texastribune.org/2021/03/22/texas-coronavirus-widows/</t>
  </si>
  <si>
    <t>https://apps.texastribune.org/features/2021/texas-nursing-home-deaths-coronavirus-pandemic/</t>
  </si>
  <si>
    <t>Mandi Cai, Emily Albracht and Chris Essig</t>
  </si>
  <si>
    <t>Mandi Cai tells stories with code and graphics as part of the Tribune’s data visuals team. Emily Albracht is a multidisciplinary designer who develops and maintains the visual design systems and brand guidelines for The Texas Tribune. Chris Essig is the deputy data visuals editor at the Texas Tribune.</t>
  </si>
  <si>
    <t>Habitação - do protesto à proposta</t>
  </si>
  <si>
    <t>https://www.publico.pt/habitacao-do-protesto-a-proposta</t>
  </si>
  <si>
    <t>Explainer, Solutions journalism, Long-form, News application, Illustration, Infographics, Chart, Map, Economy</t>
  </si>
  <si>
    <t>Personalisation, D3.js, Json, CSV, R, R Studio</t>
  </si>
  <si>
    <t>House prices have been a problem all across Europe, with Portugal being particularly hit by the increase of those prices. Even though that’s something everyone in the country is aware of (and worried about), the news cycle only allowed journalists to focus on the When and What, but never on the Who and the Why. Why is it so hard to rent an apartment? And is everyone being affected in the same way?</t>
  </si>
  <si>
    <t>Our team, in collaboration with the academic contributors, built a tool that aimed to let people know where they could afford to rent with their income. Because of the level of personalization that this interactive feature gives to the readers, even people who already own a house in some places can put themselves in the shoes of someone who is trying to rent a house in the country. We believe that this level of personalization was the key to its success. The article received more than 800 interactions on Facebook and was shared by pages like the Lisbon Tenants Association, meaning that people being affected by the problem were able to understand it better. Because the article was co-authored with two academic researchers, it was also a spark to ignite the debate between economists and other researchers in the field.</t>
  </si>
  <si>
    <t>R and QGIS were used to analyze the data and make some draft charts.
Then we used vanilla javascript, leaflet and d3, and chartjs to do the data visualization/ scroller and the news applications.</t>
  </si>
  <si>
    <t>The biggest challenge was making accessible a topic that is so complex. Because we were working with two academic researchers, there was always the need to reframe the topic and say: ok, but how can we explain that in terms that everyone can understand?</t>
  </si>
  <si>
    <t>I would say that working with academic researchers as co-authors rather than “simple” sources can be great. The data analysis can be way more interesting since someone that knows a lot about the data you are exploring is by your side. I’ve found out that scientists can also be very good at suggesting ways to tell a story. When something sounded way complex, usually I used to say: ok, but can you give me an example? Usually, THAT example was the compelling way to tell the story to the reader.</t>
  </si>
  <si>
    <t>https://www.publico.pt/habitacao-do-protesto-a-proposta/o-que-fez-disparar-preco-habitacao-ultimos-anos?ref=habitacao-do-protesto-a-proposta</t>
  </si>
  <si>
    <t>https://www.publico.pt/habitacao-do-protesto-a-proposta/onde-consigo-morar-com-meus-rendimentos?ref=habitacao-do-protesto-a-proposta</t>
  </si>
  <si>
    <t>https://www.publico.pt/habitacao-do-protesto-a-proposta/porque-falha-mala-ferramentas-habitacao?ref=habitacao-do-protesto-a-proposta</t>
  </si>
  <si>
    <t>https://www.publico.pt/habitacao-do-protesto-a-proposta/solucoes-para-habitacao-chamem-os-acrobatas-e-os-jogadores-de-xadrez?ref=habitacao-do-protesto-a-proposta</t>
  </si>
  <si>
    <t>Luísa Pinto, Rui Barros, Loraine Vilches, Gabriel Sousa, Sílvia Jorge, Aitor Varea Oro</t>
  </si>
  <si>
    <t>Rui Barros is a data journalist/ journocoder/ news nerd currently working at PÚBLICO, a daily newspaper in Portugal.</t>
  </si>
  <si>
    <t>Engolindo Fumaça (Inhaling Smoke)</t>
  </si>
  <si>
    <t>https://infoamazonia.org/project/engolindo-fumaca/</t>
  </si>
  <si>
    <t>InfoAmazonia</t>
  </si>
  <si>
    <t>Investigation, Long-form, Database, Open data, Infographics, Chart, Map, Satellite images, Environment, Health</t>
  </si>
  <si>
    <t>QGIS, Json, Adobe Creative Suite, Microsoft Excel, Google Sheets, CSV, R, R Studio, MapBox</t>
  </si>
  <si>
    <t>Inhaling Smoke is a special project that investigates the effects of air pollution caused by wildfires on the health of the Brazilian Amazon population during the pandemic. 
This toxic synergy was the object of an unprecedented data analysis carried out by a multidisciplinary team of journalists, geographers, statisticians and scientists. We analysed satellite data to determine which locations were most affected by air pollution during the 2020 wildfires and how it impacted the health of amazonians. Smoke was related to an 18% increase in severe cases of Covid and 24% increase in hospitalizations for respiratory syndromes in the 5 most affected states.</t>
  </si>
  <si>
    <t>The relevance of this project is to show the relationship between two seemingly disconnected events (fire and Covid), highlighting how environmental and public health issues are closely linked.
The data reveals how the pollution from the Amazon fires has a perverse effect on the population that is explained by a specific geography of fire - the most affected municipalities, in different states, indicate the expansion of the arc of deforestation. 
Through extensive data analysis, the project was able to quantify the impact of fire-attributable pollution on the worsening of Covid cases, providing subsidies both for the reader to understand the gravity of the environmental crisis and for the government to make decisions based on the data. 
The importance of a project like this in 2021 is similar to a large-scale post-mortem examination, bringing evidence and proof of the devastation of the Amazon and how this affects its citizens, even those in urban areas far from where the environmental crimes occur.
To tell the stories that the data was revealing, we assembled a team of local reporters, distributed throughout the most impacted states according to our analysis. 
Five reports were published and  gained nationwide attention, driven also by a publishing partnership with the largest national daily newspaper in Brazil and with the two institutions that were partners in the analyses, the Ufac and the Oswaldo Cruz Foundation (Fiocruz), the federal institution of science and technology. 
The articles were republished in local newspapers and by research institutes that had been a reference for our project. We have participated in several meetings and interviews to talk about the results, an academic article with Fiocruz is being written based on our data, and a technical note from the Acre Public Ministry also refers to our data to stress the importance of monitoring air quality.</t>
  </si>
  <si>
    <t>As a primarily data-driven journalism project, data investigation was the core and starting point of the project. Given the absence of regional air quality data (no Amazonian city had fixed air quality monitoring stations), we processed satellite information to calculate air pollution in the region, generating open data (accessible and documented) for all municipalities in the Legal Amazon. 
This data was then, through statistical analysis, cross-checked with the respiratory illness hospitalization (SARS) database, and specifically the hospitalization cases classified as Covid-19, and we were able to prove the hypothesis that particulate matter from smoke aggravated Covid cases in the 2020 burning season. 
The work with the data was extensive but can be summarized in two main steps: geoprocessing and statistical modeling. The InfoAmazonia analysis processed the various estimates per day from CAMS to arrive at the daily average concentration of fine particulate matter (PM 2.5) for all municipalities in the Legal Amazon. 
The statistical model built specially for the analysis tested several scenarios - including wildfires, deforestation alerts, population, and precipitation - and found significance mainly between cumulative pollution and official numbers of hospitalizations for both SARS and Covid-19. 
Most of the code used to download, tidy and analyze the data was written in R, besides QGis and Google Earth Engine for geoprocessing.
Besides this, the main characteristic of the work was to join data with locally told stories. 
To support the stories, a project was developed that combines Editorial Design and Information Design, combining visual impact with data visualization. It helped to tell the story of Inhaling Smoke with interactive graphics, visual effects, colors, and typographical choices that contributed to the reader's immersion in the special.</t>
  </si>
  <si>
    <t>The hardest part of the project was to work with the satellite data and defining which pollution air databases would most fit our purposes.
The immediate data cross-referencing of Covid cases and fire hotspots soon showed that the relationship with health was not the fire itself, but the pollution that it generates. We then looked at air quality datasets and realized there were a multitude of variables and models, and that it required a lot of processing to get the data we needed to analyze the impact of fires on human health. 
An initial survey, through interviews with experts, scientists consulting and documentation of academic studies, was done to identify the key air pollution datasets that would be of interest to the project. At this stage, we understood that fine Particulate Matter (PM 2.5, up to 2.5 micrometers in diameter) would be the main variable to be.
Still at this stage, we also understood that PM 2.5 cannot be observed directly from satellites, and therefore there is a need to translate it from the observed Aerosol Optical Depth (AOD). This can be done in several ways and with different models. A series of comparative tests were done with the main datasets (as explained in this documentation), and we decided to use the near real time estimates of CAMS-NRT, from the European Centre for Weather Forecasts (ECMWF). This remote sensing data processed by the InfoAmazonia team was validated with the data measured on the ground by air pollution sensors in Acre.
Working with Covid-19 data was also not easy, because we were working with data from a pandemic still ongoing, so a totally dynamic knowledge about the disease, in addition to the high underreporting of Covid-19 cases (43% of SARS admissions had undefined causes).</t>
  </si>
  <si>
    <t>Knowing the health impact of air pollution related to fires gives you important knowledge to tell stories of the deforestation fires that affect not only the rural area where the fires are emitted but also the urban population hundreds kilometers away, helping to show the public, and possibly decision-makers, how the environmental and public health issues are closely related.
The difficulty of obtaining regional data on air pollution (none of the Brazilian Amazonian cities have permanent monitoring stations, for instance) can be overcome using global satellite images which, despite showing the plumes of pollution from burning and providing a good research alternative, do not allow for detailed analysis at the more local level. 
For the stories we're telling it is then interesting to confront the data observed through remote sensing with more granular information that reflects local complexity and helps to validate the results obtained in numbers with real stories. In addition to the local population affected by the problem, it is important to listen to local health authorities, doctors, and frontline professionals who can tell us if what we observed from space was really felt on the ground.</t>
  </si>
  <si>
    <t>https://infoamazonia.org/en/project/inhaling-smoke/</t>
  </si>
  <si>
    <t>https://infoamazonia.org/en/2021/08/23/invisible-enemies-smoke-from-burnings-worsens-covid-19-in-the-amazon/</t>
  </si>
  <si>
    <t>https://infoamazonia.org/en/2021/08/23/the-victims-of-the-geography-of-fire/</t>
  </si>
  <si>
    <t>https://infoamazonia.org/en/2021/08/23/social-and-environmental-crises-come-together-in-mato-grosso-in-a-year-of-record-burning-in-the-pantanal/</t>
  </si>
  <si>
    <t>Juliana Mori, Renata Hirota, Eduardo Geraque, Felipe Barros, Sonaira Silva, Tatiane Moraes, Guilherme Guerreiro Neto, Juliana Arini, Leandro Chaves, Camilo Estevam, Rebeca Navarro, Lucas Lobo, Leandro Amorim, André Hanauer, Erlan De Almeida Carvalho, Erico Rosa, Guilherme Lobo, Robson Klein Ramon Aquim, Dell Pinheiro, Laiza Lopes, Laura Sanchez, Tony Gross</t>
  </si>
  <si>
    <t>Juliana Mori is a journalist specialized in audiovisual productions and visualization of geospatial data. Co-founder and editorial director of InfoAmazonia, an independent media outlet that uses maps, data, and geolocalized reports to tell stories about the tropical forest over the nine Amazon countries. Graduated in journalism at Pontifícia Universidade Católica (PUC), in São Paulo, Master in Digital Arts at Universitat Pompeu Fabra (UPF), in Barcelona.</t>
  </si>
  <si>
    <t>English, Portuguese</t>
  </si>
  <si>
    <t>Off the Charts—The Economist's data newsletter</t>
  </si>
  <si>
    <t>https://www.economist.com/newsletters/off-the-charts/</t>
  </si>
  <si>
    <t>Explainer, Open data, Infographics, Chart, Newsletter</t>
  </si>
  <si>
    <t>Adobe Creative Suite, Google Sheets</t>
  </si>
  <si>
    <t>Our data team is all about the numbers—and we want to share that love and enthusiasm for spreadsheets with everyone. Our Off the Charts newsletter—the first data newsletter by a major newspaper—was launched in mid-February 2021 and since then our team has been sharing their behind-the-scenes processes and workflow with tens of thousands of data fans across the globe. Whether you’re fluent in R or Python, or a D3 novice or just want to learn how to elevate your data visualisations—the newsletter reaches a broad audience of data experts and those who want to become one.</t>
  </si>
  <si>
    <t>Every week, we receive many messages from readers who delight in The Economist’s data journalism and love learning from our team. Our aim was to give everyone the opportunity to get a unique insight into the inner workings of an international data team at a major newspaper. We want to make ourselves approachable and invite our readers to send questions, suggestions and comments to our team (offthecharts@economist.com) and share our behind the scenes in the newsletter every week. We’ve explained the processes behind our coronavirus coverage, for example, our normalcy index and excess-death tracker. We have weighed up the pros and cons of Python compared to R and explained why we rarely use polar charts, how we visualise outliers, how we deal with unreliable stats such as China’s GDP and how we gather and check the data for our infamous Big Mac index. We’ve also explained how we adapt our work for colour blindness, how log scales work and how to declutter a chart to make it easier to read. The comments and feedback we get from colleagues across the industry and other readers—often students or academics who seek to improve their data vis for their scientific papers—show that we are reaching people in and outside of our bubble and are successfully sharing our love for data and inspiring the work of others.</t>
  </si>
  <si>
    <t>We use many tools that we highlight and explain in our newsletter (Python, R, D3, Illustrator,...). To publish the newsletter we only use Salesforce and Google Docs, as well as our in-house charting tool and Illustrator.</t>
  </si>
  <si>
    <t>Often the hardest part is going first. This is the first data newsletter by a major news outlet and getting the organisational buy-in may have been the hardest part. But it has since inspired other outlets (for example the Washington Post) to start up similar ventures. The newsletter is a true collaboration between the data team and the newsletter team and it takes good communication and internal processes to deliver a piece to such a high standard every week. Most importantly, the writers have to be ready to make themselves vulnerable and share their behind the scenes—which as we all know isn’t always as perfect as we would like it to be as code written for quick turnaround article can sometimes be messy. But it’s important to us to share it for a more open and accessible data journalism scene.</t>
  </si>
  <si>
    <t>Since the main goal of the newsletter is to share our behind-the-scenes processes, other journalists can learn a lot about our data visualisation techniques, data gathering methods and statistical methods. We share what tools we use, how we get ideas—how we do all of our work. Other journalists can get a unique insight into our data team as we take our readers on a journey through our workflow every week. We have explained how to read and work with log scales, how to adapt charts for colourblind readers and how to make better bar charts. We also shared how we work with covid data, how we source climate data and how we sonify data. Data journalism is all about openness and sharing with the community—and that’s what we try to deliver with Off the Charts. We want to lift the curtain on how we work and share our processes and everything we learn on the way with our colleagues at other organisations.</t>
  </si>
  <si>
    <t>https://view.e.economist.com/?qs=d1d1f5fca7de68a5aecdb5a14ccbbe3407e6e7c16b99230fcac811027ea23196fcca759d4954c0a19405d7b8edf055a113a6525eaad59d732d86574f770997ccf8c916d0312608808d6fa430ee3fa7d0</t>
  </si>
  <si>
    <t>http://view.e.economist.com/?qs=ae339fc32e59501d58ddb942bf7586548c899b4a5bf58876e15b86949831cc7d7617c9d5e18a23353227f5a47d30d45d0bc4bec4b68635798186c94cf39e9e3f734c1e45deb2678be26cdf347dd7ac09</t>
  </si>
  <si>
    <t>http://view.e.economist.com/?qs=215799c4a22ea81002143df06b3a4587d079a3cd013d463f1021368e3be96fd0f1640e7b95adbc9725b828277daa11d1c4f50a497795549ab87d69869ee994580b7c31d2c5a13d1e3e4f441f402976d7</t>
  </si>
  <si>
    <t>http://view.e.economist.com/?qs=1f565279610097bc042a1d05f6fe979d99de80cffb5c6e2fdd076e812e4507415d6e846f49b26140ad3bb9735c97f12c1e6649e29b736f33cb44ca0c3e4c826175b27d9c7b47564bf86ae04007d18092</t>
  </si>
  <si>
    <t>http://view.e.economist.com/?qs=175de8bc361ceb51672044a9763ae8afc7ea4138318064bb5f34c344b13fd8ad8e4f6282e7591b861b7b40201b7f3f5bdc553ffb48406eb55d9bc25a3bd85daf0c7a11c818ff9a53f0ecfdfdffc755f8</t>
  </si>
  <si>
    <t>https://view.e.economist.com/?qs=175de8bc361ceb51672044a9763ae8af5c99d4935be9919fda7965be2b510d6cbbf2f45ea96ff703bb5428b37eb87d0de446c07c10ead90ab0c8bc1eccbc98f642b412fe16b867ce9707eebb2370c666</t>
  </si>
  <si>
    <t>The Economist data and newsletter teams</t>
  </si>
  <si>
    <t>We're a group of data journalists, visual journalists, interactive and digital journalists working together on this newsletter.</t>
  </si>
  <si>
    <t>With or without a vaccine: what can I do safely where I live?</t>
  </si>
  <si>
    <t>https://www.publico.pt/interactivo/risco-covid-19-vacinado-nao-vacinado-o-que-fazer-seguranca-meu-concelho</t>
  </si>
  <si>
    <t>Explainer, News application, Infographics, Chart, Lifestyle, Health, Covid-19</t>
  </si>
  <si>
    <t>Personalisation, Scraping, D3.js, Json, Google Sheets, R, R Studio, Svelte</t>
  </si>
  <si>
    <t>When Portugal had already reached more than half of its population completely vaccinated, the restriction in place became less rigid. But doing one of those activities that everyone missed so much now meant asking: how safe if it? Should I do it? In collaboration with a local university, PÚBLICO developed a risk assessment tool to help with that decision.</t>
  </si>
  <si>
    <t>The project was seen by the public as a precious tool for informed decision-making. Because it allowed people to measure on a qualitative scale how safe such activity was, it attracted a lot of traffic, since we understood that the readers were using the tool to plan their activities.</t>
  </si>
  <si>
    <t>The algorithm started to be drafted by University of Minho professor Pedro Teixeira using google sheets. That same algorithm was then turned into javascript. Since one of the key features of the model was the number of cases in every single municipality, PÚBLICO’s data journalist developed a scraper to fetch the latest data. A GitHub action was created to assure that the data was updated every day. The news application was developed using svelte and it was done so that the text was adjusted to the reader’s provided information. All visualizations were developed using d3.js</t>
  </si>
  <si>
    <t>We wanted the tool to be the most scientifically accurate and we wanted it to be useful enough so that people not only knew how high/low was the risk of a certain activity, but also what they could do to make it safer. That meant asking a series of questions about the activity itself (for example: if you wanted to go to a restaurant, the tool would ask you how many people were going, if it was indoors/outdoors) but also giving some extra advice about how to make it safer.</t>
  </si>
  <si>
    <t>It can sound like a cliche, but I’ve learned with this project that a data journalist should do the news applications that he wished he had as a reader. I felt like I had no idea if something I wanted to do again was safe or not. Having only one dose of the vaccine at the moment of publication, I remember spending a huge amount of time asking myself if a specific thing I wanted to do was safe or not. And if I was doing it, what were the things that I could do to make it safer. “If only there was a tool to help me with that decision”, I remember thinking at the time. The next step was: well, why not build it myself?</t>
  </si>
  <si>
    <t>Rui Barros, Ivo Neto, Dinis Correia, Pedro M. Teixeira</t>
  </si>
  <si>
    <t>Following the Science</t>
  </si>
  <si>
    <t>https://pudding.cool/2021/03/covid-science/</t>
  </si>
  <si>
    <t>Explainer, Documentary, Open data, Science Communication</t>
  </si>
  <si>
    <t>Animation, Scraping, D3.js, Three.js, CSV, Python</t>
  </si>
  <si>
    <t>The Covid-19 pandemic tossed 2020 into disarray. But while cities and countries around the globe were shutting down, scientists and researchers from nearly every country embarked on an unprecedented effort to study, understand, and contain a virus that no one had ever seen before. By exploring the 90,000+ Covid-related research articles that emerged in 2020, this project celebrated the achievements and effort of the global science and research community, while also providing the public a behind-the-scenes glimpse of the scientific process more generally, and an appreciation for the resources that it requires.</t>
  </si>
  <si>
    <t>The goal of the project was two-fold: 1) to call attention to the scale and enormity of the collaborative, worldwide research effort to combat the Covid-19 pandemic; and 2) , to emphasize to the public the normal workings of the scientific process and, impart an appreciation for the work that is required and the inevitable uncertainty that ensues along the way. Unlike a project advocating for a particular policy change, for example, it is hard to know whether a project like this has achieved its intended impact or not, particularly with regard to the second goal of promoting greater public awareness of the scientific process.  However, the extent to which this story was picked up and highlighted by science, research, and journalism outlets perhaps offers some indication of its wider impact. Throughout 2020, this project was featured by, among others, The World Federation of Science Journalists, The University of Wisconsin's Scout Report on STEM and humanities, DataJournalism.com's year-end "12 brilliant data journalism projects of 2021", and was selected for presentation during the Science Communication panel at the 2021 Information+ Conference.</t>
  </si>
  <si>
    <t>This primary dataset of Covid-related research articles was obtained from PubMed, the online repository for biomedical and life sciences research articles maintained by the National Institute of Health in the US. Using PubMed's public-facing API, I used Python and Jupyter Notebooks to download metadata on 90,000+ Covid-related research articles that came out in 2021. The libpostal library, in combination with the Google Geolocation API, was used to parse the author information from each article and geolocate to a particular city. In order to map the citation network across key research articles, additional PubMed APIs were used to scrape 2-way citation information (articles cited in current article; subsequent articles citing current article) for each article. 
The website was built using React. The visualizations within the site were built using combinations of Three.js, D3.js, P5.js, Deck.gl, and Greensock Animation library.</t>
  </si>
  <si>
    <t>The biggest challenge in this project was in figuring out how to take this massive dataset of over 90,000 research articles and present it in a way that would be quickly digestible without abstracting away the individual contributions of all of the participating researchers and scientists. Focusing on the collaborations among researchers emerged as a way to do that. Moreover, featuring these collaborations on a map of the world, and allowing viewers to watch as these collaborations unfold over the course of the year, offered a chance to emphasize the truly global nature of the research community’s response to the pandemic (particularly at a time when most of the rest of the news was focusing on how countries, cities, and businesses were all shutting down). 
However, getting this data presented the biggest technical challenge of the project. Each of the 90,000+ articles included metadata on the author names and affiliations (e.g. a particular department at a particular university). The names and affiliations were returned as unstructured strings, which meant that many hours were spent fine-tuning algorithms to attempt to parse the relevant information from the string. The parsed string was then ultimately used to geolocate each author to a specific city around the world. In the end, this analysis allowed for a novel and compelling look at the global network of scientific collaborators working collectively on the Covid-19 pandemic.</t>
  </si>
  <si>
    <t>It is my hope that other journalists, particularly science reporters, will see this project and be inspired to include greater emphasis on the scientific process, rather than focusing exclusively on the results, in their own reporting. By definition, science deals with the unknown, and researchers are accustomed to dealing with uncertainty. In contrast, the pandemic has underscored just how poorly the public deals with that same uncertainty, particularly around evolving public safety guidelines as new information about the virus is learned. Part of that, I suspect, has to do with how science is communicated, often presenting results as complete and definitive as opposed to placing the results in the context of "given what we know now…".  Recent polls from Pew Research Center show that individuals (Americans, at least) are more likely to trust scientific results when they perceive the process as open and transparent ("Trust and Mistrust in Americans' Views of Scientific Experts." Pew Research Center, Jan 2019). To improve trust, therefore, we can do a better job of inviting the public into the scientific process through our reporting.</t>
  </si>
  <si>
    <t>https://www.jeffmacinnes.com/projects/following-the-science</t>
  </si>
  <si>
    <t>https://vimeo.com/594730939</t>
  </si>
  <si>
    <t>Jeff MacInnes</t>
  </si>
  <si>
    <t>Jeff MacInnes PhD, is a data journalist and visual storyteller based out of Seattle WA (USA). He works across all aspects of the visualization process: wrangling raw data, statistical analysis, visual design, and production coding &amp; development. He is the former Director of Technology for Schema Design and holds a PhD in Cognitive Neuroscience from Duke University.</t>
  </si>
  <si>
    <t>总计</t>
  </si>
  <si>
    <t>行标签</t>
  </si>
  <si>
    <t>计数项:Results</t>
  </si>
  <si>
    <t>Country</t>
    <phoneticPr fontId="1" type="noConversion"/>
  </si>
  <si>
    <t>计数项:Organisation size</t>
  </si>
  <si>
    <t>Publishing organization</t>
    <phoneticPr fontId="1" type="noConversion"/>
  </si>
  <si>
    <t>Shortlist</t>
    <phoneticPr fontId="1" type="noConversion"/>
  </si>
  <si>
    <t>Funke Mediengruppe</t>
    <phoneticPr fontId="1" type="noConversion"/>
  </si>
  <si>
    <t>Small</t>
    <phoneticPr fontId="1" type="noConversion"/>
  </si>
  <si>
    <t>Size</t>
    <phoneticPr fontId="1" type="noConversion"/>
  </si>
  <si>
    <t>Total</t>
    <phoneticPr fontId="1" type="noConversion"/>
  </si>
  <si>
    <t>Big</t>
    <phoneticPr fontId="1" type="noConversion"/>
  </si>
  <si>
    <t>Table</t>
    <phoneticPr fontId="1" type="noConversion"/>
  </si>
  <si>
    <r>
      <t xml:space="preserve">Table 3. </t>
    </r>
    <r>
      <rPr>
        <sz val="12"/>
        <rFont val="Times New Roman"/>
        <family val="1"/>
      </rPr>
      <t>Media organization</t>
    </r>
    <phoneticPr fontId="1" type="noConversion"/>
  </si>
  <si>
    <t>Público</t>
    <phoneticPr fontId="1" type="noConversion"/>
  </si>
  <si>
    <t>Bloomberg</t>
    <phoneticPr fontId="1" type="noConversion"/>
  </si>
  <si>
    <t>READr</t>
    <phoneticPr fontId="1" type="noConversion"/>
  </si>
  <si>
    <t>Helsingin Sanomat HS.fi</t>
    <phoneticPr fontId="1" type="noConversion"/>
  </si>
  <si>
    <t>Stand News</t>
    <phoneticPr fontId="1" type="noConversion"/>
  </si>
  <si>
    <t>Zeit Online</t>
    <phoneticPr fontId="1" type="noConversion"/>
  </si>
  <si>
    <t>The Economist</t>
    <phoneticPr fontId="1" type="noConversion"/>
  </si>
  <si>
    <t>Political</t>
    <phoneticPr fontId="1" type="noConversion"/>
  </si>
  <si>
    <t>Social</t>
    <phoneticPr fontId="1" type="noConversion"/>
  </si>
  <si>
    <t>Social (census, crime, .etc)</t>
    <phoneticPr fontId="1" type="noConversion"/>
  </si>
  <si>
    <t>Business and economy</t>
    <phoneticPr fontId="1" type="noConversion"/>
  </si>
  <si>
    <t>Covid-19</t>
    <phoneticPr fontId="1" type="noConversion"/>
  </si>
  <si>
    <t>Technology</t>
    <phoneticPr fontId="1" type="noConversion"/>
  </si>
  <si>
    <t>Health</t>
    <phoneticPr fontId="1" type="noConversion"/>
  </si>
  <si>
    <t>Environmental</t>
    <phoneticPr fontId="1" type="noConversion"/>
  </si>
  <si>
    <t>War</t>
    <phoneticPr fontId="1" type="noConversion"/>
  </si>
  <si>
    <t>Data Journalism</t>
    <phoneticPr fontId="1" type="noConversion"/>
  </si>
  <si>
    <t>total</t>
    <phoneticPr fontId="1" type="noConversion"/>
  </si>
  <si>
    <t>Education</t>
    <phoneticPr fontId="1" type="noConversion"/>
  </si>
  <si>
    <t>Sports</t>
    <phoneticPr fontId="1" type="noConversion"/>
  </si>
  <si>
    <t>Culture</t>
    <phoneticPr fontId="1" type="noConversion"/>
  </si>
  <si>
    <t>Multiple coding possible</t>
    <phoneticPr fontId="1" type="noConversion"/>
  </si>
  <si>
    <t>Single coding</t>
    <phoneticPr fontId="1" type="noConversion"/>
  </si>
  <si>
    <t>gap</t>
    <phoneticPr fontId="1" type="noConversion"/>
  </si>
  <si>
    <t>covid-19 directly related</t>
    <phoneticPr fontId="1" type="noConversion"/>
  </si>
  <si>
    <t>covid-19 related to other theme</t>
    <phoneticPr fontId="1" type="noConversion"/>
  </si>
  <si>
    <r>
      <t xml:space="preserve">Table 4. </t>
    </r>
    <r>
      <rPr>
        <sz val="12"/>
        <rFont val="Times New Roman"/>
        <family val="1"/>
      </rPr>
      <t>Data source (multiple coding possible, n = 251).</t>
    </r>
  </si>
  <si>
    <t>Data source</t>
    <phoneticPr fontId="1" type="noConversion"/>
  </si>
  <si>
    <t>%</t>
    <phoneticPr fontId="1" type="noConversion"/>
  </si>
  <si>
    <t>Official institution</t>
    <phoneticPr fontId="1" type="noConversion"/>
  </si>
  <si>
    <t>Other non-commercial organization</t>
    <phoneticPr fontId="1" type="noConversion"/>
  </si>
  <si>
    <t>Own source</t>
    <phoneticPr fontId="1" type="noConversion"/>
  </si>
  <si>
    <t>Media and website</t>
    <phoneticPr fontId="1" type="noConversion"/>
  </si>
  <si>
    <t>Leaked</t>
    <phoneticPr fontId="1" type="noConversion"/>
  </si>
  <si>
    <t>Private company</t>
    <phoneticPr fontId="1" type="noConversion"/>
  </si>
  <si>
    <t>Not indicated</t>
    <phoneticPr fontId="1" type="noConversion"/>
  </si>
  <si>
    <t>Publications and books</t>
    <phoneticPr fontId="1" type="noConversion"/>
  </si>
  <si>
    <t>one type of data source</t>
    <phoneticPr fontId="1" type="noConversion"/>
  </si>
  <si>
    <t>Two types</t>
    <phoneticPr fontId="1" type="noConversion"/>
  </si>
  <si>
    <t>Three types</t>
    <phoneticPr fontId="1" type="noConversion"/>
  </si>
  <si>
    <t>Four types</t>
    <phoneticPr fontId="1" type="noConversion"/>
  </si>
  <si>
    <t>Total (one type)</t>
    <phoneticPr fontId="1" type="noConversion"/>
  </si>
  <si>
    <t>United States of America</t>
  </si>
  <si>
    <t>Number</t>
    <phoneticPr fontId="1" type="noConversion"/>
  </si>
  <si>
    <t>Total number of types</t>
    <phoneticPr fontId="1" type="noConversion"/>
  </si>
  <si>
    <t>Average</t>
    <phoneticPr fontId="1" type="noConversion"/>
  </si>
  <si>
    <t>Maximun</t>
    <phoneticPr fontId="1" type="noConversion"/>
  </si>
  <si>
    <t>project count</t>
    <phoneticPr fontId="1" type="noConversion"/>
  </si>
  <si>
    <t>International</t>
    <phoneticPr fontId="1" type="noConversion"/>
  </si>
  <si>
    <t>National</t>
    <phoneticPr fontId="1" type="noConversion"/>
  </si>
  <si>
    <t>Regional</t>
    <phoneticPr fontId="1" type="noConversion"/>
  </si>
  <si>
    <t>Local</t>
    <phoneticPr fontId="1" type="noConversion"/>
  </si>
  <si>
    <t>Hyperlocal</t>
    <phoneticPr fontId="1" type="noConversion"/>
  </si>
  <si>
    <t>Corporate, individual or specific event</t>
    <phoneticPr fontId="1" type="noConversion"/>
  </si>
  <si>
    <t>No geographical scope</t>
    <phoneticPr fontId="1" type="noConversion"/>
  </si>
  <si>
    <r>
      <t xml:space="preserve">Table 5. </t>
    </r>
    <r>
      <rPr>
        <sz val="12"/>
        <rFont val="Times New Roman"/>
        <family val="1"/>
      </rPr>
      <t>Geographical scale of data (n = 251).</t>
    </r>
    <phoneticPr fontId="1" type="noConversion"/>
  </si>
  <si>
    <t>Variables</t>
    <phoneticPr fontId="1" type="noConversion"/>
  </si>
  <si>
    <t>Compliance</t>
    <phoneticPr fontId="1" type="noConversion"/>
  </si>
  <si>
    <t>Non-compliance</t>
    <phoneticPr fontId="1" type="noConversion"/>
  </si>
  <si>
    <t>Not applicable</t>
    <phoneticPr fontId="1" type="noConversion"/>
  </si>
  <si>
    <t>Disclosure of data sources</t>
    <phoneticPr fontId="1" type="noConversion"/>
  </si>
  <si>
    <t>Access to dataset</t>
    <phoneticPr fontId="1" type="noConversion"/>
  </si>
  <si>
    <t>Allow for update or correction</t>
    <phoneticPr fontId="1" type="noConversion"/>
  </si>
  <si>
    <t>Methodology</t>
    <phoneticPr fontId="1" type="noConversion"/>
  </si>
  <si>
    <t>Awareness of problem or limitation</t>
    <phoneticPr fontId="1" type="noConversion"/>
  </si>
  <si>
    <r>
      <t xml:space="preserve">Table 6. </t>
    </r>
    <r>
      <rPr>
        <sz val="12"/>
        <rFont val="Times New Roman"/>
        <family val="1"/>
      </rPr>
      <t xml:space="preserve">Results obtained for testing transparency (Number of projects, n=251).  </t>
    </r>
    <phoneticPr fontId="1" type="noConversion"/>
  </si>
  <si>
    <t>all compliance</t>
    <phoneticPr fontId="1" type="noConversion"/>
  </si>
  <si>
    <t>all non-compliance</t>
    <phoneticPr fontId="1" type="noConversion"/>
  </si>
  <si>
    <r>
      <t xml:space="preserve">Table 7. </t>
    </r>
    <r>
      <rPr>
        <sz val="12"/>
        <rFont val="Times New Roman"/>
        <family val="1"/>
      </rPr>
      <t>Visualization</t>
    </r>
    <r>
      <rPr>
        <b/>
        <sz val="12"/>
        <rFont val="Times New Roman"/>
        <family val="1"/>
      </rPr>
      <t xml:space="preserve"> </t>
    </r>
    <r>
      <rPr>
        <sz val="12"/>
        <rFont val="Times New Roman"/>
        <family val="1"/>
      </rPr>
      <t>(multiple coding possible, n = 251).</t>
    </r>
    <phoneticPr fontId="1" type="noConversion"/>
  </si>
  <si>
    <t>Image</t>
    <phoneticPr fontId="1" type="noConversion"/>
  </si>
  <si>
    <t>Simple static chart</t>
    <phoneticPr fontId="1" type="noConversion"/>
  </si>
  <si>
    <t>Map</t>
    <phoneticPr fontId="1" type="noConversion"/>
  </si>
  <si>
    <t>Video</t>
    <phoneticPr fontId="1" type="noConversion"/>
  </si>
  <si>
    <t>Combined static chart</t>
    <phoneticPr fontId="1" type="noConversion"/>
  </si>
  <si>
    <t>Animated visualization</t>
    <phoneticPr fontId="1" type="noConversion"/>
  </si>
  <si>
    <t>Timeline</t>
    <phoneticPr fontId="1" type="noConversion"/>
  </si>
  <si>
    <t>Illustration</t>
    <phoneticPr fontId="1" type="noConversion"/>
  </si>
  <si>
    <t>GIF</t>
    <phoneticPr fontId="1" type="noConversion"/>
  </si>
  <si>
    <t>3D Model</t>
    <phoneticPr fontId="1" type="noConversion"/>
  </si>
  <si>
    <t>Visualization types</t>
    <phoneticPr fontId="1" type="noConversion"/>
  </si>
  <si>
    <t>3-year trend</t>
    <phoneticPr fontId="1" type="noConversion"/>
  </si>
  <si>
    <t>Interactivity functions</t>
    <phoneticPr fontId="1" type="noConversion"/>
  </si>
  <si>
    <r>
      <t xml:space="preserve">Table 8. </t>
    </r>
    <r>
      <rPr>
        <sz val="12"/>
        <rFont val="Times New Roman"/>
        <family val="1"/>
      </rPr>
      <t>Interactivity</t>
    </r>
    <r>
      <rPr>
        <b/>
        <sz val="12"/>
        <rFont val="Times New Roman"/>
        <family val="1"/>
      </rPr>
      <t xml:space="preserve"> </t>
    </r>
    <r>
      <rPr>
        <sz val="12"/>
        <rFont val="Times New Roman"/>
        <family val="1"/>
      </rPr>
      <t>(multiple coding possible, n = 251).</t>
    </r>
    <phoneticPr fontId="1" type="noConversion"/>
  </si>
  <si>
    <t>Zoom/details on demand</t>
    <phoneticPr fontId="1" type="noConversion"/>
  </si>
  <si>
    <t>Filtering</t>
    <phoneticPr fontId="1" type="noConversion"/>
  </si>
  <si>
    <t>Search</t>
    <phoneticPr fontId="1" type="noConversion"/>
  </si>
  <si>
    <t>Personalization</t>
    <phoneticPr fontId="1" type="noConversion"/>
  </si>
  <si>
    <t>Gamified interaction</t>
    <phoneticPr fontId="1" type="noConversion"/>
  </si>
  <si>
    <t>AR (Augmented Reality)</t>
    <phoneticPr fontId="1" type="noConversion"/>
  </si>
  <si>
    <t>No interactive feature</t>
    <phoneticPr fontId="1" type="noConversion"/>
  </si>
  <si>
    <t>Hyperlink</t>
    <phoneticPr fontId="1" type="noConversion"/>
  </si>
  <si>
    <r>
      <t xml:space="preserve">Table 9. </t>
    </r>
    <r>
      <rPr>
        <sz val="12"/>
        <rFont val="Times New Roman"/>
        <family val="1"/>
      </rPr>
      <t>Impact</t>
    </r>
    <r>
      <rPr>
        <b/>
        <sz val="12"/>
        <rFont val="Times New Roman"/>
        <family val="1"/>
      </rPr>
      <t xml:space="preserve"> </t>
    </r>
    <r>
      <rPr>
        <sz val="12"/>
        <rFont val="Times New Roman"/>
        <family val="1"/>
      </rPr>
      <t>(multiple coding possible, n = 251).</t>
    </r>
    <phoneticPr fontId="1" type="noConversion"/>
  </si>
  <si>
    <t>Impact</t>
    <phoneticPr fontId="1" type="noConversion"/>
  </si>
  <si>
    <t>Raise Public Concern</t>
    <phoneticPr fontId="1" type="noConversion"/>
  </si>
  <si>
    <t>High level of engagement</t>
    <phoneticPr fontId="1" type="noConversion"/>
  </si>
  <si>
    <t>Generate wide discussion and spread on social media</t>
    <phoneticPr fontId="1" type="noConversion"/>
  </si>
  <si>
    <t>Received tremendous feedback from readers</t>
    <phoneticPr fontId="1" type="noConversion"/>
  </si>
  <si>
    <t>Trigger investigations into events or people</t>
    <phoneticPr fontId="1" type="noConversion"/>
  </si>
  <si>
    <t>Contribution of data to scientific research</t>
    <phoneticPr fontId="1" type="noConversion"/>
  </si>
  <si>
    <t>Facilitate and democratize the access and visualization of data</t>
    <phoneticPr fontId="1" type="noConversion"/>
  </si>
  <si>
    <t>Prompt further practical action</t>
    <phoneticPr fontId="1" type="noConversion"/>
  </si>
  <si>
    <t>Lead to relevant legislation proposals</t>
    <phoneticPr fontId="1" type="noConversion"/>
  </si>
  <si>
    <t>Open tool for other newsroom to use</t>
  </si>
  <si>
    <t>Cited or extended by other researchers</t>
    <phoneticPr fontId="1" type="noConversion"/>
  </si>
  <si>
    <t>Investigate further and contact victims to inform them of the scam</t>
    <phoneticPr fontId="1" type="noConversion"/>
  </si>
  <si>
    <t xml:space="preserve">Empower data journalist / Improve the quality of data journalism </t>
    <phoneticPr fontId="1" type="noConversion"/>
  </si>
  <si>
    <t>Used as a teaching tool</t>
    <phoneticPr fontId="1" type="noConversion"/>
  </si>
  <si>
    <t>No specific impact mentioned</t>
  </si>
  <si>
    <t>No specific impact mentioned</t>
    <phoneticPr fontId="1" type="noConversion"/>
  </si>
  <si>
    <t>TOTAL</t>
    <phoneticPr fontId="1" type="noConversion"/>
  </si>
  <si>
    <r>
      <t xml:space="preserve">Table 9. </t>
    </r>
    <r>
      <rPr>
        <sz val="12"/>
        <rFont val="Times New Roman"/>
        <family val="1"/>
      </rPr>
      <t>Impact of award-winners (multiple coding possible, n = 29).</t>
    </r>
    <phoneticPr fontId="1" type="noConversion"/>
  </si>
  <si>
    <t>% ( shortlist, n = 222)</t>
    <phoneticPr fontId="1" type="noConversion"/>
  </si>
  <si>
    <t>% ( winner, n = 29)</t>
    <phoneticPr fontId="1" type="noConversion"/>
  </si>
  <si>
    <r>
      <t xml:space="preserve">Table 9. </t>
    </r>
    <r>
      <rPr>
        <sz val="12"/>
        <rFont val="Times New Roman"/>
        <family val="1"/>
      </rPr>
      <t>Impact</t>
    </r>
    <r>
      <rPr>
        <b/>
        <sz val="12"/>
        <rFont val="Times New Roman"/>
        <family val="1"/>
      </rPr>
      <t xml:space="preserve"> </t>
    </r>
    <r>
      <rPr>
        <sz val="12"/>
        <rFont val="Times New Roman"/>
        <family val="1"/>
      </rPr>
      <t>(multiple coding possible).</t>
    </r>
    <phoneticPr fontId="1" type="noConversion"/>
  </si>
  <si>
    <t>Empower data journalist / Open tool for other newsroom to use</t>
    <phoneticPr fontId="1" type="noConversion"/>
  </si>
  <si>
    <t>Communication：</t>
    <phoneticPr fontId="1" type="noConversion"/>
  </si>
  <si>
    <r>
      <t xml:space="preserve">Table 9. </t>
    </r>
    <r>
      <rPr>
        <sz val="12"/>
        <rFont val="Times New Roman"/>
        <family val="1"/>
      </rPr>
      <t>Communication</t>
    </r>
    <r>
      <rPr>
        <b/>
        <sz val="12"/>
        <rFont val="Times New Roman"/>
        <family val="1"/>
      </rPr>
      <t xml:space="preserve"> </t>
    </r>
    <r>
      <rPr>
        <sz val="12"/>
        <rFont val="Times New Roman"/>
        <family val="1"/>
      </rPr>
      <t>(multiple coding possible).</t>
    </r>
    <phoneticPr fontId="1" type="noConversion"/>
  </si>
  <si>
    <t>Cummunication features</t>
    <phoneticPr fontId="1" type="noConversion"/>
  </si>
  <si>
    <t>Ask for feedbacks</t>
    <phoneticPr fontId="1" type="noConversion"/>
  </si>
  <si>
    <t>Sharing Buttons to social media</t>
    <phoneticPr fontId="1" type="noConversion"/>
  </si>
  <si>
    <t>No feature</t>
    <phoneticPr fontId="1" type="noConversion"/>
  </si>
  <si>
    <t>Commenting area</t>
    <phoneticPr fontId="1" type="noConversion"/>
  </si>
  <si>
    <t>Empower data journalist / Open source tools</t>
    <phoneticPr fontId="1" type="noConversion"/>
  </si>
  <si>
    <t>Submissions</t>
    <phoneticPr fontId="1" type="noConversion"/>
  </si>
  <si>
    <t>Freq.</t>
  </si>
  <si>
    <t>Freq.</t>
    <phoneticPr fontId="1" type="noConversion"/>
  </si>
  <si>
    <t>Shortlisted projects</t>
    <phoneticPr fontId="1" type="noConversion"/>
  </si>
  <si>
    <t>Award-winning projects</t>
    <phoneticPr fontId="1" type="noConversion"/>
  </si>
  <si>
    <t>Projects included in dataset</t>
  </si>
  <si>
    <t>% of submission</t>
    <phoneticPr fontId="1" type="noConversion"/>
  </si>
  <si>
    <r>
      <rPr>
        <b/>
        <sz val="12"/>
        <color theme="1"/>
        <rFont val="Times New Roman"/>
        <family val="1"/>
      </rPr>
      <t>Table 1.</t>
    </r>
    <r>
      <rPr>
        <sz val="12"/>
        <color theme="1"/>
        <rFont val="Times New Roman"/>
        <family val="1"/>
      </rPr>
      <t xml:space="preserve"> </t>
    </r>
    <r>
      <rPr>
        <sz val="12"/>
        <rFont val="Times New Roman"/>
        <family val="1"/>
      </rPr>
      <t xml:space="preserve">Dataset overview.  </t>
    </r>
    <phoneticPr fontId="1" type="noConversion"/>
  </si>
  <si>
    <t>Dimension</t>
  </si>
  <si>
    <t>Variables</t>
  </si>
  <si>
    <t>Categories</t>
  </si>
  <si>
    <t>(analyzing whether the western countries overrepresent, like UK or USA)</t>
  </si>
  <si>
    <t>Big or small? List those contribute most</t>
  </si>
  <si>
    <t>(e.g. New York Times, The Guardian)</t>
  </si>
  <si>
    <t>*Categorized during the coding</t>
  </si>
  <si>
    <t>Data</t>
  </si>
  <si>
    <t>Data Sources</t>
  </si>
  <si>
    <t>(+country of origin)</t>
  </si>
  <si>
    <t>A) Official institution</t>
  </si>
  <si>
    <t>B) Other non-commercial organizations C) Own source</t>
  </si>
  <si>
    <t>D) Private companies</t>
  </si>
  <si>
    <t>E) Not indicated</t>
  </si>
  <si>
    <t>Number of sources</t>
  </si>
  <si>
    <t xml:space="preserve">Accessibility of data </t>
  </si>
  <si>
    <t>(or Transparency)</t>
  </si>
  <si>
    <t>Publicly available; Via request; not accessible…</t>
  </si>
  <si>
    <t>Analytical Techniques</t>
  </si>
  <si>
    <t>Technological tools</t>
  </si>
  <si>
    <t>Visualization</t>
  </si>
  <si>
    <t>*Based on literature review</t>
  </si>
  <si>
    <t xml:space="preserve">(Stalph, 2018) </t>
  </si>
  <si>
    <t>Zooming; Search; Interactive map/graphs; Filtering; Other interactive feature</t>
  </si>
  <si>
    <t>Level of interactivity</t>
  </si>
  <si>
    <t>(Stalph, 2018)</t>
  </si>
  <si>
    <t>Impact</t>
  </si>
  <si>
    <t>The scope of impact</t>
  </si>
  <si>
    <t>International reach</t>
  </si>
  <si>
    <t>Local reach</t>
  </si>
  <si>
    <t>(perhaps projects from western countries have more media exposure)</t>
  </si>
  <si>
    <t>Audience response</t>
  </si>
  <si>
    <t>Heated discussion</t>
  </si>
  <si>
    <t>Action taken to resolve the issue</t>
  </si>
  <si>
    <t>…</t>
  </si>
  <si>
    <r>
      <rPr>
        <b/>
        <sz val="12"/>
        <color theme="1"/>
        <rFont val="Times New Roman"/>
        <family val="1"/>
      </rPr>
      <t>Table 2.</t>
    </r>
    <r>
      <rPr>
        <sz val="12"/>
        <color theme="1"/>
        <rFont val="Times New Roman"/>
        <family val="1"/>
      </rPr>
      <t xml:space="preserve"> </t>
    </r>
    <r>
      <rPr>
        <sz val="12"/>
        <rFont val="Times New Roman"/>
        <family val="1"/>
      </rPr>
      <t xml:space="preserve">Analytical Framework.  </t>
    </r>
    <phoneticPr fontId="1" type="noConversion"/>
  </si>
  <si>
    <t>Storytelling</t>
    <phoneticPr fontId="1" type="noConversion"/>
  </si>
  <si>
    <t>Dimension</t>
    <phoneticPr fontId="1" type="noConversion"/>
  </si>
  <si>
    <t>Variables</t>
    <phoneticPr fontId="1" type="noConversion"/>
  </si>
  <si>
    <t>Media organization</t>
    <phoneticPr fontId="1" type="noConversion"/>
  </si>
  <si>
    <t>Subject matter</t>
    <phoneticPr fontId="1" type="noConversion"/>
  </si>
  <si>
    <t>Topic</t>
    <phoneticPr fontId="1" type="noConversion"/>
  </si>
  <si>
    <t>Data source</t>
    <phoneticPr fontId="1" type="noConversion"/>
  </si>
  <si>
    <t>Geographical scales of data</t>
    <phoneticPr fontId="1" type="noConversion"/>
  </si>
  <si>
    <t xml:space="preserve">Transparency of data </t>
    <phoneticPr fontId="1" type="noConversion"/>
  </si>
  <si>
    <t>Data</t>
    <phoneticPr fontId="1" type="noConversion"/>
  </si>
  <si>
    <t>Visualization</t>
    <phoneticPr fontId="1" type="noConversion"/>
  </si>
  <si>
    <t>Visualization types</t>
    <phoneticPr fontId="1" type="noConversion"/>
  </si>
  <si>
    <t>Number of visualizations</t>
    <phoneticPr fontId="1" type="noConversion"/>
  </si>
  <si>
    <t>Interactive functions</t>
    <phoneticPr fontId="1" type="noConversion"/>
  </si>
  <si>
    <t>Interactivity</t>
    <phoneticPr fontId="1" type="noConversion"/>
  </si>
  <si>
    <t>Public Service</t>
    <phoneticPr fontId="1" type="noConversion"/>
  </si>
  <si>
    <t>Audience</t>
    <phoneticPr fontId="1" type="noConversion"/>
  </si>
  <si>
    <t>Impact</t>
    <phoneticPr fontId="1" type="noConversion"/>
  </si>
  <si>
    <t>Nationality of Author(s)</t>
    <phoneticPr fontId="1" type="noConversion"/>
  </si>
  <si>
    <t>Nationality of journalist</t>
    <phoneticPr fontId="1" type="noConversion"/>
  </si>
  <si>
    <t>Subject matter</t>
    <phoneticPr fontId="1" type="noConversion"/>
  </si>
  <si>
    <r>
      <t xml:space="preserve">Table 6. </t>
    </r>
    <r>
      <rPr>
        <sz val="12"/>
        <rFont val="Times New Roman"/>
        <family val="1"/>
      </rPr>
      <t xml:space="preserve">Topic (multiple coding possible, n=251).  </t>
    </r>
    <phoneticPr fontId="1" type="noConversion"/>
  </si>
  <si>
    <t>Data journalism</t>
    <phoneticPr fontId="1" type="noConversion"/>
  </si>
  <si>
    <t/>
  </si>
  <si>
    <t xml:space="preserve">Raise Public Concern
</t>
  </si>
  <si>
    <t xml:space="preserve">Sharing button
</t>
  </si>
  <si>
    <t xml:space="preserve">Hyperlink to related materials
</t>
  </si>
  <si>
    <t xml:space="preserve">Simple static chart
Animated visualization
Timeline
illustration
</t>
  </si>
  <si>
    <t xml:space="preserve">Media and website
</t>
  </si>
  <si>
    <t xml:space="preserve">Covid-19
</t>
  </si>
  <si>
    <t>2021/03/31</t>
  </si>
  <si>
    <t xml:space="preserve">Explain
</t>
  </si>
  <si>
    <t xml:space="preserve">Raise Public Concern
High level of engagement
</t>
  </si>
  <si>
    <t xml:space="preserve">Hyperlink to related materials
Personalization
Zoom/details on demand
</t>
  </si>
  <si>
    <t xml:space="preserve">Image
</t>
  </si>
  <si>
    <t xml:space="preserve">Other non-commercial organization
</t>
  </si>
  <si>
    <t>2021/06/30</t>
  </si>
  <si>
    <t xml:space="preserve">Raise Public Concern
Received tremendous feedback from readers
Empower data journalist / Improve the quality of data journalism 
</t>
  </si>
  <si>
    <t xml:space="preserve">Zoom/details on demand
Hyperlink to related materials
</t>
  </si>
  <si>
    <t xml:space="preserve">Image
Simple static chart
Map
Combined static chart
illustration
</t>
  </si>
  <si>
    <t xml:space="preserve">Own source
</t>
  </si>
  <si>
    <t xml:space="preserve">Data Journalism
</t>
  </si>
  <si>
    <t>2021/02/15</t>
  </si>
  <si>
    <t xml:space="preserve">Comment
</t>
  </si>
  <si>
    <t xml:space="preserve">Map
Image
Video
Animated visualization
Simple static chart
Table
</t>
  </si>
  <si>
    <t xml:space="preserve">Official institution
Other non-commercial organization
Own source
</t>
  </si>
  <si>
    <t xml:space="preserve">Environmental
Covid-19
</t>
  </si>
  <si>
    <t>2021/08/23</t>
  </si>
  <si>
    <t xml:space="preserve">Inform
</t>
  </si>
  <si>
    <t xml:space="preserve">Zoom/details on demand
</t>
  </si>
  <si>
    <t xml:space="preserve">Image
Simple static chart
</t>
  </si>
  <si>
    <t xml:space="preserve">Official institution
</t>
  </si>
  <si>
    <t xml:space="preserve">Social (census, crime, etcs)
</t>
  </si>
  <si>
    <t>2021/03/07</t>
  </si>
  <si>
    <t xml:space="preserve">Received tremendous feedback from readers
</t>
  </si>
  <si>
    <t xml:space="preserve">Hyperlink to related materials
Zoom/details on demand
</t>
  </si>
  <si>
    <t xml:space="preserve">Combined static chart
Image
Simple static chart
</t>
  </si>
  <si>
    <t>2021/03/15</t>
  </si>
  <si>
    <t xml:space="preserve">Cited or extended by other researchers
</t>
  </si>
  <si>
    <t xml:space="preserve">Simple static chart
Image
</t>
  </si>
  <si>
    <t xml:space="preserve">Cited or extended by other researchers
Used as a teaching tool
Facilitate and democratize the access and visualization of data
Raise Public Concern
</t>
  </si>
  <si>
    <t xml:space="preserve">Sharing button
Ask for feedback
Comment
</t>
  </si>
  <si>
    <t xml:space="preserve">Image
Animated visualization
3D Model
Map
</t>
  </si>
  <si>
    <t xml:space="preserve">Official institution
Other non-commercial organization
Media and website
</t>
  </si>
  <si>
    <t xml:space="preserve">War, massacre
</t>
  </si>
  <si>
    <t>2021/05/24</t>
  </si>
  <si>
    <t xml:space="preserve">illustration
Animated visualization
</t>
  </si>
  <si>
    <t>2021/06/24</t>
  </si>
  <si>
    <t xml:space="preserve">Raise Public Concern
Received tremendous feedback from readers
</t>
  </si>
  <si>
    <t xml:space="preserve">Hyperlink to related materials
Filtering
</t>
  </si>
  <si>
    <t xml:space="preserve">Map
Simple static chart
Animated visualization
Video
</t>
  </si>
  <si>
    <t xml:space="preserve">Official institution
Media and website
</t>
  </si>
  <si>
    <t xml:space="preserve">Environmental
</t>
  </si>
  <si>
    <t>2021/05/18</t>
  </si>
  <si>
    <t xml:space="preserve">Filtering
Zoom/details on demand
</t>
  </si>
  <si>
    <t xml:space="preserve">Image
Map
Simple static chart
Table
Combined static chart
</t>
  </si>
  <si>
    <t>2021/05/15</t>
  </si>
  <si>
    <t xml:space="preserve">Lead to relevant legislation proposals
Used as a teaching tool
</t>
  </si>
  <si>
    <t xml:space="preserve">Image
Combined static chart
</t>
  </si>
  <si>
    <t xml:space="preserve">Political
</t>
  </si>
  <si>
    <t>2021/02/06</t>
  </si>
  <si>
    <t xml:space="preserve">Contribution of data to scientific research
</t>
  </si>
  <si>
    <t xml:space="preserve">Zoom/details on demand
Filtering
Search
Hyperlink to related materials
</t>
  </si>
  <si>
    <t xml:space="preserve">Image
Map
Animated visualization
Combined static chart
Simple static chart
</t>
  </si>
  <si>
    <t>2021/03/25</t>
  </si>
  <si>
    <t xml:space="preserve">Facilitate and democratize the access and visualization of data
</t>
  </si>
  <si>
    <t xml:space="preserve">No interactive feature
</t>
  </si>
  <si>
    <t xml:space="preserve">Image
Animated visualization
Combined static chart
</t>
  </si>
  <si>
    <t xml:space="preserve">Official institution
Other non-commercial organization
</t>
  </si>
  <si>
    <t>2021/10/14</t>
  </si>
  <si>
    <t xml:space="preserve">Prompt further practical action
Raise Public Concern
</t>
  </si>
  <si>
    <t xml:space="preserve">Zoom/details on demand
Filtering
</t>
  </si>
  <si>
    <t xml:space="preserve">Image
Simple static chart
Combined static chart
Video
Map
</t>
  </si>
  <si>
    <t xml:space="preserve">Official institution
Own source
</t>
  </si>
  <si>
    <t>2021/09/30</t>
  </si>
  <si>
    <t xml:space="preserve">Raise Public Concern
Received tremendous feedback from readers
Cited or extended by other researchers
</t>
  </si>
  <si>
    <t xml:space="preserve">Image
Simple static chart
Table
Video
</t>
  </si>
  <si>
    <t xml:space="preserve">Official institution
Leaked
</t>
  </si>
  <si>
    <t>2021/07/09</t>
  </si>
  <si>
    <t xml:space="preserve">Trigger investigations into events or people
</t>
  </si>
  <si>
    <t xml:space="preserve">Business and economy
</t>
  </si>
  <si>
    <t>2021/02/08</t>
  </si>
  <si>
    <t>The 11.9 million records were OCRed, indexed and shared using Datashare, a secure research and analytical open source tool developed by ICIJ’s technical team. To explore and analyze the information, ICIJ identified files that contained beneficial ownership information by company and jurisdiction, structured it and generated lists by country. In cases where information came in spreadsheet form, ICIJ removed duplicates and combined it into a master spreadsheet. For PDF or document files, ICIJ used programming languages such as Python to automate data extraction and structuring as much as possible. ICIJ used machine learning and other tools, including Fonduer and Scikit-learn, to identify and separate specific forms from longer documents. Some provider forms were handwritten, requiring ICIJ to extract information manually. SVT extracted data from passports. After structuring the data, ICIJ used graphic platforms (Neo4J and Linkurious) to generate visualizations and make them searchable. Graph databases were also used in https://offshoreleaks.icij.org/ Machine learning (Universal Sentence Encoder) was used to cluster due diligence files that didn’t show offshore links and tag them in Datashare, enabling reporters to exclude them from their searches. ICIJ also used Python, ElasticSearch, Google Sheets, Microsoft Excel, Datashare-Tarentula for analysis on the use of offshore entities by politicians (published in our Power Players feature), use of U.S. trusts, use of offshore entities by Forbes billionaires, suspicious activity reports, lawyers connected to Baker McKenzie who previously held government posts, use of offshore jurisdictions by clients from different countries and distribution by provider, the role offshore finance plays in hiding looted art and ancient relics, Mossack Fonseca clients in the Pandora Papers (with the Miami Herald). ICIJ validated data using public records. The data and analysis were fact-checked through several rounds using spreadsheets and code. ICIJ used its in-house fact-checking tool “Prophecies” to</t>
  </si>
  <si>
    <t xml:space="preserve">Raise Public Concern
Trigger investigations into events or people
</t>
  </si>
  <si>
    <t xml:space="preserve">Simple static chart
Map
Combined static chart
Table
</t>
  </si>
  <si>
    <t xml:space="preserve">Leaked
</t>
  </si>
  <si>
    <t>2021/10/03</t>
  </si>
  <si>
    <t xml:space="preserve">Image
Animated visualization
Video
Simple static chart
</t>
  </si>
  <si>
    <t xml:space="preserve">Technology
</t>
  </si>
  <si>
    <t>2021/02/16</t>
  </si>
  <si>
    <t xml:space="preserve">No specific impact mentioned
</t>
  </si>
  <si>
    <t xml:space="preserve">Simple static chart
Combined static chart
Map
</t>
  </si>
  <si>
    <t>2021/04/01</t>
  </si>
  <si>
    <t xml:space="preserve">Inform
Database
</t>
  </si>
  <si>
    <t xml:space="preserve">Image
Timeline
Simple static chart
Table
Map
Combined static chart
</t>
  </si>
  <si>
    <t xml:space="preserve">Political
Social (census, crime, etcs)
</t>
  </si>
  <si>
    <t>2021/02/24</t>
  </si>
  <si>
    <t xml:space="preserve">Image
Animated visualization
Map
</t>
  </si>
  <si>
    <t xml:space="preserve">Environmental
Business and economy
</t>
  </si>
  <si>
    <t>2021/07/27</t>
  </si>
  <si>
    <t xml:space="preserve">Prompt further practical action
Lead to relevant legislation proposals
Raise Public Concern
Received tremendous feedback from readers
</t>
  </si>
  <si>
    <t xml:space="preserve">Zoom/details on demand
Filtering
Hyperlink to related materials
</t>
  </si>
  <si>
    <t xml:space="preserve">Image
Map
Timeline
Animated visualization
</t>
  </si>
  <si>
    <t>The Palm Beach Post, ProPublica</t>
  </si>
  <si>
    <t>2021/07/08</t>
  </si>
  <si>
    <t xml:space="preserve">Image
Map
Video
Timeline
</t>
  </si>
  <si>
    <t xml:space="preserve">Media and website
Own source
</t>
  </si>
  <si>
    <t>2021/01/17</t>
  </si>
  <si>
    <t xml:space="preserve">Image
illustration
</t>
  </si>
  <si>
    <t xml:space="preserve">Health
</t>
  </si>
  <si>
    <t>2021/10/29</t>
  </si>
  <si>
    <t xml:space="preserve">Raise Public Concern
Prompt further practical action
Cited or extended by other researchers
</t>
  </si>
  <si>
    <t xml:space="preserve">Map
Image
Simple static chart
</t>
  </si>
  <si>
    <t xml:space="preserve">Business and economy
Health
</t>
  </si>
  <si>
    <t>2021/11/02</t>
  </si>
  <si>
    <t xml:space="preserve">Raise Public Concern
Cited or extended by other researchers
Lead to relevant legislation proposals
</t>
  </si>
  <si>
    <t xml:space="preserve">Image
Simple static chart
Animated visualization
</t>
  </si>
  <si>
    <t>2021/06/23</t>
  </si>
  <si>
    <t xml:space="preserve">Image
Map
Animated visualization
Timeline
</t>
  </si>
  <si>
    <t>2021/10/30</t>
  </si>
  <si>
    <t xml:space="preserve">Image
Animated visualization
Timeline
Map
Simple static chart
</t>
  </si>
  <si>
    <t xml:space="preserve">Business and economy
Covid-19
</t>
  </si>
  <si>
    <t>2021/12/03</t>
  </si>
  <si>
    <t xml:space="preserve">Image
GIF
Simple static chart
Table
Animated visualization
3D Model
illustration
Map
</t>
  </si>
  <si>
    <t>2021/12/22</t>
  </si>
  <si>
    <t xml:space="preserve">Generate wide discussion and spread on social media
Raise Public Concern
</t>
  </si>
  <si>
    <t xml:space="preserve">Sharing button
Ask for feedback
</t>
  </si>
  <si>
    <t xml:space="preserve">Search
Filtering
</t>
  </si>
  <si>
    <t xml:space="preserve">Image
Animated visualization
Simple static chart
Combined static chart
Video
</t>
  </si>
  <si>
    <t>2021/04/24</t>
  </si>
  <si>
    <t xml:space="preserve">Raise Public Concern
Cited or extended by other researchers
</t>
  </si>
  <si>
    <t xml:space="preserve">Combined static chart
Animated visualization
Timeline
Simple static chart
</t>
  </si>
  <si>
    <t xml:space="preserve">Culture
</t>
  </si>
  <si>
    <t>2021/03/16</t>
  </si>
  <si>
    <t xml:space="preserve">Image
Simple static chart
Combined static chart
Timeline
</t>
  </si>
  <si>
    <t>2021/01/04</t>
  </si>
  <si>
    <t>The challenge of developing Access Atlas fell into two main categories: the practical issues associated with culling data, and the theoretical uncertainties we had about presenting the results. As recent graduates working without funding or institutional support, we spent our limited time outside our newly-remote first day jobs brainstorming how best to determine and relay critical information regarding abortion availability and access across the US. Despite hours spent reading news articles, executive orders, and government press statements, it remained unclear where people were able to access abortion services, and how people were expected to monitor changes in their availability.  Given the highly nonbinary nature of the question we were trying to answer, we devised a digestible "COVID-19 abortion restriction score" to characterize the various ways in which abortion availability could be threatened, then went state-by-state gathering data from a diverse range of trusted sources. This kept results simple but robust in that they contained a great deal of information: for example, this allowed us to capture where abortion was available, where surgical abortions were banned but telemedicine was available, or where restrictions limited the ability of providers to delegate tasks. We continued to review and update this information once the website launched, especially where accessibility was uncertain; we also brought two undergraduate research assistants onto our team.  More broadly speaking, we struggled to identify our audience. We wanted this information to be available to people seeking services themselves, but recognized that, given our resources and limited background in app development, it was more feasible to focus on the academic and research community. Ultimately, all of these decisions paid off, and we were able to collaborate with current students from Wellesley College, Vanderbilt University, and Georgetown University (see their writeup at: https://www.hyasforchoice.com/single-post/2020/05/31/access-atlas-mapping-abortion-restrictions-in-the-time-of-covid).</t>
  </si>
  <si>
    <t xml:space="preserve">Map
</t>
  </si>
  <si>
    <t xml:space="preserve">Covid-19
Social (census, crime, etcs)
</t>
  </si>
  <si>
    <t>2021/01/15</t>
  </si>
  <si>
    <t xml:space="preserve">Map
Animated visualization
Simple static chart
illustration
Combined static chart
</t>
  </si>
  <si>
    <t>2021/12/02</t>
  </si>
  <si>
    <t>The Citizen Browser project is a pioneering investigation combining the infrastructure of national polling with modern data collection techniques. Our panel of users automatically shares data with us from their Facebook feeds, allowing us rare visibility into what content is pushed by Facebook's algorithms.  Citizen Browser is a standalone desktop application based on the open source Electron JavaScript framework. It's designed to run 24/7, remaining open in the background of the user's computer. The app performs Facebook captures one to three times daily, using custom software to talk to a Chrome browser using the Dev Tools Protocol.  Our panelists include more than 3,500 paid participants in the U.S. and 600 in Germany. The resulting dataset contains more than 20 million posts, 57 million recommended groups, and three million targeted advertisements. To ensure panelists' privacy, we built a data pipeline that automatically removes personally identifiable information (PII) from panelists' feeds before making their data available for analysis. Maintaining data quality and panelist privacy requires constant upkeep: As Facebook updates its software, we must monitor and update code as well.  The application, data-processing pipeline, and underlying cloud infrastructure were audited by third-party security research firm Trail of Bits.  Analyzing this vast dataset required keyword analysis, linear regressions, correlation analysis, classification, and ranking comparisons. We joined panelists' data with information they provided about their demographic and political affiliations.  We also built interactive tools for the public. In Split Screen, readers can see differences in news sources, hashtags, and group recommendations between groups of Citizen Browser panelists. In our Trending on Facebook Twitter bot, we provide daily updates of the content that appeared most often in the past 24 hours in our panel. This bot accompanies our report on how sensationalist, partisan posts are more popular in feeds than Facebook claims.</t>
  </si>
  <si>
    <t xml:space="preserve">Prompt further practical action
</t>
  </si>
  <si>
    <t xml:space="preserve">Combined static chart
</t>
  </si>
  <si>
    <t>2021/01/19</t>
  </si>
  <si>
    <t xml:space="preserve">Image
GIF
Animated visualization
Combined static chart
Map
</t>
  </si>
  <si>
    <t>2021/10/25</t>
  </si>
  <si>
    <t xml:space="preserve">High level of engagement
</t>
  </si>
  <si>
    <t xml:space="preserve">Image
Simple static chart
Map
</t>
  </si>
  <si>
    <t>2021/01/01</t>
  </si>
  <si>
    <t xml:space="preserve">Image
Timeline
Map
Simple static chart
Combined static chart
</t>
  </si>
  <si>
    <t xml:space="preserve">Media and website
Other non-commercial organization
</t>
  </si>
  <si>
    <t xml:space="preserve">Covid-19
Political
Business and economy
</t>
  </si>
  <si>
    <t>2021/10/12</t>
  </si>
  <si>
    <t xml:space="preserve">Zoom/details on demand
Personalization
Gamified interaction
Filtering
Hyperlink to related materials
</t>
  </si>
  <si>
    <t>2021/09/17</t>
  </si>
  <si>
    <t xml:space="preserve">Facilitate and democratize the access and visualization of data
Raise Public Concern
</t>
  </si>
  <si>
    <t xml:space="preserve">Simple static chart
Map
Table
Combined static chart
</t>
  </si>
  <si>
    <t>2021/02/02</t>
  </si>
  <si>
    <t xml:space="preserve">Trigger investigations into events or people
Cited or extended by other researchers
</t>
  </si>
  <si>
    <t>2021/10/21</t>
  </si>
  <si>
    <t xml:space="preserve">Zoom/details on demand
Filtering
Search
</t>
  </si>
  <si>
    <t xml:space="preserve">Map
Simple static chart
Combined static chart
</t>
  </si>
  <si>
    <t>2021/01/18</t>
  </si>
  <si>
    <t xml:space="preserve">Image
Video
Map
Timeline
Simple static chart
</t>
  </si>
  <si>
    <t xml:space="preserve">Own source
Official institution
</t>
  </si>
  <si>
    <t>2021/04/04</t>
  </si>
  <si>
    <t xml:space="preserve">Image
Video
Map
Simple static chart
Combined static chart
</t>
  </si>
  <si>
    <t>2021/12/23</t>
  </si>
  <si>
    <t xml:space="preserve">Sharing button
Comment
</t>
  </si>
  <si>
    <t xml:space="preserve">Image
Map
GIF
</t>
  </si>
  <si>
    <t>2021/05/26</t>
  </si>
  <si>
    <t xml:space="preserve">Map
Simple static chart
Image
GIF
Combined static chart
</t>
  </si>
  <si>
    <t xml:space="preserve">Other non-commercial organization
Media and website
</t>
  </si>
  <si>
    <t>2021/04/05</t>
  </si>
  <si>
    <t xml:space="preserve">Generate wide discussion and spread on social media
</t>
  </si>
  <si>
    <t>2021/04/19</t>
  </si>
  <si>
    <t xml:space="preserve">Image
Simple static chart
Combined static chart
illustration
</t>
  </si>
  <si>
    <t xml:space="preserve">Covid-19
Health
</t>
  </si>
  <si>
    <t>2021/12/10</t>
  </si>
  <si>
    <t xml:space="preserve">Image
Video
Map
Animated visualization
</t>
  </si>
  <si>
    <t>2021/03/09</t>
  </si>
  <si>
    <t xml:space="preserve">Zoom/details on demand
Search
Hyperlink to related materials
</t>
  </si>
  <si>
    <t xml:space="preserve">Map
Image
</t>
  </si>
  <si>
    <t>2021/11/03</t>
  </si>
  <si>
    <t xml:space="preserve">Facilitate and democratize the access and visualization of data
Prompt further practical action
Trigger investigations into events or people
</t>
  </si>
  <si>
    <t xml:space="preserve">Image
Map
Animated visualization
3D Model
Timeline
Video
</t>
  </si>
  <si>
    <t>2021/08/10</t>
  </si>
  <si>
    <t>2021/06/28</t>
  </si>
  <si>
    <t xml:space="preserve">Raise Public Concern
Cited or extended by other researchers
High level of engagement
</t>
  </si>
  <si>
    <t xml:space="preserve">Zoom/details on demand
Personalization
Hyperlink to related materials
Gamified interaction
</t>
  </si>
  <si>
    <t xml:space="preserve">Image
Simple static chart
Animated visualization
illustration
</t>
  </si>
  <si>
    <t xml:space="preserve">Covid-19
Technology
Social (census, crime, etcs)
</t>
  </si>
  <si>
    <t>2021/05/20</t>
  </si>
  <si>
    <t xml:space="preserve">Education
</t>
  </si>
  <si>
    <t>2021/11/11</t>
  </si>
  <si>
    <t>Editorial and overall coordination: Jose Miguel Calatayud, Spanish freelance journalist and project director with Arena for Journalism in Europe, based in Berlin in Germany Data coordination: Adriana Homolova, Slovak-Dutch freelance data journalist and data coordinator at Arena for Journalism in Europe, based in Utrecht in the Netherlands Data visualisation coordination: Hendrik Lehmann, German journalist, head of the Tagesspiegel Innovation Lab, based in Berlin in Germany Data visualisation programming lead: David Meidinger, German journalist and web developer, lead developer at the Tagesspiegel Innovation Lab, based in Berlin in Germany Team members by country: - Alexandra Siebenhofer, Austrian journalist and editor at ORF, based in Vienna in Austria – Steven Vanden Bussche, Belgian journalist and editor at Apache, based between Merelbeke and Antwerp in Belgium – Gaby Khazalová, Czech journalist and editor at Deník Referendum, based in Brno in the Czech Republic – Bo Elkjær, Danish investigative journalist at Information, based in Copenhagen (contributed, but did not publish) – Alexander Abdelilah, French-German freelance data and investigative journalist, member of the WeReport collective and publishing with Mediapart, based in Metz in France – Sotiris Sideris, freelance data and investigative journalist, co-founder of AthensLive and data coordinator at Reporters United and publishing with both those media outlets, based in Athens in Greece – Lois Kapila, British journalist, co-founder, journalist and editor at the Dublin Inquirer, based in Dublin in Ireland – Alice Facchini, Italian freelance journalist publishing with IrpiMedia, based in Bologna in Italy – Peter Hendriks, Dutch journalist at Follow the Money (FTM), based between Utrecht and Amsterdam in the Netherlands (contributed, but did not publish under Cities for Rent name) – Steinar Rostad Breivik, Norwegian journalist and editor at E24, based in Oslo in Norway – Micael Pereira, investigative journalits at Expresso, based in Lisbon in Portugal – Peter Sabo, Slovak investigative journalist at Aktuality, based in Bratislava (contributed, but did not publish) – Manuel Gabarre, Spanish freelance lawyer, researcher and journalist publishing with elDiario.es and Ctxt.es, based between Jaca and Madrid in Spain – Christian Zeier, Swiss investigative journalist and co-fouder and editor at Reflekt, and also publishing with Republik, based in Zurich in Switzerland – Catherine McShane, British freelance investigative journalist based in London in the UK (contributed, but did not publish)</t>
  </si>
  <si>
    <t xml:space="preserve">Video
Image
Simple static chart
Map
Combined static chart
</t>
  </si>
  <si>
    <t>2021/04/28</t>
  </si>
  <si>
    <t xml:space="preserve">Facilitate and democratize the access and visualization of data
Cited or extended by other researchers
</t>
  </si>
  <si>
    <t xml:space="preserve">Image
Simple static chart
Map
Table
Combined static chart
</t>
  </si>
  <si>
    <t xml:space="preserve">Own source
Other non-commercial organization
Official institution
</t>
  </si>
  <si>
    <t>2021/12/09</t>
  </si>
  <si>
    <t xml:space="preserve">Map
Combined static chart
Image
Timeline
</t>
  </si>
  <si>
    <t xml:space="preserve">Video
</t>
  </si>
  <si>
    <t>2021/03/28</t>
  </si>
  <si>
    <t>"In the second year of the coronavirus pandemic, several of the strongest entries to the Sigma awards were data journalists’ efforts to use the concept of “excess mortality” to demonstrate that official death tolls in many jurisdictions were likely undercounts. Whether due to officials downplaying the severity of the disease, flawed or variable definitions of what deaths to attribute to the pandemic, or simpy limited administrative capability,  this problem was found in many parts of the world.
The basic data needed to calculate all-cause mortality in excess of expectations based on previous years is not available in all — or even most — countries. And where it is available, it is often published with a lag too great to allow for reporting in a crisis. Journalists’ work identifying and obtaining faster means to access local mortality data has been vital to enabling this type of reporting in many countries where ready access to this data is limited.
Rukmini S, a freelance journalist, was foremost among a number of reporters who undertook this type of analysis in India, where she obtained the mortality data for four states and and the city of Chennai. In a series of articles and op-eds for IndiaSpend, Scroll.in, and Dainik Bhaskar she explained the data quality issue to readers, brought together the available data from various local, state and national sources, and persuasively documented the evidence that India’s official Covid death toll was likely understated.
This was dogged reporting work by an independent journalist using little more technology than a spreadsheet, an important reminder that data journalism does not necessarily require huge investment in technology or complex visualisation capabilities to have significant impact. 
Her work was published in English, Hindi, and Tamil and she made her data and methods available to other journalists and researchers, encouraging similar work in other Indian states and further afield. The work of India’s journalists reporting on this data — has been vital to our understanding of the true scale of the Covid-19 pandemic in the world’s second most-populous country, something now repeatedly acknowledged by academic researchers using the material they uncovered."</t>
  </si>
  <si>
    <t xml:space="preserve">Open tool for other newsroom to use
Facilitate and democratize the access and visualization of data
Empower data journalist / Improve the quality of data journalism 
</t>
  </si>
  <si>
    <t xml:space="preserve">Image
Simple static chart
Combined static chart
</t>
  </si>
  <si>
    <t>2021/03/23</t>
  </si>
  <si>
    <t xml:space="preserve">Image
Map
Timeline
Simple static chart
Combined static chart
</t>
  </si>
  <si>
    <t>2021/09/23</t>
  </si>
  <si>
    <t>This project was powered by analyses in R, QGIS and ArcGIS and came to life via innovative visualizations and auralizations.  Rainfall changes. We used R and NOAA annual data to isolate record-setting precipitation years and average precipitation. For changes in high-intensity rainfall, we used statistics from climatologist Brian Brettschneider. With each U.S. weather station, he identified rainfall thresholds exceeded, on average, just three days a year from 1951 to 1990. He then calculated how often each station recorded that amount 1991-2020. There were widespread increases in downpours. Vulnerable sewers, residents. Some sewer systems overflow into rivers when storm drains fill. We used QGIS’ inverse distance weighting algorithm to interpolate Brettschneider’s weather station data into polygons, joining them on coordinates of overflow systems. Nearly all such systems had rising rainfall. The American Community Survey showed these cities averaged higher poverty rates and lower incomes, making infrastructure upgrades a struggle. Increased pollution. We identified one Illinois watershed with continuous, long-term USGS nitrate data, then scraped watershed precipitation levels from Daymet, an online dataset from Oakridge National Laboratory. About 10% of rain events contributed to 33% of pollution. Hearing rainfall. Composers from Full Sail University produced musical representations of state-level data. They combined traditional instruments, sampling and generative audio to embody annual rainfall. We matched each piece to an animated bar chart of underlying rainfall data with a custom player that lets users experience tones and bars simultaneously. Changes near you. We used Datasette, Svelte, the Mapbox geocoder and Turf.js to take a user’s location, find the nearest weather station and climate division, and present a century of local precipitation highs, lows and trends. Guessing trends. We presented a half-drawn line chart showing rainfall over time and let readers draw the remainder for recent years. The interactive then revealed the actual trendline.</t>
  </si>
  <si>
    <t xml:space="preserve">Gamified interaction
Hyperlink to related materials
Zoom/details on demand
</t>
  </si>
  <si>
    <t xml:space="preserve">Image
Combined static chart
Map
</t>
  </si>
  <si>
    <t>2021/11/30</t>
  </si>
  <si>
    <t xml:space="preserve">Trigger investigations into events or people
Raise Public Concern
Received tremendous feedback from readers
</t>
  </si>
  <si>
    <t xml:space="preserve">Image
Animated visualization
</t>
  </si>
  <si>
    <t xml:space="preserve">Leaked
Own source
</t>
  </si>
  <si>
    <t>2021/11/21</t>
  </si>
  <si>
    <t xml:space="preserve">Image
Map
Table
illustration
</t>
  </si>
  <si>
    <t>2021/05/13</t>
  </si>
  <si>
    <t xml:space="preserve">Image
Map
Combined static chart
</t>
  </si>
  <si>
    <t>2021/08/30</t>
  </si>
  <si>
    <t xml:space="preserve">Search
Hyperlink to related materials
</t>
  </si>
  <si>
    <t xml:space="preserve">Table
</t>
  </si>
  <si>
    <t xml:space="preserve">Business and economy
Political
Covid-19
</t>
  </si>
  <si>
    <t>2021/11/09</t>
  </si>
  <si>
    <t xml:space="preserve">Image
Video
</t>
  </si>
  <si>
    <t xml:space="preserve">Business and economy
Political
</t>
  </si>
  <si>
    <t>2021/07/19</t>
  </si>
  <si>
    <t xml:space="preserve">Image
Table
illustration
Simple static chart
Animated visualization
Map
Video
</t>
  </si>
  <si>
    <t>2021/11/23</t>
  </si>
  <si>
    <t xml:space="preserve">Simple static chart
Map
Combined static chart
</t>
  </si>
  <si>
    <t xml:space="preserve">Official institution
Own source
Media and website
</t>
  </si>
  <si>
    <t>2021/03/24</t>
  </si>
  <si>
    <t xml:space="preserve">GIF
Animated visualization
Simple static chart
Image
illustration
</t>
  </si>
  <si>
    <t xml:space="preserve">Other non-commercial organization
Own source
</t>
  </si>
  <si>
    <t>2021/03/29</t>
  </si>
  <si>
    <t xml:space="preserve">Map
Simple static chart
Animated visualization
</t>
  </si>
  <si>
    <t xml:space="preserve">Image
Simple static chart
Map
Video
Combined static chart
Animated visualization
illustration
GIF
</t>
  </si>
  <si>
    <t>2021/09/13</t>
  </si>
  <si>
    <t xml:space="preserve">Raise Public Concern
Facilitate and democratize the access and visualization of data
</t>
  </si>
  <si>
    <t xml:space="preserve"> Makoko is one of Africa’s most unique inner-city slums, with a third of the community built on stilts in a lagoon off the Lagos mainland, accessible only by canoe. The rest of the settlement is on swampy land with little sanitation and few public services. Makoko is estimated to be home to 300,000 people, but government and residents claim the figure is higher. The numbers are hazy because the area appears as a near-blank space on maps — with little information about structures, density, or streets. This means it is almost impossible to properly track land ownership, plan infrastructure, optimize services, plan for emergencies, or support development.   Being a blank spot on the map means authorities never adequately allocate resources to Makoko, or — worse — exploit the lack of awareness to grab the land and displace dwellers. Neglected and Unmapped explored a bottom-up mapping project that helped the community fight for their land rights. The project combines data, satellite images, on-the-ground multimedia journalism, and long-form storytelling.   The project began with strategic partnerships and townhalls to introduce the project to the community and get their buy-in. This was a critical step, as years of neglect from officials, and individuals claiming to be working for their benefit had affected their perceptions of outsiders working in Makoko.    Once the community was brought on board, our team worked with people in Makoko to build their capacity and empower them to join the project. Fifteen local women and seventeen men were trained by the coalition partners to map Makoko using drones, canoes and open data platforms. Throughout the project 990 images captured by drones were uploaded to the OpenStreetMap and Java OpenStreetMap. The Humanitarian Open Street Map volunteers assisted in digitising the images. Additionally, 80 Points of Interest (POIs) were captured using The Open Data Toolkit (ODK) and dataset uploaded to openAFRICA. These POIs include sources of clean water, schools, healthcare facilities, places of worship, townhalls and more.    The mapping project was captured in a flagship story produced by media partners the Guardian Nigeria. This piece married drone journalism, geo-journalism, data visualisations and multimedia with first hand narratives of lives in Makoko to expose the challenges faced in the slum to an international audience. The project then received considerable international traction, receiving features in Agency France Press, Aljazeera, CNN, the BBC and the Guardian UK.    Mapping Makoko is an ongoing process. In 2020 the project team returned to Makoko and conducted fresh water samples for analysis, mapping a further 20 clean water sources as POIs in Makoko. We hope to continue mapping Makoko through future grant opportunities, as well as to use the collaborative model developed there as a blueprint for future data journalism projects. </t>
  </si>
  <si>
    <t xml:space="preserve">Image
Video
Map
Simple static chart
</t>
  </si>
  <si>
    <t>2020/02/26</t>
  </si>
  <si>
    <t xml:space="preserve">Map
Animated visualization
</t>
  </si>
  <si>
    <t xml:space="preserve">Other non-commercial organization
Media and website
Private company
</t>
  </si>
  <si>
    <t>2020/03/22</t>
  </si>
  <si>
    <t xml:space="preserve">Image
Simple static chart
Map
Animated visualization
</t>
  </si>
  <si>
    <t xml:space="preserve">Own source
Other non-commercial organization
</t>
  </si>
  <si>
    <t>2020/12/17</t>
  </si>
  <si>
    <t xml:space="preserve">Image
Timeline
</t>
  </si>
  <si>
    <t>2020/05/24</t>
  </si>
  <si>
    <t xml:space="preserve">High level of engagement
Cited or extended by other researchers
</t>
  </si>
  <si>
    <t>2020/03/03</t>
  </si>
  <si>
    <t xml:space="preserve">Other non-commercial organization
Own source
Official institution
</t>
  </si>
  <si>
    <t>2020/08/02</t>
  </si>
  <si>
    <t xml:space="preserve">Image
Map
</t>
  </si>
  <si>
    <t xml:space="preserve">Private company
</t>
  </si>
  <si>
    <t>2020/10/07</t>
  </si>
  <si>
    <t xml:space="preserve">     We were able to draw on our reporters’ expertise to write groundbreaking stories on COVID-19’s impact on the juvenile justice system, courts, policing and juries. We exposed how North Carolina prisons—despite being on lockdown—were still allowing hundreds of incarcerated people to work for local industries like chicken-processing plants, potentially bringing the virus back with them. After that exposé ran in local papers, the state closed the program. Our story on how Texas prison meals had become even more disgusting than usual prompted local lawmakers to press corrections officials to  improve the quality of the food.          Working with the Associated Press on covid tracking project  means that our data is sent to newsrooms across the country, with more than 670 citing our work. Sen. Amy Klobuchar used our data in a &lt;a href="https://www.klobuchar.senate.gov/public/_cache/files/a/9/a9a3faa6-2122-4fd1-aebd-aaddf21921f5/1F113BD5AE7C957C6868525BBFF6B031.0508lettertoag.pdf"&gt;letter  to former-Attorney General William Barr, while Sen. Cory Booker and Rep. Ayanna Pressley relied on our numbers in a letter to governors of five hard-hit states, urging them to release people from prison who are over 50 or have pre-existing health conditions.           Our reporting also reveals how little the Federal Bureau of Prisons has done to protect vulnerable prisoners. Rep. Hakeem Jeffries referred to our work while questioning BOP director during a House hearing, our  work  was cited in a&lt;a href="https://www.opn.ca6.uscourts.gov/opinions.pdf/20a0365p-06.pdf"&gt; federal court ruling  allowing district courts to reduce sentences for incarcerated people in “extraordinary and compelling” circumstances—essentially, to counteract the Bureau of Prison’s reluctance.           Our August investigation into the role of the U.S. Marshals in spreading COVID-19 while transferring federal prisoners around the country led Senators Elizabeth Warren and Cory Booker, and Congressman Ted Deutch, to write &lt;a href="https://www.warren.senate.gov/newsroom/press-releases/senators-warren-booker-and-rep-deutch-demand-information-on-the-safety-of-prisoner-transportation-by-the-us-marshals-service-and-contractor-prisoner-transportation-services-amid-covid-19-pandemic"&gt;letters  to both the Marshals Service and Prisoner Transportation Services, urging them to immediately start COVID-testing before transferring incarcerated people between facilities.  </t>
  </si>
  <si>
    <t xml:space="preserve">Simple static chart
Combined static chart
Table
</t>
  </si>
  <si>
    <t>2020/03/31</t>
  </si>
  <si>
    <t xml:space="preserve">Own source
Media and website
</t>
  </si>
  <si>
    <t>2020/08/11</t>
  </si>
  <si>
    <t xml:space="preserve">Raise Public Concern
High level of engagement
Used as a teaching tool
</t>
  </si>
  <si>
    <t>2020/07/15</t>
  </si>
  <si>
    <t xml:space="preserve">Social (census, crime, etcs)
Political
</t>
  </si>
  <si>
    <t>2020/05/08</t>
  </si>
  <si>
    <t xml:space="preserve">Image
Simple static chart
Combined static chart
Animated visualization
</t>
  </si>
  <si>
    <t xml:space="preserve">Other non-commercial organization
Media and website
Own source
</t>
  </si>
  <si>
    <t>2020/06/30</t>
  </si>
  <si>
    <t>2020/12/04</t>
  </si>
  <si>
    <t xml:space="preserve">Database
</t>
  </si>
  <si>
    <t xml:space="preserve">Raise Public Concern
Received tremendous feedback from readers
Trigger investigations into events or people
</t>
  </si>
  <si>
    <t>2020/12/08</t>
  </si>
  <si>
    <t xml:space="preserve">Database
Inform
</t>
  </si>
  <si>
    <t xml:space="preserve">Facilitate and democratize the access and visualization of data
Contribution of data to scientific research
</t>
  </si>
  <si>
    <t xml:space="preserve">Table
Simple static chart
Combined static chart
</t>
  </si>
  <si>
    <t>2020/04/04</t>
  </si>
  <si>
    <t xml:space="preserve">Image
Simple static chart
Map
Table
Combined static chart
Animated visualization
</t>
  </si>
  <si>
    <t>2020/10/21</t>
  </si>
  <si>
    <t xml:space="preserve">Image
Map
illustration
</t>
  </si>
  <si>
    <t>2020/03/20</t>
  </si>
  <si>
    <t xml:space="preserve">Image
Map
Combined static chart
illustration
</t>
  </si>
  <si>
    <t>2020/01/21</t>
  </si>
  <si>
    <t>2020/07/24</t>
  </si>
  <si>
    <t>2020/09/15</t>
  </si>
  <si>
    <t xml:space="preserve">Received tremendous feedback from readers
Generate wide discussion and spread on social media
</t>
  </si>
  <si>
    <t xml:space="preserve">Image
Simple static chart
illustration
</t>
  </si>
  <si>
    <t>2020/06/06</t>
  </si>
  <si>
    <t xml:space="preserve">Raise Public Concern
Generate wide discussion and spread on social media
</t>
  </si>
  <si>
    <t>2020/11/07</t>
  </si>
  <si>
    <t xml:space="preserve">Simple static chart
Map
Animated visualization
</t>
  </si>
  <si>
    <t xml:space="preserve">Ask for feedback
</t>
  </si>
  <si>
    <t xml:space="preserve">Image
Simple static chart
Map
Combined static chart
Video
</t>
  </si>
  <si>
    <t>2020/10/18</t>
  </si>
  <si>
    <t xml:space="preserve">Raise Public Concern
Cited or extended by other researchers
Facilitate and democratize the access and visualization of data
</t>
  </si>
  <si>
    <t>2020/04/14</t>
  </si>
  <si>
    <t xml:space="preserve">Covid-19
Technology
</t>
  </si>
  <si>
    <t>2020/05/30</t>
  </si>
  <si>
    <t xml:space="preserve"> The project was built on top of the &lt;a href="https://plone.org/"&gt;Plone open source content management system,  using open data standards of &lt;a href="https://www.popoloproject.com/"&gt;Popolo-spec  (People &amp; Organizations), &lt;a href="https://standard.open-contracting.org/"&gt;Open Contracting Data Standard  (OCDS) and the &lt;a href="http://standard.openownership.org/en/0.2.0/"&gt;Beneficial Ownership Data Standard  (BODS).    This choice allowed for rapid development and implementation of the standards, while providing a user friendly interface for entering and managing data from stories.    It provided a way to easily join up or extend overlapping data fields from different standards, such as extending fields for a Person from Popolo-spec with additional fields for Politically Exposed Persons (PEPs) from BODS. Similarly, more detailed information for people and positions are made available for OCDS contract information, by using the same content for Persons that was extended before.   Custom views on the data, also allowed the platform to be used for different use cases for media in &lt;a href="https://unmasked.nation.africa"&gt;Kenya  and for anti-corruption in &lt;a href="https://politikus.sinarproject.org/"&gt;Malaysia .   It provides different workflow and access states, for which ongoing investigations and new data for unpublished stories, can be kept private for internal use until publication. Full text search throughout the platform allows journalists to not only search data, but also text in supporting documents including images.   Publication of open standards compliant open data, via a public ReST API that enables data journalists internally and externally to create visualizations or use tools to use data for data or investigative journalism.    A script was also developed to &lt;a href="https://github.com/Sinar/popit_relationship"&gt;export the data, into neo4J  to enable visualization and exploration using network graphs.   Finally the &lt;a href="https://github.com/NMG-Digital/nmg.unmasked.views"&gt;platform is open source  allowing others to also use it and where updates and additional features are shared among implementers.     </t>
  </si>
  <si>
    <t xml:space="preserve">Open tool for other newsroom to use
</t>
  </si>
  <si>
    <t xml:space="preserve"> The project pulled  together multiple stories on issues such as &lt;a href="https://unmasked.nation.africa/issues/covid19millionaires"&gt;#COVID19Millionaires  exposing the different actors, government agencies and companies involved.  The insights gained from curating the procurement stories in Kenya enriched data and investigative reporting at the Nation Media Group resulting in compelling stories including: &lt;a href="https://nation.africa/kenya/news/how-sh9bn-kemsa-plot-was-nipped-in-the-bud-2452750"&gt;How Sh9bn Kemsa plot was nipped in the bud    Besides enhancing the reporting of procurement stories, other major impacts of the investigative Covid-19 stories done by NMG as part of the project include:     Audit ordered by President Uhuru Kenyatta   EACC finalising files for DPP to charge culprits in court   Kemsa suspended CEO and two directors   Health ministry ordered to publish list of all suppliers   Two parliamentary probes on going   EACC freezes payment of suppliers until verification is done, says expose helped it stop further losses of Sh9 billion     Unmasked,  increases the value of reporting for a newsroom, by connecting and building upon past stories, where each reported story contributes to providing a more complete understanding of the topic.    The platform enables journalists to quickly provide deeper context and insights when reporting, by exposing connections to past stories that might have been overlooked. The use of simple forms based on open standards enables capturing of complicated data and relationships such as beneficial ownership, without requiring expert knowledge.    The South-South cross-regional collaboration in development of this platform between Kenyan and Malaysian data journalists, shows that innovative techniques in using open data standards for reporting and investigations are possible and applicable in similar data and politically constrained environments for data journalism.   Publication of open standards compliant open data via a public API enables not just the newsroom, but other public users to innovate such as the &lt;a href="https://relations.nation.africa"&gt;interactive data visualisation of relationships .     </t>
  </si>
  <si>
    <t>2020/09/10</t>
  </si>
  <si>
    <t>2020/01/13</t>
  </si>
  <si>
    <t>2020/03/04</t>
  </si>
  <si>
    <t>2020/01/19</t>
  </si>
  <si>
    <t xml:space="preserve"> Even amid a global pandemic, the FinCEN Files registered significant impact.    The reckoning began even before we published. After we approached the Treasury Department with our findings, it announced a sweeping plan to “address the evolving threats of illicit finance.”   Upon publication, the financial sector shuddered as investors &lt;a href="https://apnews.com/article/paul-manafort-money-laundering-archive-7a2579c1eac8a1300de258f25504e8e9" style="text-decoration:none;"&gt; drove down   the share price of major banks cited in the series. Lawmakers in &lt;a href="https://www.buzzfeednews.com/article/jasonleopold/elizabeth-warren-bernie-sanders-fincen-files" style="text-decoration:none;"&gt; the U.S.   and &lt;a href="https://www.icij.org/investigations/fincen-files/european-lawmakers-call-for-coordinated-banking-industry-reforms-in-wake-of-fincen-files/" style="text-decoration:none;"&gt; Europe   demanded a response from financial institutions and regulators, and &lt;a href="https://www.bangkokpost.com/thailand/general/1990027/amlo-vows-probe-into-icijs-claims" style="text-decoration:none;"&gt; Thailand   launched an inquiry into banks cited in our reporting.   Then, in December, the U.S. Congress &lt;a href="https://www.icij.org/investigations/paradise-papers/advocates-celebrate-major-us-anti-money-laundering-victory/" style="text-decoration:none;"&gt; passed   the Corporate Transparency Act, the most consequential revision of U.S. anti-money laundering laws since 9/11. Key lawmakers credited the FinCEN Files with getting it over the line. Sen. Sherrod Brown, a co-sponsor, said the series “underscored that we need to strengthen, reform, and update our nation’s anti-money laundering laws.”   The legislation directly addressed our key findings. It forces owners of shell companies to identify themselves, shining a light on the shadowy entities powering the dark economy. It requires the Justice Department to file reports justifying its use of deferred prosecution agreements — sweetheart deals that let banks off easy. And the law adds protections and incentives for whistleblowers.   Closing another major loophole, the law empowers Treasury and Justice to subpoena records from foreign banks with corresponding accounts in U.S. institutions. It also requires the Treasury Department to pursue new technologies for uncovering criminal money flows.   In Europe, the impact included demands in the European Parliament for an overhaul of banking oversight; an examination by U.K. lawmakers into the effectiveness of anti-money laundering systems there; and a proposal from Belgian banks for a system to share information about suspicious transactions.   This &lt;a href="https://www.icij.org/investigations/fincen-files/heres-what-is-changing-after-the-fincen-files-shook-the-world-of-banking/" style="text-decoration:none;"&gt; story   summarized much of the impact across the globe. </t>
  </si>
  <si>
    <t>2020/09/20</t>
  </si>
  <si>
    <t xml:space="preserve">Image
Simple static chart
Map
Combined static chart
</t>
  </si>
  <si>
    <t>2020/09/26</t>
  </si>
  <si>
    <t xml:space="preserve">Received tremendous feedback from readers
Cited or extended by other researchers
</t>
  </si>
  <si>
    <t xml:space="preserve">Not indicated
</t>
  </si>
  <si>
    <t xml:space="preserve">Covid-19
Culture
</t>
  </si>
  <si>
    <t>2020/04/07</t>
  </si>
  <si>
    <t xml:space="preserve">Trigger investigations into events or people
Facilitate and democratize the access and visualization of data
Prompt further practical action
Raise Public Concern
</t>
  </si>
  <si>
    <t xml:space="preserve">Image
Simple static chart
Combined static chart
Video
</t>
  </si>
  <si>
    <t>2020/01/28</t>
  </si>
  <si>
    <t>2020/08/18</t>
  </si>
  <si>
    <t xml:space="preserve">Zoom/details on demand
Search
</t>
  </si>
  <si>
    <t xml:space="preserve">Image
Map
Table
Video
Combined static chart
Animated visualization
</t>
  </si>
  <si>
    <t>2020/07/22</t>
  </si>
  <si>
    <t>2020/07/28</t>
  </si>
  <si>
    <t xml:space="preserve">Simple static chart
Table
Combined static chart
</t>
  </si>
  <si>
    <t xml:space="preserve">   This journalistic investigation shone light to the consequences of a new policy that facilitated the escalating process of invasion of indigenous lands in the Amazon - which has become an even bigger problem with the Covid-19 pandemic, putting the lives of the indigenous populations in the Amazon at greater risk. It has therefore been referred to in several publications, nationally and internationally - from national organizations such as &lt;a href="https://www.socioambiental.org/pt-br/blog/blog-do-monitoramento/com-manutencao-de-missoes-religiosas-indios-isolados-estao-em-risco"&gt;Instituto Socioambiental  and the NGO &lt;a href="https://terradedireitos.org.br/noticias/noticias/que-boiada-o-governo-ja-deixou-passar-na-pandemia/23350"&gt;Terra de Direitos  to international outlets such as &lt;a href="https://www.jornaltornado.pt/queimadas-e-desmatamento-crescem-na-amazonia-brasileira-em-meio-a-pandemia/"&gt;Jornal Tornado  (Portugal), the german magazine &lt;a href="https://amerika21.de/2020/06/240864/brasilien-gericht-indigene-funai"&gt;Amerika21  and the public german radio Bayern 2, which interviewed one of the reporters for a piece on "&lt;a href="https://www.br.de/radio/bayern2/sendungen/zuendfunk/wie-bolsonaros-corona-politik-die-indigenen-brasiliens-dahinrafft-100.html"&gt;How Bolsonaro's corona policy threatens the lives of indigenous people in Brazil ". This investigative piece has been republished by 20 news websites, in portuguese, spanish and english, being featured in important national and international outlets, such as &lt;a href="https://news.mongabay.com/2020/06/illegal-farms-on-indigenous-lands-get-whitewashed-under-bolsonaro-administration/"&gt;Mongabay  (US) and &lt;a href="https://interferencia.cl/articulos/con-bolsonaro-las-fincas-se-certificaron-irregularmente-en-las-tierras-indigenas-de-la"&gt;Interferencia  (Chile). Later in 2020 it was awarded the first place of the &lt;a href="https://alleyesontheamazon.org/aea-announces-winners-of-the-data-journalism-contest-all-eyes-on-the-amazon/"&gt;Data Journalism Contest "All Eyes on the Amazon",  promoted by a coalition of organisations which includes Hivos and Greenpeace.  </t>
  </si>
  <si>
    <t xml:space="preserve">Image
Simple static chart
Map
illustration
</t>
  </si>
  <si>
    <t>2020/05/19</t>
  </si>
  <si>
    <t>2020/09/22</t>
  </si>
  <si>
    <t xml:space="preserve">Open-Source Toolkit
Inform
</t>
  </si>
  <si>
    <t>2020/09/11</t>
  </si>
  <si>
    <t xml:space="preserve">Image
Simple static chart
Animated visualization
Map
</t>
  </si>
  <si>
    <t>2020/12/23</t>
  </si>
  <si>
    <t>2020/08/28</t>
  </si>
  <si>
    <t>2020/01/24</t>
  </si>
  <si>
    <t xml:space="preserve">Image
Combined static chart
illustration
</t>
  </si>
  <si>
    <t xml:space="preserve">Raise Public Concern
High level of engagement
Cited or extended by other researchers
</t>
  </si>
  <si>
    <t xml:space="preserve">Filtering
</t>
  </si>
  <si>
    <t>2020/08/21</t>
  </si>
  <si>
    <t>2020/12/05</t>
  </si>
  <si>
    <t xml:space="preserve">Zoom/details on demand
Filtering
Personalization
</t>
  </si>
  <si>
    <t>2020/05/22</t>
  </si>
  <si>
    <t xml:space="preserve"> By shining a quantitative light on the punitive methods used by landlords and debt collectors to extract money from the poor during the pandemic, our reporting triggered local and national changes.   In response to our reporting about evictions filed in violation of the CARES Act, landlords dismissed more than 100 eviction cases that they had illegally filed against tenants. While reporting this story, it became clear that many tenants were confused as to whether their property was covered under the new law, so we built an app to help renters determine if they were covered by the federal ban. The app was &lt;a href="https://www.banking.senate.gov/hearings/oversight-of-housing-regulators" style="text-decoration:none;"&gt; cited   by Senator John Tester during the Senate Committee on Banking, Housing, and Urban Affairs on June 9, 2020.   Our joint investigations team with the Texas Tribune used court data in Texas to uncover a lender who filed thousands of lawsuits against low-income borrowers during the pandemic. When the company learned about our investigation, it dismissed all its pending lawsuits across the country and temporarily suspended new suits. The company would not confirm the exact number of cases it dropped, but our data shows it filed about 10,000 lawsuits in Texas alone during the first half of 2020.   Another investigation found that one Indiana school district filed nearly 300 lawsuits against parents during the pandemic, most for unpaid textbook fees. After contacting the district, it announced it would forgive the unpaid fees of one family mentioned prominently in the story and vacated the small claims judgment filed against her.   Citing our reporting on debt collection cases filed or pursued by debt collectors and banks during the pandemic, Senators Elizabeth Warren and Sherrod Brown &lt;a href="https://www.warren.senate.gov/oversight/letters/senators-warren-and-brown-call-for-capital-one-and-major-debt-collectors-to-immediately-suspend-lawsuits-and-wage-garnishment-practices-during-the-covid-19-pandemic" style="text-decoration:none;"&gt; sent letters   to Capital One and other companies named in our story, demanding they suspend aggressive collection activities during the pandemic. </t>
  </si>
  <si>
    <t>2020/04/16</t>
  </si>
  <si>
    <t>2020/03/26</t>
  </si>
  <si>
    <t xml:space="preserve">Simple static chart
Combined static chart
Animated visualization
</t>
  </si>
  <si>
    <t>2020/07/27</t>
  </si>
  <si>
    <t>2020/11/22</t>
  </si>
  <si>
    <t xml:space="preserve"> This project represents the cutting edge of local journalism. The technology is sophisticated, reliable, and represents a great value. In almost a year, we’ve spent well under $200,000 to reach other a million people in multiple languages. Our competition did less with more resources.         Translation    Almost 14 percent of people in Illinois are native Spanish speakers. To cover the pandemic in Illinois, our work needed to be in both English and Spanish. But translation is often expensive, time-consuming, and technically challenging. We approached the challenge by prioritizing information design over traditional newswriting and with sophisticated use of accessible technology like Airtable.         Collaborative coding    Our Observable notebooks lowered the barrier to entry for collaboration and helped make translation possible. Because of our innovative use of this technology, reporters and editors without hard technical skills could make significant contributions.   The project was successful in the Observable ecosystem; our historical data notebook was one of the top ten most &lt;a href="https://observablehq.com/collection/@observablehq/2020-viral-notebooks"&gt;viral  and &lt;a href="https://observablehq.com/collection/@observablehq/2020-most-viewed-notebooks"&gt;viewed  notebooks on the platform, and we &lt;a href="https://observablehq.com/@observablehq/may-2020-virtual-community-meetup-archived"&gt;presented our work to the community  in May 2020.         Embedding    Observable notebooks also meant we could easily share our data graphics with their powerful embedding system. Pasting a simple snippet of code worked for over 16 websites and native apps.          Geolocation    We use geolocation to effectively personalize the experience and meet our audience where they are. The unobtrusive, internet address-based location service makes our graphics more friendly and inviting.         Data management     We employed clever hacks like using a content delivery network to mirror the state’s data and avoid expensive servers early in the project. Now we use a “serverless” GraphQL database that grows and shrinks based on our traffic. Because of our work with these technologies, we’ve been &lt;a href="https://hasura.io/events/hasura-con-2020/talks/hasuras-role-in-data-journalism/"&gt;advocates for data journalism  in the broader tech world. </t>
  </si>
  <si>
    <t xml:space="preserve">Facilitate and democratize the access and visualization of data
High level of engagement
</t>
  </si>
  <si>
    <t xml:space="preserve"> Tracking COVID-19 in Illinois reached a mass audience more efficiently and effectively than either government or legacy news outlets. It generated investigations, academic research, and community engagement.    We powered journalism. After we published our ZIP code map, WBEZ reporter Maria Zamudio reached out to obtain the case and testing data. We added a download button for anyone to use. Zamudio’s &lt;a href="https://www.wbez.org/stories/testing-lags-in-latino-communities-hit-hardest-by-covid-19-in-chicago/50613d3b-8770-45a3-ba6b-76f97bc6e1d0"&gt;investigation of testing rates  revealed systemic disparities and led to expanded testing in Latinx neighborhoods.    We reached the experts. Suburban civil servants used our historical data in their planning and in community meetings. The data has been used in at least four academic research projects that we know about.   "We were really happy to find the Illinois data set that you made available, and to be able to use it as an example of what could be possible if more local and state health departments would be willing to release their data with that degree of detail," Jarvis Chen, a research scientist at the Harvard School of Public Health who used our data for a &lt;a href="https://cdn1.sph.harvard.edu/wp-content/uploads/sites/1266/2020/04/HCPDS_Volume-19_No_1_20_covid19_RevealingUnequalBurden_HCPDSWorkingPaper_04212020-1.pdf"&gt;national analysis of the unequal racial and socio-economic burden of COVID-19,  told us.   Most of all, the project was a hit — and in a global pandemic, reach matters. Our project has reached roughly 1.2 million users via our embeds on more than sixteen sites and native apps. The embeds have been viewed almost 2 million times. We suspect many more because our work is used in newsletters like Block Club Chicago and shared on social platforms.   The spread of the disease is a numbers game. If 1 in 100 of the people who saw our work decided to wear a mask or avoided an unnecessary trip even once, then our project helped avoid a few unnecessary deaths and many more hospitalizations. </t>
  </si>
  <si>
    <t xml:space="preserve">Other
</t>
  </si>
  <si>
    <t xml:space="preserve">Open-Source Toolkit
</t>
  </si>
  <si>
    <t xml:space="preserve">Image
Simple static chart
Map
Table
Timeline
</t>
  </si>
  <si>
    <t>2020/03/01</t>
  </si>
  <si>
    <t xml:space="preserve"> On October 5, 2020, just days after publication, a mass protest took place in Bishkek. Citizens were outraged at the corruption the stories revealed — and at the fact that the Matraimovs’ political party, which benefited from their illicit wealth, had done so well in the parliamentary election through vote buying and other illegal tactics.   The protests quickly grew into a popular uprising and a revolution that led to the ouster of the president and the cancellation of the &lt;a href="https://www.occrp.org/en/the-matraimov-kingdom/pro-government-election-victory-sparks-overnight-revolution-in-kyrgyzstan"&gt;election results .   Kyrgyzstan’s new government has promised to pursue corruption with a new focus. On October 19, the State Committee of National Security (GKNB) &lt;a href="https://kloop.kg/blog/2020/10/19/gknb-vyyavleno-40-chelovek-iz-okruzheniya-matraimova-kotorye-mogut-byt-prichastny-k-korruptsii-na-tamozhne/"&gt;announced  that it was investigating Raimbek Matraimov’s corrupt customs schemes, which had been revealed in the investigation. They said they had already identified 40 customs employees tied to Matraimov.   On the next day, Matraimov was &lt;a href="https://rus.azattyk.org/a/30903519.html"&gt;arrested  (but later released under a pledge not to leave Kyrgyzstan). The new government reached an agreement that he would pay about $24 million into the treasury as compensation for the stolen funds. He is now on trial for corruption.   On October 22, Kamchybek Kolbaev, the criminal boss our investigation links to Matraimov, was &lt;a href="https://kloop.kg/blog/2020/10/22/gknb-v-bishkeke-zaderzhan-kriminalnyj-avtoritet-kamchy-kolbaev/"&gt;arrested  under charges of “establishing organized criminal groups.”   Kyrgyzstan’s new post-revolutionary acting Prime Minister has &lt;a href="https://kloop.kg/blog/2020/12/07/naladit-uchet-i-uprostit-protsedury-kak-novikov-pytaetsya-navesti-poryadok-na-tamozhne/"&gt;pledged  to eliminate corruption in the customs service and introduce a number of anti-corruption measures.   One of our sources, who was both a witness and a victim of Matraimov’s corrupt schemes, was released from custody after the uprising. He had been imprisoned after speaking with reporters.   On December 9, the United States &lt;a href="https://kloop.kg/blog/2020/12/09/ssha-vnesli-rajymbeka-matraimova-v-sanktsionnyj-spisok-magnitskogo/"&gt;sanctioned  Raimbek Matraimov and his spouse under the Global Magnitsky Act.   On December 24, the GKNB head told the press that Matraimov had &lt;a href="https://rus.azattyk.org/a/31020231.html"&gt;confessed  to having established corrupt schemes in the customs service.     </t>
  </si>
  <si>
    <t xml:space="preserve">Political
Business and economy
</t>
  </si>
  <si>
    <t>2020/10/02</t>
  </si>
  <si>
    <t xml:space="preserve">Image
Simple static chart
Map
Animated visualization
Combined static chart
</t>
  </si>
  <si>
    <t xml:space="preserve">Official institution
Other non-commercial organization
Publications and books
</t>
  </si>
  <si>
    <t>2020/01/23</t>
  </si>
  <si>
    <t xml:space="preserve">Open tool for other newsroom to use
Empower data journalist / Improve the quality of data journalism 
</t>
  </si>
  <si>
    <t>2020/11/05</t>
  </si>
  <si>
    <t xml:space="preserve">Own source
Media and website
Other non-commercial organization
Official institution
</t>
  </si>
  <si>
    <t>2020/06/12</t>
  </si>
  <si>
    <t xml:space="preserve">Filtering
Hyperlink to related materials
</t>
  </si>
  <si>
    <t xml:space="preserve">Covid-19
Political
Social (census, crime, etcs)
</t>
  </si>
  <si>
    <t>2020/10/30</t>
  </si>
  <si>
    <t xml:space="preserve">Image
Simple static chart
Map
Table
Combined static chart
Timeline
</t>
  </si>
  <si>
    <t>2020/06/23</t>
  </si>
  <si>
    <t xml:space="preserve">Facilitate and democratize the access and visualization of data
High level of engagement
Received tremendous feedback from readers
Empower data journalist / Improve the quality of data journalism 
Prompt further practical action
</t>
  </si>
  <si>
    <t xml:space="preserve"> Given the quality, quantity, and access of the information, non-government institutions and organizations of the civil society in Peru have contacted Convoca seeking to establish alliances and partnerships. These dynamics are essential to both secure the sustainability of the project in the long term and apply our methodology to other business sectors that register too serious infractions violating labor and environmental protection norms affecting indigenous people.    In order to develop DeepData, our team had to process highly sensitive data that contains information on the mining industry, one of the most powerful economic activities that has brought up several conflicts and disputes over natural resources in Peru.    For developing this platform our team created a traffic light that identifies large oil and mining companies based on the severity of environmental law violations (highly,frequently, moderately, or little infringing). In order to do so, we established a weighted value using statistical methods to indicate the number of environmental violations and the level of severity.   Researchers, scholars, reporters, and specialized organizations are now able, for the first time, to find in an integrated way information about the laboral-environment behavior at mining sites operating in Peru. In our country, open digital platforms containing this kind of processed data are not available; hence, projects like Convoca Deep Data show that it’s possible to provide citizens with integrated and processed data related to the mining and oil industries. To this date near 350 people have subscribed to the platform.     Thanks to this platform our reporters published 10 exclusive investigations between September and December of last year. This investigation also made it possible to disclose relevant information including the number of mining workers with Covid-19 and the mining companies that benefited from government programs like Reactiva Peru that offered economic incentives to companies from different business sectors.    </t>
  </si>
  <si>
    <t>2020/09/23</t>
  </si>
  <si>
    <t xml:space="preserve">Own source
Private company
</t>
  </si>
  <si>
    <t xml:space="preserve">Other non-commercial organization
Official institution
</t>
  </si>
  <si>
    <t>2020/08/12</t>
  </si>
  <si>
    <t xml:space="preserve"> Soon after China began to round up and detain thousands of Muslims in Xinjiang, Megha Rajagopalan was the first reporter to &lt;a href="https://www.buzzfeednews.com/article/meghara/the-police-state-of-the-future-is-already-here"&gt;document the rise  of &lt;a href="https://www.buzzfeednews.com/article/meghara/china-uighur-spies-surveillance"&gt;mass surveillance  in the region and the first to visit an internment camp — at a time when China denied that such camps existed.   In response, the government tried to silence her, revoking her visa and ejecting her from the country. It would go on to cut off access to the entire region for most Westerners and stymie journalists.   Undeterred, Rajagopalan kept digging. She started with a simple question: Where were people being held? With the estimated number of detainees running as high as 1 million, the Chinese government couldn’t just lock everyone up in its existing prisons. But in a region bigger than Alaska, it was immensely difficult for anyone to find evidence of new detention camps.   Rajagopalan teamed up with architect Alison Killing and programmer Christo Buschek to analyze satellite images. They analyzed thousands of satellite images censored by the Chinese government, which they compared with images on uncensored mapping software. Months of painstaking work later, they discovered more than 260 sites with the hallmarks of fortified detention compounds. Many also contained factories where detainees are forced to labor. These were built to be permanent, high-security facilities, signaling that the government aimed to imprison people for years.   Rajagopalan then traveled to Kazakhstan and persuaded more than two dozen former detainees to recount beatings and humiliations in harrowing detail, as well as provide more information on specific camps. Their accounts offered essential insights into life inside, from the ubiquitous cameras to the hierarchy of prisoners. They described being taken away from their homes, the horrors of life inside the camps, and the trauma that remains with them even after fleeing China. </t>
  </si>
  <si>
    <t xml:space="preserve">Image
Map
Animated visualization
</t>
  </si>
  <si>
    <t>2020/08/27</t>
  </si>
  <si>
    <t xml:space="preserve">High level of engagement
Raise Public Concern
</t>
  </si>
  <si>
    <t xml:space="preserve">Personalization
Hyperlink to related materials
</t>
  </si>
  <si>
    <t>2020/11/26</t>
  </si>
  <si>
    <t xml:space="preserve">Political
Culture
</t>
  </si>
  <si>
    <t xml:space="preserve">Image
Animated visualization
Simple static chart
</t>
  </si>
  <si>
    <t xml:space="preserve">Image
Simple static chart
Combined static chart
Table
</t>
  </si>
  <si>
    <t xml:space="preserve">Open tool for other newsroom to use
Facilitate and democratize the access and visualization of data
</t>
  </si>
  <si>
    <t xml:space="preserve">Simple static chart
Map
Timeline
Table
Combined static chart
</t>
  </si>
  <si>
    <t>2020/01/25</t>
  </si>
  <si>
    <t xml:space="preserve"> CTP is a testament to the power of collaborative journalism. We were able to spin up the project quickly and do urgent work by building a coalition of not just journalists, but academics, data scientists, epidemiologists, technologists, and public health experts. It took shape in the crucible of the U.S. pandemic, but could be applied to beats that require cross-disciplinary expertise.       We've also shown the ability to work  with  the public to  do  journalism. We recruited and trained hundreds of volunteers from all over the country and all walks of life—some of whom had no previous experience with data. We used simple, distributed tools to do this: a Google form, Zoom training sessions, Slack, and Google Sheets. We proved that it's possible to build an all-remote journalism endeavor from scratch in the midst of a pandemic, creating a culture that kept volunteers engaged.       We've built a series of workflows to find, calculate, check, and double-check the data. We plan to share these processes publicly, so that newsrooms that work with messy datasets can learn from our experience.       We also showed just how important it is to analyze how governments are collecting and defining data. Our data quality team and journalists not only worked to come up with definitions and analyses to help the public understand what data is available, but they also held officials accountable for the data they published. The COVID Tracking Project makes all of its data public, along with &lt;a href="https://covidtracking.com/about-data/data-definitions" style="text-decoration:none;"&gt; data definitions,  &lt;a href="https://covidtracking.com/about-data/faq" style="text-decoration:none;"&gt; detailed   &lt;a href="https://covidtracking.com/about-data/total-tests" style="text-decoration:none;"&gt; usage   &lt;a href="https://covidtracking.com/analysis-updates/category/testing-data" style="text-decoration:none;"&gt; guides,  and a help desk that's answered thousands of questions.       Finally, this project is also proof that journalists can do a better job compiling and explaining data than the federal government. </t>
  </si>
  <si>
    <t xml:space="preserve">Facilitate and democratize the access and visualization of data
Cited or extended by other researchers
Open tool for other newsroom to use
</t>
  </si>
  <si>
    <t xml:space="preserve"> We became the definitive, trustworthy source for U.S. coronavirus data, filling the gap left by the federal government. Our data has been used in thousands of news articles and broadcasts across the political spectrum, and in &lt;a href="https://scholar.google.com/scholar?hl=en&amp;as_sdt=0%2C33&amp;q=%22covid+tracking+project%22&amp;btnG=" style="text-decoration:none;"&gt; hundreds   of academic and medical papers in the most prestigious journals. It's also used by &lt;a href="https://coronavirus.jhu.edu/map.html" style="text-decoration:none;"&gt; the largest   &lt;a href="https://www.ft.com/content/a2901ce8-5eb7-4633-b89c-cbdf5b386938" style="text-decoration:none;"&gt; aggregation   &lt;a href="https://github.com/owid/covid-19-data/tree/master/public/data/" style="text-decoration:none;"&gt; efforts   and has been cited in multiple &lt;a href="https://scholar.google.com/scholar_case?case=4182837643689079786&amp;q=%22COVID+Tracking+Project%22&amp;hl=en&amp;as_sdt=80000006" id="docs-internal-guid-e274cfe1-7fff-1d23-19ce-8ac316f14b17" style="text-decoration:none;"&gt; pandemic  -&lt;a href="https://public.courts.alaska.gov/web/media/docs/avc/memorandum1.pdf" style="text-decoration:none;"&gt; related   &lt;a href="https://www.mass.gov/doc/ag-complaint/download" style="text-decoration:none;"&gt; lawsuits  .       The White House used our &lt;a href="https://web.archive.org/web/20210113090724/https://www.whitehouse.gov/wp-content/uploads/2020/04/Testing-Overview-Final.pdf" style="text-decoration:none;"&gt; testing data   rather than the CDC's, and the Biden transition team &lt;a href="https://www.buzzfeednews.com/article/zahrahirji/biden-trump-white-house-coronavirus-data" style="text-decoration:none;"&gt; relied on CTP data  . The CDC published &lt;a href="https://www.cdc.gov/mmwr/volumes/69/wr/mm6924e2.htm?s_cid=mm6924e2_w" style="text-decoration:none;"&gt; a report   stating that our race data might be more accurate than the federal government's. The CDC's vaccine advisory council used our data in presenting evidence of who should be &lt;a href="https://www.cdc.gov/vaccines/hcp/acip-recs/vacc-specific/covid-19/evidence-table.html" style="text-decoration:none;"&gt; included in phase 1A of the vaccine roll-out  . Federal lawmakers repeatedly used our data in demanding answers from the executive branch, and cited us in a &lt;a href="https://www.govtrack.us/congress/bills/116/hr8073/text" style="text-decoration:none;"&gt; bill   called the Improving COVID–19 Data Transparency Act. We've been cited by numerous federal agencies and praised by &lt;a href="https://twitter.com/FaceTheNation/status/1353331719550627840?s=20" style="text-decoration:none;"&gt; Dr. Deborah Birx   as "superb" and &lt;a href="https://twitter.com/DrTomFrieden/status/1347711455882317824" style="text-decoration:none;"&gt; former CDC director   Tom Frieden as "invaluable." The Biden administration used CTP data in its day 1 &lt;a href="https://www.whitehouse.gov/wp-content/uploads/2021/01/National-Strategy-for-the-COVID-19-Response-and-Pandemic-Preparedness.pdf" style="text-decoration:none;"&gt; COVID response plan   instead of the CDC's.     We required states to make data available publicly if they wanted it included in our datasets. We wanted states to report tests in units capturing repeat testing; initially, only 19 states did so, and now all but three jurisdictions report repeat testing. When we began tracking race and ethnicity data, fewer than half of the jurisdictions reported those numbers. Now, nearly every single one does. Our work led to more than two dozen changes to data points on state websites, from correcting errors to clarifying definitions to releasing new data points. And we were instrumental in securing the release—&lt;a href="https://covidtracking.com/data/hospital-facilities" style="text-decoration:none;"&gt; and demonstrating the utility  —of new data from the federal government. </t>
  </si>
  <si>
    <t xml:space="preserve">Filtering
Search
</t>
  </si>
  <si>
    <t xml:space="preserve">Simple static chart
Map
Combined static chart
Timeline
</t>
  </si>
  <si>
    <t>2020/03/06</t>
  </si>
  <si>
    <t xml:space="preserve">Image
Simple static chart
Map
Video
Combined static chart
illustration
Timeline
</t>
  </si>
  <si>
    <t>2020/12/11</t>
  </si>
  <si>
    <t>2020/08/08</t>
  </si>
  <si>
    <t xml:space="preserve">Received tremendous feedback from readers
Raise Public Concern
Used as a teaching tool
Prompt further practical action
Trigger investigations into events or people
</t>
  </si>
  <si>
    <t>2020/03/30</t>
  </si>
  <si>
    <t xml:space="preserve">Used as a teaching tool
Prompt further practical action
</t>
  </si>
  <si>
    <t>2020/10/24</t>
  </si>
  <si>
    <t xml:space="preserve"> I downloaded data collected by the U.S. government under the Home Mortgage Disclosure Act. The &lt;a href="https://ffiec.cfpb.gov/data-browser/data/2019?category=states&amp;items=VA" target="_blank"&gt;HMDA data for Virginia for 2019  contained 505,456 records -- one for each loan application handled by each financial institution that year. Using Microsoft Access, I joined the data file with other tables to translate codes and include the names of lending institutions.   I then filtered the data for home-purchase loans that had been approved or denied, giving me a final data set of 127,860 records. I ran a succession of group-by and crosstab queries in Access to calculate how often applicants from each racial or ethnic group were denied home loans, and why. I calculated the statistics statewide, for each metro area and by locality (city and county). I also computed the denial rates by ethnicity-race for applicants with similar incomes ($40,000-$49,999, $50,000-$59,999, $60,000-$69,999 and so forth).   For comparison, I conducted similar analyses of HMDA data for Virginia as far back as 2007 (&lt;a href="https://www.consumerfinance.gov/data-research/hmda/historic-data/" target="_blank"&gt;available from the Consumer Financial Protection Bureau ).   I performed most of the analysis with Microsoft Access and refined the results with Microsoft Excel.   I also downloaded homeownership data from the &lt;a href="https://data.census.gov/" target="_blank"&gt;Census Bureau's data portal,  using the &lt;a href="https://data.census.gov/cedsci/table?q=renters&amp;g=0400000US42&amp;tid=ACSST1Y2018.S2502&amp;hidePreview=false" target="_blank"&gt;American Community Survey  estimates. Using Excel, I computed homeownership rates overall and by ethnicity and race for the nation, for Virginia, for each Virginia metro area and for each city and county in the state. I worked initially with the most recent data (2018) and then compared the results with previous years.   I created the online graphics with Datawrapper, the data visualization tool preferred by Virginia Mercury. For the tooltips for the maps, this required extensively manipulating the HTML coding.   Finally, for transparency and trust, I publicly shared &lt;a href="https://bit.ly/hmda19_va" target="_blank"&gt;all of the data  on the project's Google Drive. </t>
  </si>
  <si>
    <t>2020/07/21</t>
  </si>
  <si>
    <t xml:space="preserve">Other non-commercial organization
Official institution
Own source
</t>
  </si>
  <si>
    <t xml:space="preserve">Image
Map
Video
Animated visualization
illustration
</t>
  </si>
  <si>
    <t>2020/06/10</t>
  </si>
  <si>
    <t xml:space="preserve">Raise Public Concern
Received tremendous feedback from readers
Facilitate and democratize the access and visualization of data
</t>
  </si>
  <si>
    <t>2020/02/21</t>
  </si>
  <si>
    <t xml:space="preserve">Used as a teaching tool
</t>
  </si>
  <si>
    <t xml:space="preserve">Image
Simple static chart
Map
Combined static chart
Animated visualization
</t>
  </si>
  <si>
    <t>2020/03/16</t>
  </si>
  <si>
    <t xml:space="preserve">Raise Public Concern
High level of engagement
Received tremendous feedback from readers
</t>
  </si>
  <si>
    <t xml:space="preserve">Gamified interaction
Hyperlink to related materials
</t>
  </si>
  <si>
    <t>2020/11/25</t>
  </si>
  <si>
    <t xml:space="preserve">Raise Public Concern
Contribution of data to scientific research
</t>
  </si>
  <si>
    <t xml:space="preserve">Image
Simple static chart
Table
Combined static chart
</t>
  </si>
  <si>
    <t>2020/03/10</t>
  </si>
  <si>
    <t xml:space="preserve">Raise Public Concern
Used as a teaching tool
</t>
  </si>
  <si>
    <t xml:space="preserve">Simple static chart
Animated visualization
Timeline
</t>
  </si>
  <si>
    <t>2020/10/19</t>
  </si>
  <si>
    <t xml:space="preserve">Cited or extended by other researchers
High level of engagement
Empower data journalist / Improve the quality of data journalism 
Open tool for other newsroom to use
</t>
  </si>
  <si>
    <t xml:space="preserve">Search
</t>
  </si>
  <si>
    <t xml:space="preserve">Simple static chart
</t>
  </si>
  <si>
    <t>2020/09/24</t>
  </si>
  <si>
    <t xml:space="preserve">News application
</t>
  </si>
  <si>
    <t xml:space="preserve">Simple static chart
Map
</t>
  </si>
  <si>
    <t>2020/09/29</t>
  </si>
  <si>
    <t xml:space="preserve">Explain
Database
</t>
  </si>
  <si>
    <t xml:space="preserve">Image
Simple static chart
Map
Timeline
illustration
</t>
  </si>
  <si>
    <t>2020/11/03</t>
  </si>
  <si>
    <t xml:space="preserve">Simple static chart
Map
Table
Timeline
</t>
  </si>
  <si>
    <t xml:space="preserve">Social (census, crime, etcs)
Business and economy
Environmental
</t>
  </si>
  <si>
    <t>2020/06/29</t>
  </si>
  <si>
    <t xml:space="preserve">Gamified interaction
Filtering
Zoom/details on demand
</t>
  </si>
  <si>
    <t xml:space="preserve">Image
Animated visualization
illustration
</t>
  </si>
  <si>
    <t xml:space="preserve">Publications and books
</t>
  </si>
  <si>
    <t>2020/07/01</t>
  </si>
  <si>
    <t xml:space="preserve">Image
Map
Animated visualization
Timeline
illustration
</t>
  </si>
  <si>
    <t>2020/12/20</t>
  </si>
  <si>
    <t>2020/01/16</t>
  </si>
  <si>
    <t>2020/01/15</t>
  </si>
  <si>
    <t xml:space="preserve">Gamified interaction
Filtering
</t>
  </si>
  <si>
    <t xml:space="preserve">Image
Table
</t>
  </si>
  <si>
    <t xml:space="preserve">Media and website
Private company
</t>
  </si>
  <si>
    <t xml:space="preserve">Political
Technology
</t>
  </si>
  <si>
    <t>2020/01/07</t>
  </si>
  <si>
    <t xml:space="preserve">Image
Simple static chart
Video
Combined static chart
</t>
  </si>
  <si>
    <t xml:space="preserve">Covid-19
Political
</t>
  </si>
  <si>
    <t>2020/06/03</t>
  </si>
  <si>
    <t xml:space="preserve">Gamified interaction
Zoom/details on demand
Hyperlink to related materials
</t>
  </si>
  <si>
    <t>2020/11/15</t>
  </si>
  <si>
    <t xml:space="preserve"> We have seen significant success in making wildlife trafficking data publicly accessible. By shining a light on the scale of illegal wildlife trade taking place, we have sparked the interest of other journalists, law enforcement, and organisations monitoring and investigating wildlife crime. We have mapped over 900 incidents of seizures, arrests, court cases and convictions on the #WildEye Asia map. These span the entire continent and record information on more than 100 different endangered species.    We have also contributed to the narrative around Covid-19 and its links to illegal wildlife trade. When the urgent need to tackle wildlife trade that is illegal, unsustainable and poses threats to human health and biodiversity conservation became apparent, resources like #WildEye highlighted the need for urgent action.    We have formed ongoing relationships with organisations across the globe, including wildlife monitoring agency Traffic, the Global Initiative against Transnational Organized Crime, USAID, the World Wildlife Fund, the Wildlife Conservation Society, the Environmental Investigation Agency, the Freeland Foundation and Investigate Earth, among others. We have also interacted with law enforcement agencies, including Interpol, the Wildlife Justice Commission and local law enforcement.    A total of 16 in-depth, data-driven investigations have been published in China, India, Pakistan, Nepal, Indonesia and Vietnam. These have been viewed and shared, along with the #WildEye map, hundreds of thousands of times. Topics include Chinese courts' leniency towards pangolin offenders; insurgents linked to India's rhino poaching syndicates; traditional Chinese medicine in wildlife; and using new Indonesian law to nab wildlife smugglers.    We have also hosted eight webinars between May and December 2020, with a total of 416 participants from all over the world. These included training on how and why to use #WildEye; investigating wildlife trafficking and conservation reporting; digitisation for anti-corruption and Covid-19 and the environmental crisis. These webinars are available on #WildEye. </t>
  </si>
  <si>
    <t xml:space="preserve">Map
Table
Simple static chart
Image
</t>
  </si>
  <si>
    <t xml:space="preserve">Other non-commercial organization
Own source
Official institution
Media and website
</t>
  </si>
  <si>
    <t xml:space="preserve">Image
Video
Animated visualization
Map
</t>
  </si>
  <si>
    <t>2020/12/13</t>
  </si>
  <si>
    <t xml:space="preserve">Image
Simple static chart
Table
</t>
  </si>
  <si>
    <t xml:space="preserve">Political
Covid-19
</t>
  </si>
  <si>
    <t xml:space="preserve"> The most important lesson we learned - and other journalists can learn from the process by reading "the making of No epicentro", published in Medium (https://medium.com/datavizbr/como-fizemos-o-mapa-interativo-que-te-coloca-no-epicentro-da-epidemia-de-covid-19-no-brasil-4ce949a9183b) and in GitHub (https://github.com/noepicentro/) - was how valuable a multidisciplinary team is when we talk about digital journalism. Three professionals specialized in data journalism and visual narratives were responsible for the development of the project: the designer Vinicius Sueiro, the journalist-programmer Rodrigo Menegat and the developer Tiago Maranhão. Gilberto Scofield Jr., Director of Strategy and Business at Agência Lupa, Natalia Leal, Content Director at Lupa, and Marco Túlio Pires, Google News Lab Lead in Brazil, were also part of the team, everybody coordinated by one of the best data-visualization professionals in the world, Alberto Cairo, from University of Miami.   We also learned that good communication and openness to constructive criticism is key for achieving positive outcomes. When the team was set up, it seemed like all the development tasks were very compartmentalized and could be performed individually: to us, it was really possible that everyone involved sat at their computers, did their parts and just talked to each other when assembling the parts.    Luckily, the routine was different. The development team itself talked almost non-stop in a WhatsApp group chat which was particularly active late at night, with conversations about all dimensions of the content. The extended team, with professionals from Lupa and Google, met weekly on video conferences to discuss the product. Even though each professional had specific demands, everyone's fingerprints are on every piece of the material.    In the end, the team worked under a strict division of labor, but with freedom to make suggestions on topics distant from each person's responsibilities. The first half of the equation ensured productivity and efficiency. The second ensured creativity and critical sense.  </t>
  </si>
  <si>
    <t xml:space="preserve"> The project was published on July 24th. One week after its launch, it had more than 210,000 page views. Among those, 178,000 were unique users. But the most remarkable indicator is that these people spent, on average, 10 minutes and 54 seconds browsing the website. This is way above market average. Also, people really dove into the story: for every 100 people who began the narrative experience, 71 reached the end of the narrative. Also, by publishing "No Epicentro", Agência Lupa added a new ​​activity - data visualization projects - in its business portfolio.   One of the biggest TV celebrities in Brazil, Luciano Huck, tweeted about the awareness the tool was able to bring and invited all his 13,1 million followers to experience "No epicentro". The tool was reported in the biggest brazilian national daily, "Folha de S,. Paulo" (&lt;a href="https://www1.folha.uol.com.br/equilibrioesaude/2020/07/plataforma-mostra-o-que-ocorreria-se-a-pandemia-de-covid-19-estivesse-concentrada-na-sua-vizinhanca.shtml"&gt;https://www1.folha.uol.com.br/equilibrioesaude/2020/07/plataforma-mostra-o-que-ocorreria-se-a-pandemia-de-covid-19-estivesse-concentrada-na-sua-vizinhanca.shtml ).   The tool was also reported on prime time TV show Fantastico, biggest audience on Sunday television in the country: &lt;a href="https://g1.globo.com/fantastico/noticia/2020/08/09/brasil-chega-aos-100-mil-mortos-por-covid-aplicativo-dimensiona-devastacao-da-doenca.ghtml"&gt;https://g1.globo.com/fantastico/noticia/2020/08/09/brasil-chega-aos-100-mil-mortos-por-covid-aplicativo-dimensiona-devastacao-da-doenca.ghtml .   It also aired on CNN Brasil: &lt;a href="https://www.cnnbrasil.com.br/tecnologia/2020/07/24/plataforma-dimensiona-mortes-por-covid-19-no-pais-a-partir-de-dados-locais"&gt;https://www.cnnbrasil.com.br/tecnologia/2020/07/24/plataforma-dimensiona-mortes-por-covid-19-no-pais-a-partir-de-dados-locais    And as said before, in November 2020 "No epicentro" was replicated by the american national daily "The Washington Post" with the name "At the epicenter" (https://www.washingtonpost.com/graphics/2020/national/coronavirus-deaths-neighborhood/).   Finally, "No epicentro" was also awarded "Best Visualization Tool" at WANIFRA LATAM DiGITAL AWARDS 2020 (https://events.wan-ifra.org/events/2020-latam-digital-media-awards/content/4667) and will compete with other visualizaton tool created all around the world this year.  </t>
  </si>
  <si>
    <t xml:space="preserve">Image
Simple static chart
illustration
Video
</t>
  </si>
  <si>
    <t>2020/06/26</t>
  </si>
  <si>
    <t xml:space="preserve">Cited or extended by other researchers
Prompt further practical action
</t>
  </si>
  <si>
    <t xml:space="preserve">Business and economy
Environmental
</t>
  </si>
  <si>
    <t xml:space="preserve">Facilitate and democratize the access and visualization of data
Prompt further practical action
</t>
  </si>
  <si>
    <t xml:space="preserve">Image
Simple static chart
Map
Video
Animated visualization
</t>
  </si>
  <si>
    <t xml:space="preserve">Official institution
Publications and books
</t>
  </si>
  <si>
    <t xml:space="preserve"> Lilian Martínez (47) is a journalist with more than 20 years of experience. Working in her field since 1998. She joined the editorial staff of El Diario de Hoy in June 2001. Since then, she has developed different positions in the newspaper. In August 2017, she became the editor of the Data Unit of El Diario de Hoy, from where, together with young journalists, she assumed the task of not only doing data journalism but also of combining this with the stories and the people who live in their own flesh what the data reveal. It is there, in this Data Unit, where the project "Conflict Faces and Voices" is gestated, an ambitious work that aims to compile the human rights violations, war crimes and crimes against humanity committed between 1972 and 1992 in El Salvador.  Karla Arévalo (26) is a data journalist in the Data Unit of El Diario de Hoy in El Salvador. She writes reports about homicidal violence and environment. She works with open data or request information through the Law of Access to Public Information. In addition to cleaning, analyzing and disseminating these stories, she also uses different formats to present the stories to readers. On April of this year, she documented the hydrological crisis in the western El Salvador. Arévalo is graduated with a degree in Communication Sciences, specializing in journalism, from the Dr. José Matías Delgado University in El Salvador.  Xenia González Oliva (29) Xenia González Oliva is a journalist based in El Salvador. Currently, she worked on El Diario de Hoy’s data unit three years, where she has published stories relating to health issues including teen pregnancies, the sexual abuse of children, and chronic renal failure in the country. She participated in ICFJ’s Professional Fellows program and supported a project published in ProPublica.  Carlos Eduardo Palomo (26) is a salvadoran engineer who has experience working as a data analyst and designing web visualizations. He has a background in statistics, business intelligence and computer networks.  Carlos worked in the Data Unit inside El Diario de Hoy, one of the principals newspaper in El Salvador. While he was in El Diario de Hoy, he centered his activities in developing algorithms to digitalize data contained in physical media and using statistical techniques to analyze that data. </t>
  </si>
  <si>
    <t xml:space="preserve">Image
Simple static chart
Map
Table
Video
Animated visualization
Timeline
</t>
  </si>
  <si>
    <t>2020/09/16</t>
  </si>
  <si>
    <t xml:space="preserve">Received tremendous feedback from readers
Raise Public Concern
</t>
  </si>
  <si>
    <t xml:space="preserve">Image
Video
Animated visualization
</t>
  </si>
  <si>
    <t>2019/09/13</t>
  </si>
  <si>
    <t>2019/01/18</t>
  </si>
  <si>
    <t xml:space="preserve">Gamified interaction
</t>
  </si>
  <si>
    <t>2019/10/17</t>
  </si>
  <si>
    <t xml:space="preserve">Social (census, crime, etcs)
Health
</t>
  </si>
  <si>
    <t>2019/11/03</t>
  </si>
  <si>
    <t>2019/04/10</t>
  </si>
  <si>
    <t xml:space="preserve">Raise Public Concern
High level of engagement
Received tremendous feedback from readers
Contribution of data to scientific research
</t>
  </si>
  <si>
    <t xml:space="preserve">AR (Augmented Reality)
Hyperlink to related materials
Filtering
</t>
  </si>
  <si>
    <t>2019/02/12</t>
  </si>
  <si>
    <t>2019/09/12</t>
  </si>
  <si>
    <t xml:space="preserve">Sports
</t>
  </si>
  <si>
    <t>2019/05/11</t>
  </si>
  <si>
    <t xml:space="preserve">  Pete Sherlock  is the Assistant Editor of the Shared Data Unit. In 2015 founded a team which produced data-driven stories for the BBC website before moving into his current role. He passionately believes data journalism is informing citizens and holding those in power to account. He was formerly a reporter for Newsquest’s Enfield Independent, and went on to work for Archant’s Hackney Gazette and the East London Advertiser before joining the BBC in 2010.    Alex Homer  is a Senior Journalist on the Shared Data Unit. Before joining the BBC in 2014, Alex was a senior reporter for the Express &amp; Star daily newspaper based in Wolverhampton. He is a specialist in the Freedom of Information Act and loves public interest reporting. His first foray into data journalism was investigating the accounts of the 92 clubs in the Premier League and English Football League.    Eileen Murphy  is the Executive Editor of Digital England for the BBC. She was involved in the earliest incarnation of the Local News Partnership and worked with regional news colleagues to build the Shared Data Unit proposition within the strategy. She now oversees the unit and BBC digital output across England.    Matthew Barraclough  is Head of the BBC Local News Partnerships scheme, which he helped design over years’ of collaboration with the local news sector starting from the Revival of Local Journalism conference he organised in 2014. Matthew has been a BBC journalist since 1995, mainly in the North East of England in roles including reporter, programme producer and eventually Editor of BBC Tees in Middlesbrough.    Paul Lynch  is a journalist on the Shared Data Unit. He began his career with Johnston Press newspapers. While he was chief reporter for the Northampton Chronicle and Echo, he was awarded Johnston Press’s journalist of the year award twice – once for exposing the corruption at the heart of the town’s football club and a second time revealing the extent of historical abuse in a locally-formed religious sect. From 2016 he was also a member of The i newspaper’s investigations unit, which won a Mind Media Award for its work tackling the subject of suicide among military veterans.    Anna Khoo  is a journalist on the Shared Data Unit. Anna is a proud coding geek and specialist user of R. She was formerly a senior reporter on the Chichester Observer and its sister titles in Sussex, where she worked for three </t>
  </si>
  <si>
    <t xml:space="preserve">Empower data journalist / Improve the quality of data journalism 
</t>
  </si>
  <si>
    <t xml:space="preserve">Political
Social (census, crime, etcs)
Business and economy
Culture
</t>
  </si>
  <si>
    <t>2019/10/01</t>
  </si>
  <si>
    <t>2019/02/09</t>
  </si>
  <si>
    <t>2019/04/09</t>
  </si>
  <si>
    <t xml:space="preserve"> Several famous medies, such as Caixin, Southern Weekly, The Paper, cooperated with us to report environmental data news related to air, water and soil, and carry on deep investigations on environmental damage. Therefore, the public could know serious situation we were facing, and public opinion often push environmental problems to solve.   Besides, we have developed a regular data opening program by using API port. In 2019, 23 companies/orgarnizations were getting environmental data from us to develop different applications. Amap, the most popular map APP in China, developed an 'Environmental Map' by using our data. According to Amap's statement, 0.7 billion users have viewed environmental data by entering 'Environment Map' from June 2018 to June 2019. Sogou Map, another popular map APP in China, developed a 'PM2.5 Map' by using our data. Through the coorperation with companies such as the two above, we solve the problem of how to spread environmental information to public.   Tianyancha and Qixinbao, two largest credit investigation companies in China, put environmental administrative punishments of companies getted from us into their database. This made many companies lose opportunities of financing or bidding a government's project, which often requires a company not receiving administrative punishments in recent years. The environmental administrative punishments are always not heavy enough for companies. However, losing opportunities of financing or bidding hurts them much more, and they will surely seek for better environmental performance afterwards. In one case, a company even persuaded the local Environmental Protection Bureau to illegally overturn a punishment, in order to let us and credit investigation companies delete its punishment record. The punishment was finally retained after we reporting to higher administration.   The data was also provided to several local Procuratorates for supporting commonweal litigation, and to several governments for supporting their administrative information system.     </t>
  </si>
  <si>
    <t xml:space="preserve">Official institution
Other non-commercial organization
Private company
</t>
  </si>
  <si>
    <t xml:space="preserve">Political
Social (census, crime, etcs)
Business and economy
</t>
  </si>
  <si>
    <t>2019/01/01</t>
  </si>
  <si>
    <t>2019/02/17</t>
  </si>
  <si>
    <t xml:space="preserve">Raise Public Concern
Investigate further and contact victims to inform them of the scam
Prompt further practical action
</t>
  </si>
  <si>
    <t>2019/12/07</t>
  </si>
  <si>
    <t xml:space="preserve">Other non-commercial organization
Private company
</t>
  </si>
  <si>
    <t>2019/06/12</t>
  </si>
  <si>
    <t>2019/09/26</t>
  </si>
  <si>
    <t>2019/11/14</t>
  </si>
  <si>
    <t>2019/02/22</t>
  </si>
  <si>
    <t xml:space="preserve">Other non-commercial organization
Leaked
</t>
  </si>
  <si>
    <t>2019/04/15</t>
  </si>
  <si>
    <t xml:space="preserve">Gamified interaction
Personalization
</t>
  </si>
  <si>
    <t>2019/03/05</t>
  </si>
  <si>
    <t xml:space="preserve">Sharing button
Comment
Ask for feedback
</t>
  </si>
  <si>
    <t>2019/03/06</t>
  </si>
  <si>
    <t xml:space="preserve">Simple static chart
Combined static chart
Timeline
Animated visualization
</t>
  </si>
  <si>
    <t>2019/05/15</t>
  </si>
  <si>
    <t>2019/05/13</t>
  </si>
  <si>
    <t xml:space="preserve"> The &lt;a href="https://australiatalks.abc.net.au/"&gt;Australia Talks news application&lt;/a&gt; was completed by more than 450,000 people, and a subsequent impact study found that 30 per cent of Australians engaged with the project as a whole.    Individual impact    Australia Talks posed curly questions about hot-button topics (smacking children, climate change) and also dug into very personal areas (sex, happiness). Many people found that the very act of answering prompted them to think about their own opinions and behaviours in new and surprising ways.   Then, their personalised Australia Talks results page provided them with both a greater understanding of themselves and their fellow Australians, and also often a sense of belonging.   One young audience member told us she cried when she completed the Australia Talks tool because she found it so affirming and "felt less alone" when she learned how many other young Australians were also struggling with mental health concerns.   Another user said that being asked how much she would be willing to spend personally to slow climate change had prompted her to start buying carbon offsets.   Another wrote: "From naked selfie to religion, as an Indonesian migrant, this Australia Talks by ABC News really helps me to know where I fit in modern Australia."    Starting conversations    By exploring the views and experiences of the nation, Australia Talks was able to spark important conversations — about &lt;a href="https://www.abc.net.au/news/2019-12-17/what-youd-spend-to-halt-climate-change-and-what-you-could-get/11784704"&gt;climate change&lt;/a&gt;, &lt;a href="https://www.abc.net.au/radionational/programs/lifematters/why-young-adults-are-most-prone-to-anxiety-and-loneliness/11708966"&gt;mental health&lt;/a&gt;, &lt;a href="https://www.abc.net.au/news/2019-10-22/annabel-crabb-national-identity-what-makes-an-australian/11623566"&gt;national identity&lt;/a&gt;, &lt;a href="https://www.abc.net.au/news/2019-10-18/annabel-crabb-australia-talks-women-worried-more-than-men/11562860"&gt;gender&lt;/a&gt;, &lt;a href="https://www.abc.net.au/news/2019-11-15/sex-dating-and-prejudice-why-we-are-a-nation-sharply-divided/11694038"&gt;prejudice&lt;/a&gt;, &lt;a href="https://www.abc.net.au/news/2019-11-28/australia-talks-annabel-crabb-political-correctness-analysis/11742380"&gt;freedom of speech&lt;/a&gt;, &lt;a href="https://www.abc.net.au/news/2019-11-06/annabel-crabb-australia-talks-religion-insights/11674076"&gt;religion&lt;/a&gt; and much more.   The conversations played out both between individual citizens and on the national stage. They were held on social media, but also in the real world through dozens of community engagement events including outside broadcasts and town hall meetings.   They were also extended by media outlets across Australia, including the Guardian, The Australian, Daily Mail, Australian Financial Review as well as some international coverage. </t>
  </si>
  <si>
    <t xml:space="preserve">Zoom/details on demand
Personalization
</t>
  </si>
  <si>
    <t>2019/06/10</t>
  </si>
  <si>
    <t>2019/01/21</t>
  </si>
  <si>
    <t xml:space="preserve">Facilitate and democratize the access and visualization of data
High level of engagement
Received tremendous feedback from readers
</t>
  </si>
  <si>
    <t>2019/08/20</t>
  </si>
  <si>
    <t xml:space="preserve"> Laura Zommer. Executive Director and Editor-in-chief at Chequeado. Member of the Board of the International Fact-Checking Network and the Consultative Council of Sembramedia and the Brazilian site Gender and Number. Laura has a Bachelor's Degree in Communication Science at University of Buenos Aires and she's also a lawyer and access to information and transparency activist. She is Professor of Right to Information at the University of Buenos Aires and writes in the daily La Nacion. She worked at CIPPEC (2004-2012) as Director of Communications and at the Secretary of Internal Security of the Ministry of Justice  (2003-2004).    Pablo M. Fernandez. Director of Editorial Innovation in Chequeado. Assistant lecturer at the Data Department of Social Communication at the University of Buenos Aires and member of UBACyT research team on technology and media. Professor of the Master's Degree in Innovation in Digital Media at Torcuato Di Tella University. Author and founder of Jomofis, the independent workers' community. Blogger on Onlain. Co-lead the Diyitales podcast. Former editor of Lanacion.com (Technology and general update) and digital magazines of La Nación (Brando, Living, Lugares, Hola, Maru, Ohlala, Rolling Stone and Susana).   Mariano Falcon. Programmer in area of Innovation in Chequeado. Engineer in Information Systems of the National Technological University. Specialist in technologies for working with data, such as scraping and Natural Language Processing.   Joaquín Saralegui. Developer at Chequeado. Analyst in Information Systems, specialized in languages like Java, Python, c++, Javascript, and NLP and Machine Learning algorithms.   Matias Di Santi​. Editing and production coordinator at Chequeado and Reverso. He is a former reporter for Buenos Aires newspaper Diario Z, where he mainly covered politics and society. He helped to research and edit the investigative book El Enigma Perrotta. He was nominated for the Estímulo TEA award in 2014 and 2015. In 2016, he won the FOPEA award for Investigative Journalism. He mainly covers topics such as misinformation, official advertising and electoral financing. He is a regular commentator for Buenos Aires radio stations, as well as at TV programmes. </t>
  </si>
  <si>
    <t>2019/01/03</t>
  </si>
  <si>
    <t>2019/11/29</t>
  </si>
  <si>
    <t>2019/10/30</t>
  </si>
  <si>
    <t>2019/06/06</t>
  </si>
  <si>
    <t xml:space="preserve">High level of engagement
Received tremendous feedback from readers
</t>
  </si>
  <si>
    <t xml:space="preserve">Image
Combined static chart
Animated visualization
</t>
  </si>
  <si>
    <t>2019/06/25</t>
  </si>
  <si>
    <t xml:space="preserve">Lead to relevant legislation proposals
Facilitate and democratize the access and visualization of data
</t>
  </si>
  <si>
    <t>2019/12/09</t>
  </si>
  <si>
    <t xml:space="preserve">Raise Public Concern
Lead to relevant legislation proposals
</t>
  </si>
  <si>
    <t xml:space="preserve">Image
Simple static chart
Map
Animated visualization
GIF
</t>
  </si>
  <si>
    <t>2019/11/19</t>
  </si>
  <si>
    <t xml:space="preserve"> This international journalistic collaboration is no flash in the pan. After the spotlight left Facebook following the U.S. presidential election, American and Canadian journalists persevered through Facebook's technological hurdles to expose wrongdoing by Facebook and its advertisers.   In Canada, reporters used the ad collector to stay on top of candidates and parties' messaging during the hectic federal election campaign, and as a tool to identify third party advertisers. The project also led to a story revealing that political parties were uploading voters' email addresses to Facebook for targeting purposes, a possible violation of federal privacy laws. It was also used to determine that ads bought by Elections Canada, the country's federal elections authority, were being automatically directed at particular groups of people – often young men – by Facebook's algorithm, meaning the agency was effectively advertising to the electorate in a biased manner.       In the U.S., the project has led to investigations into the shady advertising sold by Facebook. First, the banking industry used a targeting technique, called "Lookalike Audiences," that experts suggest may be illegal and discriminatory. Second, &lt;a href="http://metals.com/" rel="noopener noreferrer" target="_blank"&gt;Metals.com&lt;/a&gt; is a precious metals retailer that's now under investigation for securities violations. It sells highly-marked up silver coins to conservative retirees, sometimes wiping out half of their savings the moment that they make a purchase. We revealed that it found its customers through millions of dollars in ads from numerous fake grassroots groups with names like "Retired Republicans" and "Sean Hannity Viewers". Several seniors told us they found the investigation just in time, preventing them from investing; local cops, too, said it helped in (ongoing) investigations.       The extension has been downloaded tens of thousands of times since it was first released in 2017, and nearly 8,000 people currently participate in the project. </t>
  </si>
  <si>
    <t xml:space="preserve">High level of engagement
Facilitate and democratize the access and visualization of data
</t>
  </si>
  <si>
    <t xml:space="preserve">Image
Table
Simple static chart
</t>
  </si>
  <si>
    <t>2019/07/16</t>
  </si>
  <si>
    <t xml:space="preserve">Image
Map
Simple static chart
Video
</t>
  </si>
  <si>
    <t>2019/12/16</t>
  </si>
  <si>
    <t>2019/11/13</t>
  </si>
  <si>
    <t xml:space="preserve">Image
illustration
Animated visualization
</t>
  </si>
  <si>
    <t>2019/07/24</t>
  </si>
  <si>
    <t>2019/06/28</t>
  </si>
  <si>
    <t xml:space="preserve">Filtering
Search
Hyperlink to related materials
</t>
  </si>
  <si>
    <t>2019/09/15</t>
  </si>
  <si>
    <t xml:space="preserve">Trigger investigations into events or people
High level of engagement
</t>
  </si>
  <si>
    <t xml:space="preserve">Filtering
Search
Hyperlink to related materials
Zoom/details on demand
</t>
  </si>
  <si>
    <t>2019/11/25</t>
  </si>
  <si>
    <t xml:space="preserve"> This publication had unprecedented repercussions and the impact is still being measured:   - Water companies were called to explain the data from our map by city councils across the country;   - Public audiences specifically about our findings were held in the state of Minas Gerais;   - Our team received an invitation to be part of a public audience held in the Brazilian Congress in order to present the information investigated and debate measures of transparency;   - Two public defenders opened investigations about the presence of pesticide in the water of their cities based on information unveiled by our publication;   -  Large cities, such as Brasília, the country capital, had never sent the results of their tests to Ministry of Health (database manager). After being held accountable, water companies promised to be more transparent about the result of their tests. We are still following this story.   - The impacts were, in many cases, on a local level, but it was a direct result of the map repercussions: we tracked over 400 local news-stories (Internet, radio and TV) about pesticides in the water quoting our investigation or map as source. For over a month after the publication, our team answered calls, emails and helped local reporters who were following our investigation to write about their region.       The impact was a result of the repercussions in national and international media. Our original news-feature became the headline of the country's second largest news webportal UOL (https://noticias.uol.com.br/reportagens-especiais/coquetel-com-agrotoxicos-esta-presente-na-agua-de-1-a-cada-4-municipios/#tematico-3) and was republished by Exame magazine (https://exame.abril.com.br/brasil/1-em-4-municipios-tem-coquetel-com-agrotoxicos-na-agua-consulte-o-seu/).   At least 3 international media outlets published stories about our findings quoting our investigation as source:    - Telesur (South America): https://www.youtube.com/watch?v=tfE0dJjb5IE&amp;feature=youtu.be   - The Guardian (UK):  https://www.theguardian.com/world/2019/apr/26/brazil-finds-worrying-levels-of-pesticides-in-water-of-1400-towns   - CGTN (China):  https://america.cgtn.com/2019/05/12/water-contaminated-by-pesticides-causes-fear-in-brazil   The findings were also published as part of a broader report by Public Eye on hazardous pesticides: https://www.publiceye.ch/fileadmin/doc/Pestizide/2019_PublicEye_Highly-hazardous-profits_Report.pdf             </t>
  </si>
  <si>
    <t xml:space="preserve">Image
Map
Simple static chart
illustration
Combined static chart
</t>
  </si>
  <si>
    <t xml:space="preserve">Image
Combined static chart
Animated visualization
Timeline
illustration
</t>
  </si>
  <si>
    <t xml:space="preserve">Official institution
Private company
</t>
  </si>
  <si>
    <t>2019/08/05</t>
  </si>
  <si>
    <t>2019/10/02</t>
  </si>
  <si>
    <t xml:space="preserve"> The data produced for this tool went on to power a number of impactful stories. The Hechinger Report produced two of these stories, based on issues relating to the cost of American universities. The &lt;a href="https://hechingerreport.org/how-louisianas-richest-students-go-to-college-on-the-backs-of-the-poor/"&gt;first story&lt;/a&gt;, reported and written by Emmanuel Felton, focused on Nicholls State University and how that Louisiana college tried to offset cuts in state funding by increasing tuition on low-income students and their families. This became the basis for an on-air story from Soledad O’Brien for her nationally televised show Matter of Fact.    The &lt;a href="https://hechingerreport.org/university-of-chicago-projected-to-be-the-first-u-s-university-to-charge-100000-a-year/"&gt;second piece&lt;/a&gt;, reported and written by Pete D’Amato, examined skyrocketing tuition prices at elite universities and how the “sticker shock” scares off low-income and minority students from applying, despite the fact that they are likely to receive institutional funding that drops their attendance costs close to zero. Focusing on the University of Chicago and the 2025 milestone when the school is expected to break $100,000 for a year of attendance, D’Amato traced rising tuition prices back to certain accounting tweaks in the 1980s at some small liberal arts schools, which created the byzantine and opaque process of paying for college that we have now. The University of Chicago milestone spurred a piece on the cost of college in The Atlantic, and data on expected cost increases generated state-level stories for public radio stations in Iowa and Vermont.    Importantly, the &lt;a href="https://www.tuitiontracker.org/"&gt;tool itself&lt;/a&gt; has been used by many students, as well as the parents and guardians of college-bound students, to learn about the disparity between advertised tuition and the real cost of attendance. It allows comparisons for five different levels of family income. Counselors working with high schoolers have contacted Hechinger Report to say they recommend the tool to prospective college students. </t>
  </si>
  <si>
    <t xml:space="preserve">Zoom/details on demand
Filtering
Search
Personalization
</t>
  </si>
  <si>
    <t>2019/06/19</t>
  </si>
  <si>
    <t xml:space="preserve">Lead to relevant legislation proposals
</t>
  </si>
  <si>
    <t xml:space="preserve">Image
Video
illustration
Table
</t>
  </si>
  <si>
    <t>2019/10/10</t>
  </si>
  <si>
    <t xml:space="preserve">Simple static chart
Combined static chart
Timeline
</t>
  </si>
  <si>
    <t>2019/07/08</t>
  </si>
  <si>
    <t>2019/04/26</t>
  </si>
  <si>
    <t xml:space="preserve">Image
Map
Combined static chart
Timeline
Simple static chart
</t>
  </si>
  <si>
    <t>2019/04/06</t>
  </si>
  <si>
    <t xml:space="preserve">Simple static chart
Animated visualization
</t>
  </si>
  <si>
    <t>2019/08/25</t>
  </si>
  <si>
    <t xml:space="preserve">Zoom/details on demand
Personalization
Hyperlink to related materials
</t>
  </si>
  <si>
    <t>2019/10/31</t>
  </si>
  <si>
    <t xml:space="preserve">Map
Simple static chart
Timeline
</t>
  </si>
  <si>
    <t>2019/06/13</t>
  </si>
  <si>
    <t xml:space="preserve">Map
Simple static chart
Combined static chart
Timeline
</t>
  </si>
  <si>
    <t>2019/02/05</t>
  </si>
  <si>
    <t>2019/11/18</t>
  </si>
  <si>
    <t>2019/04/22</t>
  </si>
  <si>
    <t>Como Bolsonaro votou nos últimos 20 anos na Câmara</t>
    <phoneticPr fontId="1" type="noConversion"/>
  </si>
  <si>
    <t xml:space="preserve">Raise Public Concern
Generate wide discussion and spread on social media
Trigger investigations into events or people
</t>
  </si>
  <si>
    <t xml:space="preserve">Hyperlink to related materials
Search
</t>
  </si>
  <si>
    <t>2019/04/03</t>
  </si>
  <si>
    <t xml:space="preserve">Combined static chart
illustration
</t>
  </si>
  <si>
    <t>2019/10/09</t>
  </si>
  <si>
    <t xml:space="preserve">  Šarūnas Černiauskas  is a regional editor for OCCRP, based in Vilnius, Lithuania. He leads Siena.lt, the first Lithuanian non-profit organization entirely dedicated to investigative reporting. Černiauskas has contributed to numerous cross border investigations, including OCCRP's Troika Laundromat, ICIJ's Panama Papers and Paradise Papers. One of his stories exposing the misuse of EU funds by members of the European Parliament was shortlisted for the European Press Prize in 2017. Černiauskas has received several national awards and became the first laureate of the Investigative Journalism Prize established by the Vilnius University, awarded for reviving investigative journalism in Lithuania.        Paul Radu  (@IDashboard) is a director and co-founder of the Organized Crime and Corruption Reporting Project &lt;a href="http://www.reportingproject.net/"&gt;www.&lt;/a&gt;&lt;a href="http://occrp.org/"&gt;occrp.org&lt;/a&gt; a co-creator of the Investigative Dashboard concept &lt;a href="http://www.investigativedashboard.org/"&gt;www.investigativedashboard.org&lt;/a&gt;, of Visual investigative Scenarios visualization software &lt;a href="http://vis.occrp.org/"&gt;vis.occrp.org&lt;/a&gt; and a co-founder of RISE Project &lt;a href="http://www.riseproject.ro/"&gt;www.riseproject.ro&lt;/a&gt; a platform for investigative reporters and hackers in Romania. He has held a number of fellowships, including the Alfred Friendly Press Fellowship in 2001, the Milena Jesenska Press Fellowship in 2002, the Rosalyn Carter Fellowship for Mental Health Journalism in 2007, the 2008 Knight International Journalism fellowship with the International Center for Journalists as well as a 2009-2010 Stanford Knight Journalism Fellowship. He is the recipient of numerous awards including in 2004, the Knight International Journalism Award and the Investigative Reporters and Editors Award, in 2007, the Global Shining Light Award, the Tom Renner Investigative Reporters and Editors Award, the 2011 the Daniel Pearl Award for Outstanding International Investigative Reporting and a 2015 European Press Prize. Paul is an Ashoka Global fellow and a board member with the Global Investigative Journalism Network &lt;a href="http://gijn.org/"&gt;gijn.org&lt;/a&gt; and other organizations.   Paul was working the Panama Papers and the Russian, Azerbaijani and the Troika Laundromat.    Other team members who made this project:     Adem Kuric and Kenan Ibrovic, web production; Jason Papakheli, Samuel Gallicchio, and Friedrich Lindenberg, data analysis; and Edin Pasovic and Sergiu Brega, graphic design. Interactives designed by Quickdata (Romania); Researchers for OCCRP include Karina Shedrofsky, Jelter Meers and Katarina Sabados. OCCRP video team includes Sergiu Brega, Cristi Dimitriu, Madeleine May and Matt Sarnecki; with videography from Armenia - HETQ.am, Dana Chladek, Thierry Humeau and Ferran Masip. Promotion by Alex Cooper. Project coordinator was Paul Radu. Editors for OCCRP are Jodie DeJonge, Sharon L. Lynch, Ilya Lozovsky, Jody McPhillips, Drew Sullivan, and Julia Wallace.   Quickdata: Cosmin Nitu, Catalina Nitu </t>
  </si>
  <si>
    <t>Paul Radu, Sarunas Cerniauskas. Reporters: Olesya Shmagun, Dmitry Velikovsky, Alesya Marohovskaya, Jason Shea, Jonny Wrate, Atanas Tchobanov, Ani Hovhannisyan, Irina Dolinina, Roman Shleynov, Alisa Kustikova, Edik Baghdasaryan, Vlad Lavrov</t>
  </si>
  <si>
    <t xml:space="preserve"> First published in March 2019, with stories being added on an ongoing basis, the impact of of the Troika Laundromat was immediate and widespread. Raiffeisen, Citibank, Danske Bank, Nordea Bank, Swedbank, Credit Agricole, and Deutsche Bank were all seemingly implicated, and two banks --  Raiffeisen in Austria and Nordea in Finland -- deeply involved in the Laundromat saw their shares tumble. Twenty-one members of the European Parliament demanded sanctions against bankers whose financial institutions were involved in the money-laundering scheme. They also called for an “&lt;a href="http://hokmark.eu/letter-to-juncker-on-the-troika-laundromat-case/"&gt;EU-wide anti-money laundering supervisory authority&lt;/a&gt;.” At the same time, the Parliamentary Assembly of the Council of Europe (PACE) called &lt;a href="https://assembly.coe.int/nw/xml/XRef/Xref-XML2HTML-en.asp?fileid=27553&amp;lang=en"&gt;for swift and substantial action&lt;/a&gt; to strengthen anti-money laundering provisions and improve international cooperation in the fight against laundromats.   The investigation triggered &lt;a href="http://www.xinhuanet.com/english/2019-08/18/c_138316966.htm"&gt;a major political crisis&lt;/a&gt; for the president of Cyprus as we revealed that a law firm he established and co-owned, and in which he was a partner at the time, was arranging business deals linked to a friend of Russian President Vladimir Putin, the infamous Magnitsky scandal, and a network of companies used in various financial crimes.   It also ignited investigations into some of Russia’s most powerful politicians including an investigation &lt;a href="https://www.elperiodico.com/es/economia/20190328/un-intimo-de-putin-uso-la-trama-de-blanqueo-para-comprar-una-villa-de-lujo-en-la-costa-brava-7374794"&gt;in Spain into the property owned by the family of Sergei Chemezov&lt;/a&gt; – the president of the main State owned technology conglomerate in Russia, Rostec Corporation, and a former partner of Vladimir Putin in their KGB heydays in Dresden, East Germany.   More recently, Sweden's SEB bank was revealed to be caught up in the Laundromat when leaked data raised questions about its dealings with non-resident clients.    Overall, the Troika Laundromat put the European banking system under increased scrutiny and is currently brought up in the European institutions as a main reason to clean up the European financial system. </t>
  </si>
  <si>
    <t xml:space="preserve">Image
Video
illustration
</t>
  </si>
  <si>
    <t xml:space="preserve">Image
Timeline
GIF
</t>
  </si>
  <si>
    <t>2019/09/10</t>
  </si>
  <si>
    <t xml:space="preserve">Image
illustration
GIF
</t>
  </si>
  <si>
    <t>2019/01/25</t>
  </si>
  <si>
    <t xml:space="preserve">Image
Simple static chart
Map
Timeline
illustration
GIF
</t>
  </si>
  <si>
    <t>2019/09/17</t>
  </si>
  <si>
    <t xml:space="preserve">Image
Simple static chart
Combined static chart
Map
Animated visualization
</t>
  </si>
  <si>
    <t>2019/06/02</t>
  </si>
  <si>
    <t>2019/07/17</t>
  </si>
  <si>
    <t>2019/04/11</t>
  </si>
  <si>
    <t xml:space="preserve">Search
Gamified interaction
</t>
  </si>
  <si>
    <t xml:space="preserve">Image
Map
Animated visualization
Simple static chart
</t>
  </si>
  <si>
    <t>2019/04/25</t>
  </si>
  <si>
    <t xml:space="preserve">Image
Combined static chart
Simple static chart
</t>
  </si>
  <si>
    <t>2019/01/14</t>
  </si>
  <si>
    <t>Number of interactivity functions</t>
  </si>
  <si>
    <t>Number of visualizations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</si>
</sst>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0%"/>
    <numFmt numFmtId="178" formatCode="0.000%"/>
    <numFmt numFmtId="179" formatCode="0.0_);[Red]\(0.0\)"/>
    <numFmt numFmtId="180" formatCode="0.0"/>
    <numFmt numFmtId="181" formatCode="0.00_);[Red]\(0.00\)"/>
  </numFmts>
  <fonts count="20" x14ac:knownFonts="1">
    <font>
      <sz val="12"/>
      <name val="等线"/>
      <family val="2"/>
      <scheme val="minor"/>
    </font>
    <font>
      <sz val="9"/>
      <name val="等线"/>
      <family val="3"/>
      <charset val="134"/>
      <scheme val="minor"/>
    </font>
    <font>
      <sz val="12"/>
      <name val="等线"/>
      <family val="2"/>
      <scheme val="minor"/>
    </font>
    <font>
      <b/>
      <sz val="12"/>
      <color theme="1"/>
      <name val="等线"/>
      <family val="2"/>
      <scheme val="minor"/>
    </font>
    <font>
      <b/>
      <sz val="12"/>
      <name val="等线"/>
      <family val="3"/>
      <charset val="134"/>
      <scheme val="minor"/>
    </font>
    <font>
      <b/>
      <sz val="12"/>
      <name val="Times New Roman"/>
      <family val="1"/>
    </font>
    <font>
      <sz val="12"/>
      <name val="Times New Roman"/>
      <family val="1"/>
    </font>
    <font>
      <sz val="12"/>
      <color theme="1"/>
      <name val="Times New Roman"/>
      <family val="1"/>
    </font>
    <font>
      <b/>
      <sz val="12"/>
      <color theme="8"/>
      <name val="等线"/>
      <family val="3"/>
      <charset val="134"/>
      <scheme val="minor"/>
    </font>
    <font>
      <b/>
      <i/>
      <sz val="12"/>
      <name val="等线"/>
      <family val="3"/>
      <charset val="134"/>
      <scheme val="minor"/>
    </font>
    <font>
      <sz val="12"/>
      <color rgb="FFFF0000"/>
      <name val="等线"/>
      <family val="2"/>
      <scheme val="minor"/>
    </font>
    <font>
      <b/>
      <i/>
      <sz val="12"/>
      <name val="Times New Roman"/>
      <family val="1"/>
    </font>
    <font>
      <sz val="12"/>
      <color rgb="FFFF0000"/>
      <name val="Times New Roman"/>
      <family val="1"/>
    </font>
    <font>
      <sz val="12"/>
      <color theme="4"/>
      <name val="Times New Roman"/>
      <family val="1"/>
    </font>
    <font>
      <b/>
      <i/>
      <sz val="14"/>
      <name val="等线"/>
      <family val="3"/>
      <charset val="134"/>
      <scheme val="minor"/>
    </font>
    <font>
      <sz val="10"/>
      <name val="Calibri"/>
      <family val="2"/>
    </font>
    <font>
      <b/>
      <sz val="12"/>
      <color theme="1"/>
      <name val="Times New Roman"/>
      <family val="1"/>
    </font>
    <font>
      <sz val="12"/>
      <color rgb="FF000000"/>
      <name val="Times New Roman"/>
      <family val="1"/>
    </font>
    <font>
      <sz val="11"/>
      <color indexed="8"/>
      <name val="等线"/>
      <family val="2"/>
      <scheme val="minor"/>
    </font>
    <font>
      <b/>
      <sz val="11"/>
      <color indexed="8"/>
      <name val="等线"/>
      <family val="3"/>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16">
    <border>
      <left/>
      <right/>
      <top/>
      <bottom/>
      <diagonal/>
    </border>
    <border>
      <left/>
      <right/>
      <top/>
      <bottom/>
      <diagonal/>
    </border>
    <border>
      <left/>
      <right/>
      <top/>
      <bottom style="thin">
        <color theme="4" tint="0.39997558519241921"/>
      </bottom>
      <diagonal/>
    </border>
    <border>
      <left/>
      <right/>
      <top style="thin">
        <color theme="4" tint="0.39997558519241921"/>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alignment vertical="center"/>
    </xf>
    <xf numFmtId="9" fontId="2" fillId="0" borderId="0" applyFont="0" applyFill="0" applyBorder="0" applyAlignment="0" applyProtection="0">
      <alignment vertical="center"/>
    </xf>
    <xf numFmtId="0" fontId="18" fillId="0" borderId="1">
      <alignment vertical="center"/>
    </xf>
  </cellStyleXfs>
  <cellXfs count="106">
    <xf numFmtId="0" fontId="0" fillId="0" borderId="0" xfId="0">
      <alignment vertical="center"/>
    </xf>
    <xf numFmtId="0" fontId="0" fillId="0" borderId="0" xfId="0" pivotButton="1">
      <alignment vertical="center"/>
    </xf>
    <xf numFmtId="0" fontId="3" fillId="2" borderId="2" xfId="0" applyFont="1" applyFill="1" applyBorder="1">
      <alignment vertical="center"/>
    </xf>
    <xf numFmtId="0" fontId="0" fillId="0" borderId="0" xfId="0" applyAlignment="1">
      <alignment horizontal="left" vertical="center"/>
    </xf>
    <xf numFmtId="0" fontId="0" fillId="0" borderId="0" xfId="0" applyNumberFormat="1">
      <alignment vertical="center"/>
    </xf>
    <xf numFmtId="0" fontId="3" fillId="2" borderId="3" xfId="0" applyFont="1" applyFill="1" applyBorder="1" applyAlignment="1">
      <alignment horizontal="left" vertical="center"/>
    </xf>
    <xf numFmtId="0" fontId="3" fillId="2" borderId="3" xfId="0" applyNumberFormat="1" applyFont="1" applyFill="1" applyBorder="1">
      <alignment vertical="center"/>
    </xf>
    <xf numFmtId="0" fontId="4" fillId="0" borderId="0" xfId="0" applyFont="1">
      <alignment vertical="center"/>
    </xf>
    <xf numFmtId="0" fontId="6" fillId="0" borderId="0" xfId="0" applyFont="1" applyAlignment="1">
      <alignment horizontal="left" vertical="center"/>
    </xf>
    <xf numFmtId="0" fontId="6" fillId="0" borderId="0" xfId="0" applyFont="1">
      <alignment vertical="center"/>
    </xf>
    <xf numFmtId="0" fontId="6" fillId="0" borderId="0" xfId="0" applyFont="1" applyAlignment="1">
      <alignment horizontal="center" vertical="center"/>
    </xf>
    <xf numFmtId="0" fontId="6" fillId="0" borderId="0" xfId="0" applyNumberFormat="1" applyFont="1" applyAlignment="1">
      <alignment horizontal="center" vertical="center"/>
    </xf>
    <xf numFmtId="0" fontId="0" fillId="0" borderId="4" xfId="0" applyBorder="1">
      <alignment vertical="center"/>
    </xf>
    <xf numFmtId="0" fontId="6" fillId="0" borderId="1"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right" vertical="center"/>
    </xf>
    <xf numFmtId="0" fontId="6" fillId="0" borderId="0" xfId="0" applyNumberFormat="1" applyFont="1" applyAlignment="1">
      <alignment horizontal="left" vertical="center"/>
    </xf>
    <xf numFmtId="0" fontId="6" fillId="0" borderId="1" xfId="0" applyNumberFormat="1" applyFont="1" applyBorder="1" applyAlignment="1">
      <alignment horizontal="left" vertical="center"/>
    </xf>
    <xf numFmtId="0" fontId="6" fillId="0" borderId="4" xfId="0" applyNumberFormat="1" applyFont="1" applyBorder="1" applyAlignment="1">
      <alignment horizontal="left" vertical="center"/>
    </xf>
    <xf numFmtId="0" fontId="7" fillId="0" borderId="4" xfId="0" applyFont="1" applyFill="1" applyBorder="1">
      <alignment vertical="center"/>
    </xf>
    <xf numFmtId="0" fontId="7" fillId="0" borderId="4" xfId="0" applyFont="1" applyFill="1" applyBorder="1" applyAlignment="1">
      <alignment horizontal="left" vertical="center"/>
    </xf>
    <xf numFmtId="0" fontId="6" fillId="0" borderId="4" xfId="0" applyFont="1" applyBorder="1">
      <alignment vertical="center"/>
    </xf>
    <xf numFmtId="9" fontId="8" fillId="0" borderId="0" xfId="1" applyFont="1">
      <alignment vertical="center"/>
    </xf>
    <xf numFmtId="49" fontId="0" fillId="0" borderId="0" xfId="0" applyNumberFormat="1">
      <alignment vertical="center"/>
    </xf>
    <xf numFmtId="177" fontId="0" fillId="0" borderId="0" xfId="1" applyNumberFormat="1" applyFont="1">
      <alignment vertical="center"/>
    </xf>
    <xf numFmtId="177" fontId="8" fillId="0" borderId="0" xfId="1" applyNumberFormat="1" applyFont="1">
      <alignment vertical="center"/>
    </xf>
    <xf numFmtId="0" fontId="9" fillId="0" borderId="0" xfId="0" applyFont="1">
      <alignment vertical="center"/>
    </xf>
    <xf numFmtId="0" fontId="10" fillId="0" borderId="0" xfId="0" applyFont="1">
      <alignment vertical="center"/>
    </xf>
    <xf numFmtId="178" fontId="0" fillId="0" borderId="0" xfId="1" applyNumberFormat="1" applyFont="1">
      <alignment vertical="center"/>
    </xf>
    <xf numFmtId="179" fontId="6" fillId="0" borderId="0" xfId="1" applyNumberFormat="1" applyFont="1" applyAlignment="1">
      <alignment horizontal="right" vertical="center"/>
    </xf>
    <xf numFmtId="179" fontId="6" fillId="0" borderId="4" xfId="1" applyNumberFormat="1" applyFont="1" applyBorder="1" applyAlignment="1">
      <alignment horizontal="right" vertical="center"/>
    </xf>
    <xf numFmtId="0" fontId="6" fillId="0" borderId="4" xfId="0" applyFont="1" applyBorder="1" applyAlignment="1">
      <alignment horizontal="center" vertical="center"/>
    </xf>
    <xf numFmtId="0" fontId="11" fillId="0" borderId="4" xfId="0" applyFont="1" applyFill="1" applyBorder="1" applyAlignment="1">
      <alignment horizontal="left" vertical="center"/>
    </xf>
    <xf numFmtId="0" fontId="0" fillId="0" borderId="5" xfId="0" applyBorder="1">
      <alignment vertical="center"/>
    </xf>
    <xf numFmtId="0" fontId="0" fillId="0" borderId="0" xfId="0" applyAlignment="1">
      <alignment horizontal="center" vertical="center"/>
    </xf>
    <xf numFmtId="177" fontId="0" fillId="0" borderId="0" xfId="1" applyNumberFormat="1" applyFont="1" applyAlignment="1">
      <alignment horizontal="center" vertical="center"/>
    </xf>
    <xf numFmtId="0" fontId="0" fillId="0" borderId="0" xfId="0" applyAlignment="1">
      <alignment vertical="center" wrapText="1"/>
    </xf>
    <xf numFmtId="0" fontId="9" fillId="0" borderId="4" xfId="0" applyFont="1" applyBorder="1">
      <alignment vertical="center"/>
    </xf>
    <xf numFmtId="2" fontId="6" fillId="0" borderId="0" xfId="0" applyNumberFormat="1" applyFont="1">
      <alignment vertical="center"/>
    </xf>
    <xf numFmtId="179" fontId="6" fillId="0" borderId="6" xfId="1" applyNumberFormat="1" applyFont="1" applyBorder="1" applyAlignment="1">
      <alignment horizontal="right" vertical="center"/>
    </xf>
    <xf numFmtId="179" fontId="6" fillId="0" borderId="1" xfId="1" applyNumberFormat="1" applyFont="1" applyBorder="1" applyAlignment="1">
      <alignment horizontal="right" vertical="center"/>
    </xf>
    <xf numFmtId="0" fontId="7" fillId="0" borderId="4" xfId="0" applyFont="1" applyFill="1" applyBorder="1" applyAlignment="1">
      <alignment horizontal="center" vertical="center"/>
    </xf>
    <xf numFmtId="0" fontId="0" fillId="0" borderId="0" xfId="0" applyAlignment="1">
      <alignment horizontal="right" vertical="center"/>
    </xf>
    <xf numFmtId="0" fontId="6" fillId="0" borderId="7" xfId="0" applyFont="1" applyBorder="1" applyAlignment="1">
      <alignment horizontal="right" vertical="center"/>
    </xf>
    <xf numFmtId="0" fontId="6" fillId="0" borderId="7" xfId="0" applyFont="1" applyBorder="1" applyAlignment="1">
      <alignment horizontal="center" vertical="center"/>
    </xf>
    <xf numFmtId="0" fontId="6" fillId="0" borderId="8" xfId="0" applyFont="1" applyBorder="1" applyAlignment="1">
      <alignment horizontal="right" vertical="center"/>
    </xf>
    <xf numFmtId="0" fontId="6" fillId="0" borderId="8" xfId="0" applyFont="1" applyBorder="1" applyAlignment="1">
      <alignment horizontal="center" vertical="center"/>
    </xf>
    <xf numFmtId="0" fontId="6" fillId="0" borderId="0" xfId="0" applyFont="1" applyBorder="1" applyAlignment="1">
      <alignment horizontal="left" vertical="center"/>
    </xf>
    <xf numFmtId="179" fontId="6" fillId="0" borderId="6" xfId="1" applyNumberFormat="1" applyFont="1" applyBorder="1" applyAlignment="1">
      <alignment horizontal="center" vertical="center"/>
    </xf>
    <xf numFmtId="179" fontId="6" fillId="0" borderId="1" xfId="1" applyNumberFormat="1" applyFont="1" applyBorder="1" applyAlignment="1">
      <alignment horizontal="center" vertical="center"/>
    </xf>
    <xf numFmtId="179" fontId="6" fillId="0" borderId="4" xfId="1" applyNumberFormat="1" applyFont="1" applyBorder="1" applyAlignment="1">
      <alignment horizontal="center" vertical="center"/>
    </xf>
    <xf numFmtId="0" fontId="12" fillId="0" borderId="0" xfId="0" applyFont="1" applyAlignment="1">
      <alignment horizontal="left" vertical="center"/>
    </xf>
    <xf numFmtId="179" fontId="12" fillId="0" borderId="1" xfId="1" applyNumberFormat="1" applyFont="1" applyBorder="1" applyAlignment="1">
      <alignment horizontal="right" vertical="center"/>
    </xf>
    <xf numFmtId="0" fontId="13" fillId="0" borderId="0" xfId="0" applyFont="1" applyAlignment="1">
      <alignment horizontal="left" vertical="center"/>
    </xf>
    <xf numFmtId="0" fontId="14" fillId="0" borderId="0" xfId="0" applyFont="1">
      <alignment vertical="center"/>
    </xf>
    <xf numFmtId="179" fontId="6" fillId="0" borderId="1" xfId="1" applyNumberFormat="1" applyFont="1" applyFill="1" applyBorder="1" applyAlignment="1">
      <alignment horizontal="center" vertical="center"/>
    </xf>
    <xf numFmtId="0" fontId="6" fillId="0" borderId="4" xfId="0" applyFont="1" applyBorder="1" applyAlignment="1">
      <alignment horizontal="left" vertical="center" wrapText="1"/>
    </xf>
    <xf numFmtId="0" fontId="6" fillId="0" borderId="0" xfId="0" applyFont="1" applyAlignment="1">
      <alignment horizontal="left" vertical="center" wrapText="1"/>
    </xf>
    <xf numFmtId="176" fontId="6" fillId="0" borderId="0" xfId="1" applyNumberFormat="1" applyFont="1" applyAlignment="1">
      <alignment horizontal="left" vertical="center"/>
    </xf>
    <xf numFmtId="180" fontId="6" fillId="0" borderId="4" xfId="0" applyNumberFormat="1" applyFont="1" applyBorder="1" applyAlignment="1">
      <alignment horizontal="left" vertical="center" wrapText="1"/>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0" xfId="0" applyFont="1" applyBorder="1" applyAlignment="1">
      <alignment horizontal="center" vertical="center" wrapText="1"/>
    </xf>
    <xf numFmtId="0" fontId="17" fillId="0" borderId="12" xfId="0" applyFont="1" applyBorder="1" applyAlignment="1">
      <alignment horizontal="center" vertical="center"/>
    </xf>
    <xf numFmtId="0" fontId="0" fillId="0" borderId="11" xfId="0" applyBorder="1">
      <alignment vertical="center"/>
    </xf>
    <xf numFmtId="0" fontId="0" fillId="0" borderId="13" xfId="0" applyBorder="1">
      <alignment vertical="center"/>
    </xf>
    <xf numFmtId="0" fontId="17" fillId="0" borderId="13" xfId="0" applyFont="1" applyBorder="1">
      <alignment vertical="center"/>
    </xf>
    <xf numFmtId="0" fontId="17" fillId="0" borderId="13" xfId="0" applyFont="1" applyBorder="1" applyAlignment="1">
      <alignment horizontal="center" vertical="center" wrapText="1"/>
    </xf>
    <xf numFmtId="0" fontId="17" fillId="0" borderId="14" xfId="0" applyFont="1" applyBorder="1">
      <alignment vertical="center"/>
    </xf>
    <xf numFmtId="0" fontId="17" fillId="0" borderId="14" xfId="0" applyFont="1" applyBorder="1" applyAlignment="1">
      <alignment vertical="center" wrapText="1"/>
    </xf>
    <xf numFmtId="0" fontId="17" fillId="0" borderId="13" xfId="0" applyFont="1" applyBorder="1" applyAlignment="1">
      <alignment vertical="center" wrapText="1"/>
    </xf>
    <xf numFmtId="0" fontId="0" fillId="0" borderId="14" xfId="0" applyBorder="1">
      <alignment vertical="center"/>
    </xf>
    <xf numFmtId="0" fontId="15" fillId="0" borderId="13" xfId="0" applyFont="1" applyBorder="1" applyAlignment="1">
      <alignment vertical="center" wrapText="1"/>
    </xf>
    <xf numFmtId="0" fontId="6" fillId="0" borderId="14" xfId="0" applyFont="1" applyBorder="1" applyAlignment="1">
      <alignment vertical="center" wrapText="1"/>
    </xf>
    <xf numFmtId="0" fontId="6" fillId="0" borderId="13" xfId="0" applyFont="1" applyBorder="1" applyAlignment="1">
      <alignment vertical="center" wrapText="1"/>
    </xf>
    <xf numFmtId="0" fontId="17" fillId="0" borderId="12" xfId="0" applyFont="1" applyBorder="1" applyAlignment="1">
      <alignment horizontal="center" vertical="center"/>
    </xf>
    <xf numFmtId="0" fontId="6" fillId="0" borderId="1" xfId="0" applyFont="1" applyBorder="1" applyAlignment="1">
      <alignment horizontal="center" vertical="center"/>
    </xf>
    <xf numFmtId="0" fontId="7" fillId="0" borderId="6" xfId="0" applyFont="1" applyFill="1" applyBorder="1">
      <alignment vertical="center"/>
    </xf>
    <xf numFmtId="0" fontId="6" fillId="0" borderId="6" xfId="0" applyFont="1" applyBorder="1" applyAlignment="1">
      <alignment horizontal="center" vertical="center"/>
    </xf>
    <xf numFmtId="181" fontId="7" fillId="0" borderId="6" xfId="1" applyNumberFormat="1" applyFont="1" applyFill="1" applyBorder="1" applyAlignment="1">
      <alignment horizontal="center" vertical="center"/>
    </xf>
    <xf numFmtId="181" fontId="6" fillId="0" borderId="1" xfId="1" applyNumberFormat="1" applyFont="1" applyBorder="1" applyAlignment="1">
      <alignment horizontal="center" vertical="center"/>
    </xf>
    <xf numFmtId="181" fontId="6" fillId="0" borderId="0" xfId="1" applyNumberFormat="1" applyFont="1" applyAlignment="1">
      <alignment horizontal="center" vertical="center"/>
    </xf>
    <xf numFmtId="181" fontId="6" fillId="0" borderId="4" xfId="1" applyNumberFormat="1" applyFont="1" applyBorder="1" applyAlignment="1">
      <alignment horizontal="center" vertical="center"/>
    </xf>
    <xf numFmtId="180" fontId="6" fillId="0" borderId="6" xfId="0" applyNumberFormat="1" applyFont="1" applyBorder="1" applyAlignment="1">
      <alignment horizontal="center" vertical="center"/>
    </xf>
    <xf numFmtId="180" fontId="6" fillId="0" borderId="1" xfId="0" applyNumberFormat="1" applyFont="1" applyBorder="1" applyAlignment="1">
      <alignment horizontal="center" vertical="center"/>
    </xf>
    <xf numFmtId="180" fontId="6" fillId="0" borderId="0" xfId="0" applyNumberFormat="1" applyFont="1" applyAlignment="1">
      <alignment horizontal="center" vertical="center"/>
    </xf>
    <xf numFmtId="180" fontId="6" fillId="0" borderId="4" xfId="0" applyNumberFormat="1" applyFont="1" applyBorder="1" applyAlignment="1">
      <alignment horizontal="center" vertical="center"/>
    </xf>
    <xf numFmtId="0" fontId="7" fillId="0" borderId="4" xfId="0" applyFont="1" applyFill="1" applyBorder="1" applyAlignment="1">
      <alignment horizontal="left" vertical="center"/>
    </xf>
    <xf numFmtId="0" fontId="6" fillId="0" borderId="6" xfId="0" applyFont="1" applyBorder="1" applyAlignment="1">
      <alignment horizontal="left" vertical="center"/>
    </xf>
    <xf numFmtId="0" fontId="6" fillId="0" borderId="1" xfId="0" applyFont="1" applyBorder="1" applyAlignment="1">
      <alignment horizontal="left" vertical="center"/>
    </xf>
    <xf numFmtId="0" fontId="6" fillId="0" borderId="4" xfId="0" applyFont="1" applyBorder="1" applyAlignment="1">
      <alignment horizontal="left" vertical="center"/>
    </xf>
    <xf numFmtId="0" fontId="17" fillId="0" borderId="15" xfId="0" applyFont="1" applyBorder="1" applyAlignment="1">
      <alignment vertical="center" wrapText="1"/>
    </xf>
    <xf numFmtId="0" fontId="17" fillId="0" borderId="11" xfId="0" applyFont="1" applyBorder="1" applyAlignment="1">
      <alignment vertical="center" wrapText="1"/>
    </xf>
    <xf numFmtId="0" fontId="17" fillId="0" borderId="15" xfId="0" applyFont="1" applyBorder="1">
      <alignment vertical="center"/>
    </xf>
    <xf numFmtId="0" fontId="17" fillId="0" borderId="12" xfId="0" applyFont="1" applyBorder="1">
      <alignment vertical="center"/>
    </xf>
    <xf numFmtId="0" fontId="17" fillId="0" borderId="11" xfId="0" applyFont="1" applyBorder="1">
      <alignment vertical="center"/>
    </xf>
    <xf numFmtId="0" fontId="17" fillId="0" borderId="15" xfId="0" applyFont="1" applyBorder="1" applyAlignment="1">
      <alignment horizontal="center" vertical="center"/>
    </xf>
    <xf numFmtId="0" fontId="17" fillId="0" borderId="12" xfId="0" applyFont="1" applyBorder="1" applyAlignment="1">
      <alignment horizontal="center" vertical="center"/>
    </xf>
    <xf numFmtId="0" fontId="17" fillId="0" borderId="11" xfId="0" applyFont="1" applyBorder="1" applyAlignment="1">
      <alignment horizontal="center" vertical="center"/>
    </xf>
    <xf numFmtId="0" fontId="17" fillId="0" borderId="15"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1" xfId="0" applyFont="1" applyBorder="1" applyAlignment="1">
      <alignment horizontal="center" vertical="center" wrapText="1"/>
    </xf>
    <xf numFmtId="0" fontId="5" fillId="0" borderId="4" xfId="0" applyFont="1" applyBorder="1">
      <alignment vertical="center"/>
    </xf>
    <xf numFmtId="0" fontId="5" fillId="0" borderId="4" xfId="0" applyFont="1" applyBorder="1" applyAlignment="1">
      <alignment horizontal="left" vertical="center"/>
    </xf>
    <xf numFmtId="0" fontId="18" fillId="0" borderId="1" xfId="2">
      <alignment vertical="center"/>
    </xf>
    <xf numFmtId="0" fontId="19" fillId="0" borderId="1" xfId="2" applyFont="1" applyAlignment="1">
      <alignment vertical="center" wrapText="1"/>
    </xf>
  </cellXfs>
  <cellStyles count="3">
    <cellStyle name="百分比" xfId="1" builtinId="5"/>
    <cellStyle name="常规" xfId="0" builtinId="0"/>
    <cellStyle name="常规 2" xfId="2" xr:uid="{03E63F38-3B96-498A-8D64-4C202367C4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Topic!$B$19</c:f>
              <c:strCache>
                <c:ptCount val="1"/>
                <c:pt idx="0">
                  <c:v>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Topic!$A$20:$A$31</c:f>
              <c:strCache>
                <c:ptCount val="12"/>
                <c:pt idx="0">
                  <c:v>Political</c:v>
                </c:pt>
                <c:pt idx="1">
                  <c:v>Social</c:v>
                </c:pt>
                <c:pt idx="2">
                  <c:v>Business and economy</c:v>
                </c:pt>
                <c:pt idx="3">
                  <c:v>Technology</c:v>
                </c:pt>
                <c:pt idx="4">
                  <c:v>Environmental</c:v>
                </c:pt>
                <c:pt idx="5">
                  <c:v>Health</c:v>
                </c:pt>
                <c:pt idx="6">
                  <c:v>Covid-19</c:v>
                </c:pt>
                <c:pt idx="7">
                  <c:v>Culture</c:v>
                </c:pt>
                <c:pt idx="8">
                  <c:v>War</c:v>
                </c:pt>
                <c:pt idx="9">
                  <c:v>Education</c:v>
                </c:pt>
                <c:pt idx="10">
                  <c:v>Sports</c:v>
                </c:pt>
                <c:pt idx="11">
                  <c:v>Data Journalism</c:v>
                </c:pt>
              </c:strCache>
            </c:strRef>
          </c:cat>
          <c:val>
            <c:numRef>
              <c:f>Topic!$B$20:$B$31</c:f>
              <c:numCache>
                <c:formatCode>0.0%</c:formatCode>
                <c:ptCount val="12"/>
                <c:pt idx="0">
                  <c:v>0.26760563380281688</c:v>
                </c:pt>
                <c:pt idx="1">
                  <c:v>0.323943661971831</c:v>
                </c:pt>
                <c:pt idx="2">
                  <c:v>0.15492957746478872</c:v>
                </c:pt>
                <c:pt idx="3">
                  <c:v>0.11267605633802817</c:v>
                </c:pt>
                <c:pt idx="4">
                  <c:v>7.0422535211267595E-2</c:v>
                </c:pt>
                <c:pt idx="5">
                  <c:v>5.6338028169014086E-2</c:v>
                </c:pt>
                <c:pt idx="6">
                  <c:v>0</c:v>
                </c:pt>
                <c:pt idx="7">
                  <c:v>4.2253521126760563E-2</c:v>
                </c:pt>
                <c:pt idx="8">
                  <c:v>2.8169014084507043E-2</c:v>
                </c:pt>
                <c:pt idx="9">
                  <c:v>2.8169014084507043E-2</c:v>
                </c:pt>
                <c:pt idx="10">
                  <c:v>2.8169014084507043E-2</c:v>
                </c:pt>
                <c:pt idx="11">
                  <c:v>1.4084507042253521E-2</c:v>
                </c:pt>
              </c:numCache>
            </c:numRef>
          </c:val>
          <c:smooth val="0"/>
          <c:extLst>
            <c:ext xmlns:c16="http://schemas.microsoft.com/office/drawing/2014/chart" uri="{C3380CC4-5D6E-409C-BE32-E72D297353CC}">
              <c16:uniqueId val="{00000000-0775-4301-9176-5BE2E188A662}"/>
            </c:ext>
          </c:extLst>
        </c:ser>
        <c:ser>
          <c:idx val="1"/>
          <c:order val="1"/>
          <c:tx>
            <c:strRef>
              <c:f>Topic!$C$19</c:f>
              <c:strCache>
                <c:ptCount val="1"/>
                <c:pt idx="0">
                  <c:v>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Topic!$A$20:$A$31</c:f>
              <c:strCache>
                <c:ptCount val="12"/>
                <c:pt idx="0">
                  <c:v>Political</c:v>
                </c:pt>
                <c:pt idx="1">
                  <c:v>Social</c:v>
                </c:pt>
                <c:pt idx="2">
                  <c:v>Business and economy</c:v>
                </c:pt>
                <c:pt idx="3">
                  <c:v>Technology</c:v>
                </c:pt>
                <c:pt idx="4">
                  <c:v>Environmental</c:v>
                </c:pt>
                <c:pt idx="5">
                  <c:v>Health</c:v>
                </c:pt>
                <c:pt idx="6">
                  <c:v>Covid-19</c:v>
                </c:pt>
                <c:pt idx="7">
                  <c:v>Culture</c:v>
                </c:pt>
                <c:pt idx="8">
                  <c:v>War</c:v>
                </c:pt>
                <c:pt idx="9">
                  <c:v>Education</c:v>
                </c:pt>
                <c:pt idx="10">
                  <c:v>Sports</c:v>
                </c:pt>
                <c:pt idx="11">
                  <c:v>Data Journalism</c:v>
                </c:pt>
              </c:strCache>
            </c:strRef>
          </c:cat>
          <c:val>
            <c:numRef>
              <c:f>Topic!$C$20:$C$31</c:f>
              <c:numCache>
                <c:formatCode>0.0%</c:formatCode>
                <c:ptCount val="12"/>
                <c:pt idx="0">
                  <c:v>0.20754716981132076</c:v>
                </c:pt>
                <c:pt idx="1">
                  <c:v>0.28301886792452829</c:v>
                </c:pt>
                <c:pt idx="2">
                  <c:v>5.6603773584905662E-2</c:v>
                </c:pt>
                <c:pt idx="3">
                  <c:v>9.4339622641509441E-2</c:v>
                </c:pt>
                <c:pt idx="4">
                  <c:v>0.11320754716981132</c:v>
                </c:pt>
                <c:pt idx="5">
                  <c:v>0</c:v>
                </c:pt>
                <c:pt idx="6">
                  <c:v>0.35849056603773582</c:v>
                </c:pt>
                <c:pt idx="7">
                  <c:v>5.6603773584905662E-2</c:v>
                </c:pt>
                <c:pt idx="8">
                  <c:v>1.8867924528301886E-2</c:v>
                </c:pt>
                <c:pt idx="9">
                  <c:v>1.8867924528301886E-2</c:v>
                </c:pt>
                <c:pt idx="10">
                  <c:v>0</c:v>
                </c:pt>
                <c:pt idx="11">
                  <c:v>0</c:v>
                </c:pt>
              </c:numCache>
            </c:numRef>
          </c:val>
          <c:smooth val="0"/>
          <c:extLst>
            <c:ext xmlns:c16="http://schemas.microsoft.com/office/drawing/2014/chart" uri="{C3380CC4-5D6E-409C-BE32-E72D297353CC}">
              <c16:uniqueId val="{00000001-0775-4301-9176-5BE2E188A662}"/>
            </c:ext>
          </c:extLst>
        </c:ser>
        <c:ser>
          <c:idx val="2"/>
          <c:order val="2"/>
          <c:tx>
            <c:strRef>
              <c:f>Topic!$D$19</c:f>
              <c:strCache>
                <c:ptCount val="1"/>
                <c:pt idx="0">
                  <c:v>2022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Topic!$A$20:$A$31</c:f>
              <c:strCache>
                <c:ptCount val="12"/>
                <c:pt idx="0">
                  <c:v>Political</c:v>
                </c:pt>
                <c:pt idx="1">
                  <c:v>Social</c:v>
                </c:pt>
                <c:pt idx="2">
                  <c:v>Business and economy</c:v>
                </c:pt>
                <c:pt idx="3">
                  <c:v>Technology</c:v>
                </c:pt>
                <c:pt idx="4">
                  <c:v>Environmental</c:v>
                </c:pt>
                <c:pt idx="5">
                  <c:v>Health</c:v>
                </c:pt>
                <c:pt idx="6">
                  <c:v>Covid-19</c:v>
                </c:pt>
                <c:pt idx="7">
                  <c:v>Culture</c:v>
                </c:pt>
                <c:pt idx="8">
                  <c:v>War</c:v>
                </c:pt>
                <c:pt idx="9">
                  <c:v>Education</c:v>
                </c:pt>
                <c:pt idx="10">
                  <c:v>Sports</c:v>
                </c:pt>
                <c:pt idx="11">
                  <c:v>Data Journalism</c:v>
                </c:pt>
              </c:strCache>
            </c:strRef>
          </c:cat>
          <c:val>
            <c:numRef>
              <c:f>Topic!$D$20:$D$31</c:f>
              <c:numCache>
                <c:formatCode>0.0%</c:formatCode>
                <c:ptCount val="12"/>
                <c:pt idx="0">
                  <c:v>0.1891891891891892</c:v>
                </c:pt>
                <c:pt idx="1">
                  <c:v>0.21621621621621623</c:v>
                </c:pt>
                <c:pt idx="2">
                  <c:v>0.12162162162162163</c:v>
                </c:pt>
                <c:pt idx="3">
                  <c:v>5.4054054054054057E-2</c:v>
                </c:pt>
                <c:pt idx="4">
                  <c:v>0.13513513513513514</c:v>
                </c:pt>
                <c:pt idx="5">
                  <c:v>5.4054054054054057E-2</c:v>
                </c:pt>
                <c:pt idx="6">
                  <c:v>0.35135135135135137</c:v>
                </c:pt>
                <c:pt idx="7">
                  <c:v>2.7027027027027029E-2</c:v>
                </c:pt>
                <c:pt idx="8">
                  <c:v>4.0540540540540543E-2</c:v>
                </c:pt>
                <c:pt idx="9">
                  <c:v>1.3513513513513514E-2</c:v>
                </c:pt>
                <c:pt idx="10">
                  <c:v>0</c:v>
                </c:pt>
                <c:pt idx="11">
                  <c:v>1.3513513513513514E-2</c:v>
                </c:pt>
              </c:numCache>
            </c:numRef>
          </c:val>
          <c:smooth val="0"/>
          <c:extLst>
            <c:ext xmlns:c16="http://schemas.microsoft.com/office/drawing/2014/chart" uri="{C3380CC4-5D6E-409C-BE32-E72D297353CC}">
              <c16:uniqueId val="{00000002-0775-4301-9176-5BE2E188A662}"/>
            </c:ext>
          </c:extLst>
        </c:ser>
        <c:dLbls>
          <c:showLegendKey val="0"/>
          <c:showVal val="0"/>
          <c:showCatName val="0"/>
          <c:showSerName val="0"/>
          <c:showPercent val="0"/>
          <c:showBubbleSize val="0"/>
        </c:dLbls>
        <c:marker val="1"/>
        <c:smooth val="0"/>
        <c:axId val="831116840"/>
        <c:axId val="831114216"/>
      </c:lineChart>
      <c:catAx>
        <c:axId val="83111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831114216"/>
        <c:crosses val="autoZero"/>
        <c:auto val="1"/>
        <c:lblAlgn val="ctr"/>
        <c:lblOffset val="100"/>
        <c:noMultiLvlLbl val="0"/>
      </c:catAx>
      <c:valAx>
        <c:axId val="8311142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1116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208817</xdr:colOff>
      <xdr:row>16</xdr:row>
      <xdr:rowOff>153865</xdr:rowOff>
    </xdr:from>
    <xdr:to>
      <xdr:col>13</xdr:col>
      <xdr:colOff>520211</xdr:colOff>
      <xdr:row>38</xdr:row>
      <xdr:rowOff>54952</xdr:rowOff>
    </xdr:to>
    <xdr:graphicFrame macro="">
      <xdr:nvGraphicFramePr>
        <xdr:cNvPr id="3" name="图表 2">
          <a:extLst>
            <a:ext uri="{FF2B5EF4-FFF2-40B4-BE49-F238E27FC236}">
              <a16:creationId xmlns:a16="http://schemas.microsoft.com/office/drawing/2014/main" id="{88615FDE-4550-3B19-F98E-DF0757B3E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huiyi" refreshedDate="44769.57668229167" createdVersion="8" refreshedVersion="8" minRefreshableVersion="3" recordCount="251" xr:uid="{4F720BB2-6BC2-458E-B790-B02A05310370}">
  <cacheSource type="worksheet">
    <worksheetSource ref="A1:AO252" sheet="库"/>
  </cacheSource>
  <cacheFields count="43">
    <cacheField name="Project title" numFmtId="0">
      <sharedItems/>
    </cacheField>
    <cacheField name="备注" numFmtId="0">
      <sharedItems/>
    </cacheField>
    <cacheField name="Country" numFmtId="0">
      <sharedItems count="45">
        <s v="France"/>
        <s v="Canada"/>
        <s v="United Kingdom"/>
        <s v="Austria"/>
        <s v="United States"/>
        <s v="Egypt"/>
        <s v="Hong Kong S.A.R., China"/>
        <s v="Romania"/>
        <s v="China"/>
        <s v="Brazil"/>
        <s v="Germany"/>
        <s v="Mexico"/>
        <s v="Portugal"/>
        <s v="Argentina"/>
        <s v="Ukraine"/>
        <s v="Colombia"/>
        <s v="Peru"/>
        <s v="Russia"/>
        <s v="Singapore"/>
        <s v="Nigeria"/>
        <s v="Philippines"/>
        <s v="Australia"/>
        <s v="Switzerland"/>
        <s v="India"/>
        <s v="Netherlands"/>
        <s v="Greece"/>
        <s v="Sweden"/>
        <s v="Spain"/>
        <s v="Bosnia and Herzegovina"/>
        <s v="El Salvador"/>
        <s v="South Africa"/>
        <s v="Taiwan, China"/>
        <s v="South Korea"/>
        <s v="Malaysia"/>
        <s v="Indonesia"/>
        <s v="Qatar"/>
        <s v="Finland"/>
        <s v="Kyrgyzstan"/>
        <s v="Chile"/>
        <s v="Kenya"/>
        <s v="Serbia"/>
        <s v="Italy"/>
        <s v="Turkey"/>
        <s v="Japan"/>
        <s v="Jordan"/>
      </sharedItems>
    </cacheField>
    <cacheField name="Project link 1" numFmtId="0">
      <sharedItems/>
    </cacheField>
    <cacheField name="Results" numFmtId="0">
      <sharedItems count="2">
        <s v="Shortlist"/>
        <s v="Winner"/>
      </sharedItems>
    </cacheField>
    <cacheField name="Publication date" numFmtId="14">
      <sharedItems containsSemiMixedTypes="0" containsNonDate="0" containsDate="1" containsString="0" minDate="2019-01-01T00:00:00" maxDate="2021-12-24T00:00:00" count="219">
        <d v="2019-01-14T00:00:00"/>
        <d v="2019-04-25T00:00:00"/>
        <d v="2019-04-11T00:00:00"/>
        <d v="2019-07-17T00:00:00"/>
        <d v="2019-06-02T00:00:00"/>
        <d v="2019-08-20T00:00:00"/>
        <d v="2019-09-17T00:00:00"/>
        <d v="2019-01-25T00:00:00"/>
        <d v="2019-09-10T00:00:00"/>
        <d v="2019-04-03T00:00:00"/>
        <d v="2019-10-09T00:00:00"/>
        <d v="2019-04-22T00:00:00"/>
        <d v="2019-11-18T00:00:00"/>
        <d v="2019-02-05T00:00:00"/>
        <d v="2019-06-13T00:00:00"/>
        <d v="2019-10-31T00:00:00"/>
        <d v="2019-08-25T00:00:00"/>
        <d v="2019-04-06T00:00:00"/>
        <d v="2019-04-26T00:00:00"/>
        <d v="2019-07-08T00:00:00"/>
        <d v="2019-10-10T00:00:00"/>
        <d v="2019-06-25T00:00:00"/>
        <d v="2019-06-19T00:00:00"/>
        <d v="2019-10-30T00:00:00"/>
        <d v="2019-10-02T00:00:00"/>
        <d v="2019-08-05T00:00:00"/>
        <d v="2019-04-15T00:00:00"/>
        <d v="2019-11-25T00:00:00"/>
        <d v="2019-09-15T00:00:00"/>
        <d v="2019-12-09T00:00:00"/>
        <d v="2019-06-28T00:00:00"/>
        <d v="2019-07-24T00:00:00"/>
        <d v="2019-11-13T00:00:00"/>
        <d v="2019-12-16T00:00:00"/>
        <d v="2019-07-16T00:00:00"/>
        <d v="2019-03-06T00:00:00"/>
        <d v="2019-11-19T00:00:00"/>
        <d v="2019-06-06T00:00:00"/>
        <d v="2019-11-29T00:00:00"/>
        <d v="2019-01-03T00:00:00"/>
        <d v="2019-01-21T00:00:00"/>
        <d v="2019-06-10T00:00:00"/>
        <d v="2019-05-13T00:00:00"/>
        <d v="2019-05-15T00:00:00"/>
        <d v="2019-03-05T00:00:00"/>
        <d v="2019-09-13T00:00:00"/>
        <d v="2019-02-22T00:00:00"/>
        <d v="2019-11-14T00:00:00"/>
        <d v="2019-09-26T00:00:00"/>
        <d v="2019-06-12T00:00:00"/>
        <d v="2019-12-07T00:00:00"/>
        <d v="2019-02-17T00:00:00"/>
        <d v="2019-01-01T00:00:00"/>
        <d v="2019-04-09T00:00:00"/>
        <d v="2019-02-09T00:00:00"/>
        <d v="2019-10-01T00:00:00"/>
        <d v="2019-05-11T00:00:00"/>
        <d v="2019-09-12T00:00:00"/>
        <d v="2019-02-12T00:00:00"/>
        <d v="2019-04-10T00:00:00"/>
        <d v="2019-11-03T00:00:00"/>
        <d v="2019-10-17T00:00:00"/>
        <d v="2019-01-18T00:00:00"/>
        <d v="2020-09-16T00:00:00"/>
        <d v="2020-05-22T00:00:00"/>
        <d v="2020-10-18T00:00:00"/>
        <d v="2020-06-26T00:00:00"/>
        <d v="2020-07-24T00:00:00"/>
        <d v="2020-07-27T00:00:00"/>
        <d v="2020-09-15T00:00:00"/>
        <d v="2020-12-13T00:00:00"/>
        <d v="2020-03-04T00:00:00"/>
        <d v="2020-11-15T00:00:00"/>
        <d v="2020-06-03T00:00:00"/>
        <d v="2020-01-07T00:00:00"/>
        <d v="2020-01-15T00:00:00"/>
        <d v="2020-01-16T00:00:00"/>
        <d v="2020-12-20T00:00:00"/>
        <d v="2020-07-01T00:00:00"/>
        <d v="2020-06-29T00:00:00"/>
        <d v="2020-11-03T00:00:00"/>
        <d v="2020-10-19T00:00:00"/>
        <d v="2020-09-29T00:00:00"/>
        <d v="2020-09-24T00:00:00"/>
        <d v="2020-03-10T00:00:00"/>
        <d v="2020-11-25T00:00:00"/>
        <d v="2020-03-16T00:00:00"/>
        <d v="2020-02-21T00:00:00"/>
        <d v="2020-06-10T00:00:00"/>
        <d v="2020-09-11T00:00:00"/>
        <d v="2020-07-21T00:00:00"/>
        <d v="2020-10-24T00:00:00"/>
        <d v="2020-03-30T00:00:00"/>
        <d v="2020-08-08T00:00:00"/>
        <d v="2020-12-11T00:00:00"/>
        <d v="2020-03-06T00:00:00"/>
        <d v="2020-01-25T00:00:00"/>
        <d v="2020-11-05T00:00:00"/>
        <d v="2020-12-23T00:00:00"/>
        <d v="2020-10-07T00:00:00"/>
        <d v="2020-11-26T00:00:00"/>
        <d v="2020-08-27T00:00:00"/>
        <d v="2020-08-12T00:00:00"/>
        <d v="2020-07-22T00:00:00"/>
        <d v="2020-09-23T00:00:00"/>
        <d v="2020-06-23T00:00:00"/>
        <d v="2020-10-30T00:00:00"/>
        <d v="2020-06-12T00:00:00"/>
        <d v="2020-01-23T00:00:00"/>
        <d v="2020-10-02T00:00:00"/>
        <d v="2020-03-01T00:00:00"/>
        <d v="2020-03-20T00:00:00"/>
        <d v="2020-11-22T00:00:00"/>
        <d v="2020-03-26T00:00:00"/>
        <d v="2020-04-16T00:00:00"/>
        <d v="2020-12-05T00:00:00"/>
        <d v="2020-08-21T00:00:00"/>
        <d v="2020-12-17T00:00:00"/>
        <d v="2020-01-24T00:00:00"/>
        <d v="2020-08-28T00:00:00"/>
        <d v="2020-09-22T00:00:00"/>
        <d v="2020-05-19T00:00:00"/>
        <d v="2020-03-31T00:00:00"/>
        <d v="2020-07-28T00:00:00"/>
        <d v="2020-04-04T00:00:00"/>
        <d v="2020-08-18T00:00:00"/>
        <d v="2020-01-28T00:00:00"/>
        <d v="2020-04-07T00:00:00"/>
        <d v="2020-09-26T00:00:00"/>
        <d v="2020-09-20T00:00:00"/>
        <d v="2020-01-19T00:00:00"/>
        <d v="2020-01-13T00:00:00"/>
        <d v="2020-09-10T00:00:00"/>
        <d v="2020-05-30T00:00:00"/>
        <d v="2020-04-14T00:00:00"/>
        <d v="2020-11-07T00:00:00"/>
        <d v="2020-06-06T00:00:00"/>
        <d v="2020-01-21T00:00:00"/>
        <d v="2020-10-21T00:00:00"/>
        <d v="2020-12-08T00:00:00"/>
        <d v="2020-12-04T00:00:00"/>
        <d v="2020-06-30T00:00:00"/>
        <d v="2020-05-08T00:00:00"/>
        <d v="2020-07-15T00:00:00"/>
        <d v="2020-08-11T00:00:00"/>
        <d v="2020-08-02T00:00:00"/>
        <d v="2020-03-03T00:00:00"/>
        <d v="2020-05-24T00:00:00"/>
        <d v="2020-03-22T00:00:00"/>
        <d v="2020-02-26T00:00:00"/>
        <d v="2021-09-13T00:00:00"/>
        <d v="2021-02-24T00:00:00"/>
        <d v="2021-03-29T00:00:00"/>
        <d v="2021-03-24T00:00:00"/>
        <d v="2021-11-23T00:00:00"/>
        <d v="2021-07-19T00:00:00"/>
        <d v="2021-11-09T00:00:00"/>
        <d v="2021-03-23T00:00:00"/>
        <d v="2021-08-30T00:00:00"/>
        <d v="2021-05-13T00:00:00"/>
        <d v="2021-11-21T00:00:00"/>
        <d v="2021-11-30T00:00:00"/>
        <d v="2021-09-23T00:00:00"/>
        <d v="2021-03-28T00:00:00"/>
        <d v="2021-02-15T00:00:00"/>
        <d v="2021-11-03T00:00:00"/>
        <d v="2021-12-09T00:00:00"/>
        <d v="2021-04-28T00:00:00"/>
        <d v="2021-11-11T00:00:00"/>
        <d v="2021-05-20T00:00:00"/>
        <d v="2021-06-28T00:00:00"/>
        <d v="2021-08-10T00:00:00"/>
        <d v="2021-03-09T00:00:00"/>
        <d v="2021-12-10T00:00:00"/>
        <d v="2021-04-19T00:00:00"/>
        <d v="2021-04-05T00:00:00"/>
        <d v="2021-05-26T00:00:00"/>
        <d v="2021-12-23T00:00:00"/>
        <d v="2021-04-04T00:00:00"/>
        <d v="2021-01-18T00:00:00"/>
        <d v="2021-10-21T00:00:00"/>
        <d v="2021-02-02T00:00:00"/>
        <d v="2021-09-17T00:00:00"/>
        <d v="2021-10-12T00:00:00"/>
        <d v="2021-01-01T00:00:00"/>
        <d v="2021-10-25T00:00:00"/>
        <d v="2021-01-19T00:00:00"/>
        <d v="2021-12-02T00:00:00"/>
        <d v="2021-01-15T00:00:00"/>
        <d v="2021-01-04T00:00:00"/>
        <d v="2021-03-16T00:00:00"/>
        <d v="2021-04-24T00:00:00"/>
        <d v="2021-12-22T00:00:00"/>
        <d v="2021-12-03T00:00:00"/>
        <d v="2021-10-30T00:00:00"/>
        <d v="2021-06-23T00:00:00"/>
        <d v="2021-11-02T00:00:00"/>
        <d v="2021-10-29T00:00:00"/>
        <d v="2021-01-17T00:00:00"/>
        <d v="2021-07-08T00:00:00"/>
        <d v="2021-07-27T00:00:00"/>
        <d v="2021-04-01T00:00:00"/>
        <d v="2021-02-16T00:00:00"/>
        <d v="2021-10-03T00:00:00"/>
        <d v="2021-02-08T00:00:00"/>
        <d v="2021-07-09T00:00:00"/>
        <d v="2021-09-30T00:00:00"/>
        <d v="2021-10-14T00:00:00"/>
        <d v="2021-03-25T00:00:00"/>
        <d v="2021-02-06T00:00:00"/>
        <d v="2021-05-15T00:00:00"/>
        <d v="2021-05-18T00:00:00"/>
        <d v="2021-06-24T00:00:00"/>
        <d v="2021-05-24T00:00:00"/>
        <d v="2021-03-15T00:00:00"/>
        <d v="2021-03-07T00:00:00"/>
        <d v="2021-08-23T00:00:00"/>
        <d v="2021-06-30T00:00:00"/>
        <d v="2021-03-31T00:00:00"/>
      </sharedItems>
      <fieldGroup par="42" base="5">
        <rangePr groupBy="months" startDate="2019-01-01T00:00:00" endDate="2021-12-24T00:00:00"/>
        <groupItems count="14">
          <s v="&lt;2019/1/1"/>
          <s v="1月"/>
          <s v="2月"/>
          <s v="3月"/>
          <s v="4月"/>
          <s v="5月"/>
          <s v="6月"/>
          <s v="7月"/>
          <s v="8月"/>
          <s v="9月"/>
          <s v="10月"/>
          <s v="11月"/>
          <s v="12月"/>
          <s v="&gt;2021/12/24"/>
        </groupItems>
      </fieldGroup>
    </cacheField>
    <cacheField name="Publishing organisations" numFmtId="0">
      <sharedItems count="184" longText="1">
        <s v="Les Jours"/>
        <s v="Radio-Canada"/>
        <s v="Sky News"/>
        <s v="Addendum.org"/>
        <s v="USA TODAY, The Center for Public Integrity, The Arizona Republic"/>
        <s v="Alhadaqa"/>
        <s v="South China Morning Post"/>
        <s v="OCCRP, The Guardian - UK, Süddeutsche Zeitung - Germany, Newstapa – South Korea, El Periodico – Spain, Global Witness and 17 other partners who can be viewed here: https://www.occrp.org/en/troikalaundromat/about-the-project"/>
        <s v="The Paper, Sixth Tone"/>
        <s v="The Bureau of Investigative Journalism and HuffPost UK"/>
        <s v="Nexo Jornal"/>
        <s v="The Washington Post"/>
        <s v="ZEIT ONLINE"/>
        <s v="El universal"/>
        <s v="Rádio Renascença"/>
        <s v="socios.red"/>
        <s v="Texas Tribune"/>
        <s v="Fogo Cruzado"/>
        <s v="TEXTY.org.ua"/>
        <s v="FiveThirtyEight"/>
        <s v="ProPublica, Wired"/>
        <s v="ProPublica"/>
        <s v="The Hechinger Report"/>
        <s v="Rutas del Conflicto, Consejo de Redacción"/>
        <s v="Convoca.pe"/>
        <s v="Repórter Brazil, Public Eye, Agência Pública"/>
        <s v="OjoPúblico"/>
        <s v="TV Globo"/>
        <s v="Charity Foundation 'Help Needed'"/>
        <s v="Singapore Press Holdings - The Straits Times"/>
        <s v="Bayerischer Rundfunk (BR), Norddeutscher Rundfunk (NDR)"/>
        <s v="Financial Times"/>
        <s v="The Intercept Brasil"/>
        <s v="The Globe and Mail, Quartz"/>
        <s v="Chicago Tribune, ProPublica Illinois"/>
        <s v="The Associated Press"/>
        <s v="The Wall Street Journal"/>
        <s v="ProPublica, The Times-Picayune and The Advocate"/>
        <s v="Agency France Press, Aljazeera, Yahoo News, The Pulitzer Centre, DW"/>
        <s v="Chequeado"/>
        <s v="PODER"/>
        <s v="Rappler"/>
        <s v="Australian Broadcasting Corporation"/>
        <s v="The Marshall Project, published in collaboration with The New York Times's Upshot."/>
        <s v="La Data"/>
        <s v="SRF, Swissinfo"/>
        <s v="The Wire"/>
        <s v="DISCLOSE"/>
        <s v="The Pudding"/>
        <s v="RTL Nieuws"/>
        <s v="AthensLive (English), The Press Project (Greek)"/>
        <s v="Neue Zürcher Zeitung"/>
        <s v="Pointer (KRO-NCRV)"/>
        <s v="Colaboradados"/>
        <s v="Guangzhou Green Data Environmental Service Center"/>
        <s v="Reuters"/>
        <s v="Approximately 170 different media including Borås Tidning, Lokaltidningen, Västerås Tidning, Aftonbladet, Blekinge läns tidning, Sveriges radio"/>
        <s v="BBC Shared Data Unit"/>
        <s v="Mundo Deportivo"/>
        <s v="Animal Político"/>
        <s v="The New York Times"/>
        <s v="The Bureau of Investigative Journalism, members of the Bureau Local Network"/>
        <s v="MIT Technology Review"/>
        <s v="Balkan Investigative Reporting Network in Bosnia and Herzegovina (BIRN BiH)"/>
        <s v="The Age, Sydney Morning Herald, Brisbane Times, WA Today"/>
        <s v="elsalvador.com, El Diario de Hoy"/>
        <s v="Pointer (KRO-NCRV), De Monitor (KRO-NCRV), Follow The Money"/>
        <s v="Disclose, Mediapart, Le Poulpe, Brut, France Culture, France 2"/>
        <s v="G1"/>
        <s v="Agência Lupa, Google News Initiative"/>
        <s v="Dataphyte Nigeria"/>
        <s v="CNN Brasil"/>
        <s v="News24"/>
        <s v="Oxpeckers Investigative Environmental Journalism, Internews' Earth Journalism Network, The Third Pole, The Frontier Manipur, Haluan and Ekuatorial"/>
        <s v="CBS Chicago"/>
        <s v="READr"/>
        <s v="The Kyunghyang Shinmun (daily newspaper)"/>
        <s v="Monterey County Weekly"/>
        <s v="Lavanguardia.com"/>
        <s v="Mediazona, OpenDemocracy"/>
        <s v="Fogo Cruzado, Pista News, Disque Denúncia, Geni/UFF, Nev/USP"/>
        <s v="Funke Mediengruppe (Berliner Morgenpost, Hamburger Abendblatt, WAZ, Thüringer Allgemeine, Braunschweiger Zeitung and many more)"/>
        <s v="Jornal do Commercio"/>
        <s v="Parametric Press"/>
        <s v="Malaysiakini"/>
        <s v="Hankookilbo"/>
        <s v="Contexte"/>
        <s v="The Guardian, Forensic Architecture"/>
        <s v="Earth Journalism Network, Oxpeckers.org, Haluan.co"/>
        <s v="VirginiaMercury.com"/>
        <s v="The Globe and Mail"/>
        <s v="High Country News in collaboration with grants from The Pulitzer Center for Crisis Reporting and The Fund for Investigative Journalism"/>
        <s v="Argos, Aripaev, Investico, Die Zeit, Publico, the Guardian"/>
        <s v="The Atlantic"/>
        <s v="LA NACION"/>
        <s v="Revista AzMina, Internet Lab, Volt Data Lab"/>
        <s v="澎湃新闻 The Paper"/>
        <s v="CORRECTIV"/>
        <s v="BuzzFeed News"/>
        <s v="FiveThirtyEight, ABC"/>
        <s v="The Straits Times"/>
        <s v="CalMatters, The Salinas Californian"/>
        <s v="Abraji, Brasil.IO"/>
        <s v="Al Jazeera"/>
        <s v="Organized Crime and Corruption Reporting Project, Kloop, RFE/RL Radio Azattyk, and Bellingcat"/>
        <s v="Independent; formerly WBEZ, The Chicago Reporter"/>
        <s v="elDiario.es"/>
        <s v="Público"/>
        <s v="ProPublica, The New York Times"/>
        <s v="ProPublica, The Texas Tribune, The South Bend Tribune, Arkansas Nonprofit News Network"/>
        <s v="Helsingin Sanomat HS.fi"/>
        <s v="https://kloop.kg/"/>
        <s v="The Times and The Sunday Times"/>
        <s v="La Tercera"/>
        <s v="The Markup"/>
        <s v="Agência Pública (apublica.org)"/>
        <s v="NBC News"/>
        <s v="Caixin Media"/>
        <s v="Stand News"/>
        <s v="ABC News"/>
        <s v="Quartz"/>
        <s v="Boston Globe"/>
        <s v="BuzzFeed News, the International Consortium of Investigative Journalists, and more than 100 media partners around the world"/>
        <s v="International Consortium of Investigative Journalists, FRONTLINE, Expresso, The New York Times and 33 other media partners"/>
        <s v="Brands of the Funke Mediengruppe (Berliner Morgenpost, Hamburger Abendblatt, WAZ, Thüringer Allgemeine, Braunschweiger Zeitung and many more)"/>
        <s v="Fiquem Sabendo"/>
        <s v="Nation Media Group"/>
        <s v="silo.institute"/>
        <s v="The Texas Tribune"/>
        <s v="Der Tagesspiegel, FixMyBerlin"/>
        <s v="Initium Media"/>
        <s v="OCCRP"/>
        <s v="The Economist"/>
        <s v="KRIK"/>
        <s v="Bloomberg"/>
        <s v="La Paz en el Terreno, Rutas del Conflicto, Colombia2020 - El Espectador"/>
        <s v="Kloop.kg"/>
        <s v="The Marshall Project"/>
        <s v="The University of Maryland's Howard Center for Investigative Journalism reporting consortium"/>
        <s v="Code for Africa, The Guardian Nigeria, Pulitzer Centre on Crisis Reporting, Humanitarian Open Street Map Team, AfricanDRONE, Uhuru Labs"/>
        <s v="International School for Advanced Studies (SISSA)"/>
        <s v="Journo"/>
        <s v="El País"/>
        <s v="g1, O Globo, Extra, O Estado de S.Paulo, Folha de S.Paulo, UOL"/>
        <s v="Katadata Indonesia"/>
        <s v="International Centre for Investigative Reporting, BusinessDay"/>
        <s v="Novaya Gazeta"/>
        <s v="Civio"/>
        <s v="Virginia Center for Investigative Journalism; VPM (Virginia Public Media: NPR/PBS); WHRO (Hampton Roads' NPR station); Rappahannock News"/>
        <s v="NewswireNGR"/>
        <s v="USA TODAY Network, Midwest Center for Investigative Reporting"/>
        <s v="CNBC.com"/>
        <s v="IndiaSpend, The Hindu, Dainik Bhaskar, Scroll.in"/>
        <s v="privat"/>
        <s v="IndiaSpend"/>
        <s v="Airwars"/>
        <s v="ORF, Apache, Deník Referendum, Mediapart, Der Tagesspiegel, AthensLive, Dublin Inquirer, IrpiMedia, Follow the Money (FTM), E24, Expresso, elDiario.es, Ctxt.es, Reflekt, Republik"/>
        <s v="Folha de São Paulo"/>
        <s v="101 East, AJLabs, Al Jazeera Media Network"/>
        <s v="The Courier, Press and Journal"/>
        <s v="Disclose,Interprt,Princeton"/>
        <s v="Süddeutsche Zeitung"/>
        <s v="Republik Magazin"/>
        <s v="Grist, The Texas Observer"/>
        <s v="USA TODAY network"/>
        <s v="KBS(Korean Broadcasting System)"/>
        <s v="Streetsblog"/>
        <s v="Nikkei"/>
        <s v="Donga Science(Kids Donga Science team)"/>
        <s v="The Markup, Süddeutsche Zeitung (for link 6)"/>
        <s v="The Markup, Gizmodo"/>
        <s v="Access Atlas"/>
        <s v="Salud Con Lupa, Epistemonikos Foundation"/>
        <s v="NOS"/>
        <s v="The Marshall Project, published in partnership with Louisville Courier-Journal and USA Today Network - The Marshall Project took the lead in all the reporting and data analysis."/>
        <s v="The Palm Beach Post, ProPublica"/>
        <s v="NPR, KQED"/>
        <s v="Bayerischer Rundfunk"/>
        <s v="International Consortium of Investigative Journalists, The Washington Post, SVT, Miami Herald and 147 media partners around the world"/>
        <s v="OCCRP, (Global), Le Monde (France), IrpiMedia (Italy), IStories (Russia), Arab Reporters for Investigative Journalism (Middle East), KRIK (Serbia), Bivol (Bulgaria), Investigace.cz (Czech Republic), Süddeutsche Zeitung (Germany), Le Soir (Belgium), Woxx (Luxembourg), McClatchy/Miami Herald/El Nuevo Herald (U.S.), Piaui (Brazil), Tempo (Indonesia), Armando.Info (Venezuela), La Nacion (Argentina), Inkyfada (Tunisia), Infolibre (Spain)"/>
        <s v="Arab Reporters for Investigative Journalism (ARIJ)"/>
        <s v="Cuestión Pública"/>
        <s v="Agência Pública"/>
        <s v="InfoAmazonia"/>
      </sharedItems>
    </cacheField>
    <cacheField name="Organisation size" numFmtId="0">
      <sharedItems count="2">
        <s v="Small"/>
        <s v="Big"/>
      </sharedItems>
    </cacheField>
    <cacheField name="Tags" numFmtId="0">
      <sharedItems/>
    </cacheField>
    <cacheField name="Purpose" numFmtId="0">
      <sharedItems/>
    </cacheField>
    <cacheField name="Topics" numFmtId="0">
      <sharedItems count="38">
        <s v="Political"/>
        <s v="Technology"/>
        <s v="Social (census, crime, etcs)"/>
        <s v="Health"/>
        <s v="Business and economy"/>
        <s v="War, massacre"/>
        <s v="Culture, sports and education"/>
        <s v="Political,Business and economy"/>
        <s v="Environmental"/>
        <s v="Political,Social (census, crime, etcs),Business and economy,Covid-19"/>
        <s v="Data Journalism"/>
        <s v="Political,Social (census, crime, etcs),Business and economy,Culture, sports and education"/>
        <s v="Social (census, crime, etcs),Health"/>
        <s v="Business and economy,Environmental"/>
        <s v="Political,Covid-19"/>
        <s v="Covid-19"/>
        <s v="Covid-19,Culture, sports and education"/>
        <s v="Covid-19,Political"/>
        <s v="Political,Technology"/>
        <s v="Social (census, crime, etcs),Business and economy,Environmental"/>
        <s v="Political,Social (census, crime, etcs)"/>
        <s v="Social (census, crime, etcs),Political"/>
        <s v="Other"/>
        <s v="Social (census, crime, etcs),Culture, sports and education"/>
        <s v="Political,Culture, sports and education"/>
        <s v="Social (census, crime, etcs),Political,Covid-19"/>
        <s v="Covid-19,Technology"/>
        <s v="Social (census, crime, etcs),Covid-19"/>
        <s v="Business and economy,Political"/>
        <s v="Business and economy,Political,Covid-19"/>
        <s v="Covid-19,Social (census, crime, etcs)"/>
        <s v="Covid-19,Technology,Social (census, crime, etcs)"/>
        <s v="Covid-19,Health"/>
        <s v="Covid-19,Political,Business and economy"/>
        <s v="Business and economy,Covid-19"/>
        <s v="Business and economy,Health"/>
        <s v="Environmental,Business and economy"/>
        <s v="Environmental,Covid-19"/>
      </sharedItems>
    </cacheField>
    <cacheField name="Data sources" numFmtId="0">
      <sharedItems count="39">
        <s v="Media and website,Other non-commercial organization"/>
        <s v="Other non-commercial organization"/>
        <s v="Not indicated"/>
        <s v="Own source"/>
        <s v="Official institution,Own source"/>
        <s v="Leaked"/>
        <s v="Media and website"/>
        <s v="Official institution"/>
        <s v="Official institution,Private company"/>
        <s v="Official institution,Other non-commercial organization"/>
        <s v="Other non-commercial organization,Media and website"/>
        <s v="Own source,Official institution"/>
        <s v="Other non-commercial organization,Official institution,Own source"/>
        <s v="Official institution,Other non-commercial organization,Own source"/>
        <s v="Other non-commercial organization,Official institution"/>
        <s v="Other non-commercial organization,Leaked"/>
        <s v="Official institution,Other non-commercial organization,Media and website"/>
        <s v="Other non-commercial organization,Private company"/>
        <s v="Official institution,Other non-commercial organization,Private company"/>
        <s v="Own source,Other non-commercial organization"/>
        <s v="Official institution,Other"/>
        <s v="Other non-commercial organization,Own source,Official institution,Media and website"/>
        <s v="Media and website,Private company"/>
        <s v="Other"/>
        <s v="Official institution,Media and website"/>
        <s v="Other non-commercial organization,Own source"/>
        <s v="Own source,Private company"/>
        <s v="Own source,Media and website,Other non-commercial organization,Official institution"/>
        <s v="Official institution,Other non-commercial organization,Other"/>
        <s v="Own source,Media and website"/>
        <s v="Official institution,Leaked"/>
        <s v="Private company"/>
        <s v="Other non-commercial organization,Media and website,Own source"/>
        <s v="Other non-commercial organization,Own source,Official institution"/>
        <s v="Other non-commercial organization,Media and website,Private company"/>
        <s v="Official institution,Own source,Media and website"/>
        <s v="Leaked,Own source"/>
        <s v="Own source,Other non-commercial organization,Official institution"/>
        <s v="Media and website,Own source"/>
      </sharedItems>
    </cacheField>
    <cacheField name="Number of data sources" numFmtId="0">
      <sharedItems containsString="0" containsBlank="1" containsNumber="1" containsInteger="1" minValue="1" maxValue="4"/>
    </cacheField>
    <cacheField name="Geographic scales" numFmtId="0">
      <sharedItems containsBlank="1"/>
    </cacheField>
    <cacheField name="Disclosure of data sources" numFmtId="0">
      <sharedItems/>
    </cacheField>
    <cacheField name="Access to dataset" numFmtId="0">
      <sharedItems/>
    </cacheField>
    <cacheField name="Allow for update or correction" numFmtId="0">
      <sharedItems/>
    </cacheField>
    <cacheField name="Methodology" numFmtId="0">
      <sharedItems/>
    </cacheField>
    <cacheField name="Awareness of problem; notification of some problem in data, Footnote" numFmtId="0">
      <sharedItems/>
    </cacheField>
    <cacheField name="Technologies tools used" numFmtId="0">
      <sharedItems/>
    </cacheField>
    <cacheField name="Visualization types" numFmtId="0">
      <sharedItems containsBlank="1" count="140">
        <s v="Image,Combined static chart,Simple static chart"/>
        <s v="Image,Map,Animated visualization,Simple static chart"/>
        <s v="Image,Video"/>
        <s v="Image,Animated visualization,Simple static chart"/>
        <s v="Image,Simple static chart,Combined static chart,Map,Animated visualization"/>
        <s v="Image,Map,Timeline,Animated visualization"/>
        <s v="Image,Simple static chart,Map,Timeline,illustration,GIF"/>
        <s v="Image,illustration,GIF"/>
        <s v="Image,Timeline,GIF"/>
        <s v="Image,Video,illustration"/>
        <s v="Combined static chart,illustration"/>
        <s v="Image,Map"/>
        <m/>
        <s v="Map,Simple static chart,Combined static chart,Timeline"/>
        <s v="Map,Simple static chart,Timeline"/>
        <s v="Simple static chart,Animated visualization"/>
        <s v="Image,Map,Combined static chart,Timeline,Simple static chart"/>
        <s v="Simple static chart"/>
        <s v="Simple static chart,Combined static chart,Timeline"/>
        <s v="Image,Simple static chart,Table"/>
        <s v="Image,Video,illustration,Table"/>
        <s v="Image,Video,Animated visualization"/>
        <s v="Image,Combined static chart,Animated visualization,Timeline,illustration"/>
        <s v="Image,Map,Simple static chart,illustration,Combined static chart"/>
        <s v="Image,Simple static chart"/>
        <s v="Video"/>
        <s v="Image,Simple static chart,Map,Animated visualization,Combined static chart"/>
        <s v="Image,illustration,Animated visualization"/>
        <s v="Image,Simple static chart,Video,Combined static chart"/>
        <s v="Image,Map,Simple static chart,Video"/>
        <s v="Image,Table,Simple static chart"/>
        <s v="Other"/>
        <s v="Image,Simple static chart,Map,Animated visualization,GIF"/>
        <s v="Image,Combined static chart,Animated visualization"/>
        <s v="Table"/>
        <s v="Image,Map,Animated visualization"/>
        <s v="Image,Simple static chart,Table,Combined static chart"/>
        <s v="Image,Simple static chart,Combined static chart"/>
        <s v="Combined static chart"/>
        <s v="Simple static chart,Combined static chart,Timeline,Animated visualization"/>
        <s v="Simple static chart,Combined static chart,Animated visualization"/>
        <s v="Map"/>
        <s v="Simple static chart,Map,Combined static chart"/>
        <s v="Image"/>
        <s v="Image,Simple static chart,Map"/>
        <s v="Image,Simple static chart,Combined static chart,Video"/>
        <s v="Image,Combined static chart"/>
        <s v="Image,Animated visualization,illustration"/>
        <s v="Map,Simple static chart,Combined static chart"/>
        <s v="Image,Simple static chart,Combined static chart,Timeline"/>
        <s v="Image,Simple static chart,Map,Table,Video,Animated visualization,Timeline"/>
        <s v="Image,Simple static chart,Map,Video,Animated visualization"/>
        <s v="Image,Simple static chart,illustration,Video"/>
        <s v="Image,Video,Animated visualization,Map"/>
        <s v="Map,Table,Simple static chart,Image"/>
        <s v="Image,Table"/>
        <s v="Image,Simple static chart,Map,Combined static chart,Animated visualization"/>
        <s v="Image,Map,Animated visualization,Timeline,illustration"/>
        <s v="Simple static chart,Map,Table,Timeline"/>
        <s v="Image,Simple static chart,Map,Timeline,illustration"/>
        <s v="Simple static chart,Map"/>
        <s v="Simple static chart,Animated visualization,Timeline"/>
        <s v="Image,illustration"/>
        <s v="Image,Map,Video,Animated visualization,illustration"/>
        <s v="Image,Map,Animated visualization,Timeline"/>
        <s v="Simple static chart,Map,Table,Combined static chart"/>
        <s v="Image,Simple static chart,Map,Video,Combined static chart,illustration,Timeline"/>
        <s v="Simple static chart,Map,Combined static chart,Timeline"/>
        <s v="Simple static chart,Map,Timeline,Table,Combined static chart"/>
        <s v="Image,Simple static chart,Combined static chart,Table"/>
        <s v="Image,Simple static chart,Map,Table,Combined static chart"/>
        <s v="Image,Map,Combined static chart"/>
        <s v="Image,Simple static chart,Map,Table,Combined static chart,Timeline"/>
        <s v="Image,Simple static chart,Map,Table,Timeline"/>
        <s v="Simple static chart,Image"/>
        <s v="Image,Animated visualization,Combined static chart"/>
        <s v="Image,Combined static chart,illustration"/>
        <s v="Image,Simple static chart,Animated visualization,Map"/>
        <s v="Image,Simple static chart,illustration"/>
        <s v="Image,Simple static chart,Map,illustration"/>
        <s v="Simple static chart,Table,Combined static chart"/>
        <s v="Image,Map,Table,Video,Combined static chart,Animated visualization"/>
        <s v="Image,Animated visualization"/>
        <s v="Image,Timeline"/>
        <s v="Image,Simple static chart,Map,Combined static chart"/>
        <s v="Image,Simple static chart,Animated visualization,illustration"/>
        <s v="Image,Simple static chart,Map,Combined static chart,Video"/>
        <s v="Simple static chart,Map,Animated visualization"/>
        <s v="Map,Animated visualization"/>
        <s v="Image,Map,Combined static chart,illustration"/>
        <s v="Image,Map,illustration"/>
        <s v="Image,Simple static chart,Map,Table,Combined static chart,Animated visualization"/>
        <s v="Table,Simple static chart,Combined static chart"/>
        <s v="Image,Simple static chart,Combined static chart,Animated visualization"/>
        <s v="Simple static chart,Combined static chart,Table"/>
        <s v="Image,Simple static chart,Map,Animated visualization"/>
        <s v="Image,Video,Map,Simple static chart"/>
        <s v="Image,Simple static chart,Map,Video,Combined static chart,Animated visualization,illustration,GIF"/>
        <s v="Map,Simple static chart,Animated visualization"/>
        <s v="GIF,Animated visualization,Simple static chart,Image,illustration"/>
        <s v="Image,Table,illustration,Simple static chart,Animated visualization,Map,Video"/>
        <s v="Image,Map,Table,illustration"/>
        <s v="Image,Combined static chart,Map"/>
        <s v="Image,Map,Timeline,Simple static chart,Combined static chart"/>
        <s v="Map,Combined static chart,Image,Timeline"/>
        <s v="Video,Image,Simple static chart,Map,Combined static chart"/>
        <s v="Image,Map,Animated visualization,3D Model,Timeline,Video"/>
        <s v="Map,Image"/>
        <s v="Image,Video,Map,Animated visualization"/>
        <s v="Image,Simple static chart,Combined static chart,illustration"/>
        <s v="Map,Simple static chart,Image,GIF,Combined static chart"/>
        <s v="Image,Map,GIF"/>
        <s v="Image,Video,Map,Simple static chart,Combined static chart"/>
        <s v="Image,Video,Map,Timeline,Simple static chart"/>
        <s v="Image,Timeline,Map,Simple static chart,Combined static chart"/>
        <s v="Image,GIF,Animated visualization,Combined static chart,Map"/>
        <s v="Map,Animated visualization,Simple static chart,illustration,Combined static chart"/>
        <s v="Combined static chart,Animated visualization,Timeline,Simple static chart"/>
        <s v="Image,Animated visualization,Simple static chart,Combined static chart,Video"/>
        <s v="Image,GIF,Simple static chart,Table,Animated visualization,3D Model,illustration,Map"/>
        <s v="Image,Animated visualization,Timeline,Map,Simple static chart"/>
        <s v="Image,Simple static chart,Animated visualization"/>
        <s v="Map,Image,Simple static chart"/>
        <s v="Image,Map,Video,Timeline"/>
        <s v="Image,Animated visualization,Map"/>
        <s v="Image,Timeline,Simple static chart,Table,Map,Combined static chart"/>
        <s v="Simple static chart,Combined static chart,Map"/>
        <s v="Image,Animated visualization,Video,Simple static chart"/>
        <s v="Simple static chart,Map,Combined static chart,Table"/>
        <s v="Image,Simple static chart,Table,Video"/>
        <s v="Image,Simple static chart,Combined static chart,Video,Map"/>
        <s v="Image,Map,Animated visualization,Combined static chart,Simple static chart"/>
        <s v="Image,Map,Simple static chart,Table,Combined static chart"/>
        <s v="Map,Simple static chart,Animated visualization,Video"/>
        <s v="illustration,Animated visualization"/>
        <s v="Image,Animated visualization,3D Model,Map"/>
        <s v="Combined static chart,Image,Simple static chart"/>
        <s v="Map,Image,Video,Animated visualization,Simple static chart,Table"/>
        <s v="Image,Simple static chart,Map,Combined static chart,illustration"/>
        <s v="Simple static chart,Animated visualization,Timeline,illustration"/>
      </sharedItems>
    </cacheField>
    <cacheField name="Interactivity functions" numFmtId="0">
      <sharedItems containsBlank="1"/>
    </cacheField>
    <cacheField name="Communication" numFmtId="0">
      <sharedItems containsBlank="1" count="8">
        <m/>
        <s v="Sharing button"/>
        <s v="Sharing button,Ask for feedback,Comment"/>
        <s v="Sharing button,Comment"/>
        <s v="Comment"/>
        <s v="Sharing button,Comment,Ask for feedback"/>
        <s v="Sharing button,Ask for feedback"/>
        <s v="Ask for feedback"/>
      </sharedItems>
    </cacheField>
    <cacheField name="Audience" numFmtId="0">
      <sharedItems count="3">
        <s v="General public"/>
        <s v="Specific group"/>
        <s v="Subscriber"/>
      </sharedItems>
    </cacheField>
    <cacheField name="A short description of the project" numFmtId="0">
      <sharedItems longText="1"/>
    </cacheField>
    <cacheField name="What was the impact of the project" numFmtId="0">
      <sharedItems longText="1"/>
    </cacheField>
    <cacheField name="What tools techniques technologies did you use and how did you use them" numFmtId="0">
      <sharedItems containsBlank="1" longText="1"/>
    </cacheField>
    <cacheField name="What was the hardest part of this project What should the jury know to better understand what you did and why it should be selected " numFmtId="0">
      <sharedItems longText="1"/>
    </cacheField>
    <cacheField name="What can other journalists learn from this project" numFmtId="0">
      <sharedItems longText="1"/>
    </cacheField>
    <cacheField name="Project link 2" numFmtId="0">
      <sharedItems containsBlank="1"/>
    </cacheField>
    <cacheField name="Project link 3" numFmtId="0">
      <sharedItems containsBlank="1"/>
    </cacheField>
    <cacheField name="Project link 4" numFmtId="0">
      <sharedItems containsBlank="1"/>
    </cacheField>
    <cacheField name="Project link 5" numFmtId="0">
      <sharedItems containsBlank="1"/>
    </cacheField>
    <cacheField name="Project link 6" numFmtId="0">
      <sharedItems containsBlank="1"/>
    </cacheField>
    <cacheField name="Project link 7" numFmtId="0">
      <sharedItems containsBlank="1"/>
    </cacheField>
    <cacheField name="Project link 8" numFmtId="0">
      <sharedItems containsBlank="1"/>
    </cacheField>
    <cacheField name="Who made this project" numFmtId="0">
      <sharedItems longText="1"/>
    </cacheField>
    <cacheField name="Short biography/ies" numFmtId="0">
      <sharedItems containsBlank="1" longText="1"/>
    </cacheField>
    <cacheField name="Category" numFmtId="0">
      <sharedItems containsBlank="1"/>
    </cacheField>
    <cacheField name="Languages" numFmtId="0">
      <sharedItems containsBlank="1"/>
    </cacheField>
    <cacheField name="Jury's comments" numFmtId="0">
      <sharedItems containsBlank="1" longText="1"/>
    </cacheField>
    <cacheField name="季度" numFmtId="0" databaseField="0">
      <fieldGroup base="5">
        <rangePr groupBy="quarters" startDate="2019-01-01T00:00:00" endDate="2021-12-24T00:00:00"/>
        <groupItems count="6">
          <s v="&lt;2019/1/1"/>
          <s v="第一季"/>
          <s v="第二季"/>
          <s v="第三季"/>
          <s v="第四季"/>
          <s v="&gt;2021/12/24"/>
        </groupItems>
      </fieldGroup>
    </cacheField>
    <cacheField name="年" numFmtId="0" databaseField="0">
      <fieldGroup base="5">
        <rangePr groupBy="years" startDate="2019-01-01T00:00:00" endDate="2021-12-24T00:00:00"/>
        <groupItems count="5">
          <s v="&lt;2019/1/1"/>
          <s v="2019年"/>
          <s v="2020年"/>
          <s v="2021年"/>
          <s v="&gt;2021/12/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s v="« When data meets politics »"/>
    <s v="数据解读马克龙从政经历"/>
    <x v="0"/>
    <s v="https://docs.google.com/presentation/d/1611m86sdWF526u7-5wA2cfs9amQM6VSmEoqmY-E9Vlk/edit?usp=sharing"/>
    <x v="0"/>
    <x v="0"/>
    <x v="0"/>
    <x v="0"/>
    <s v="Investigation,Explainer,Database,Open data,OSINT,Infographics,Chart,Politics"/>
    <s v="Inform"/>
    <x v="0"/>
    <x v="0"/>
    <n v="1"/>
    <s v="National"/>
    <s v="Compliance"/>
    <s v="Non-compliance"/>
    <s v="Non-compliance"/>
    <s v="Compliance"/>
    <s v="Non-compliance"/>
    <s v="Scraping,JQuery,Json,Google Sheets,CSV,Python"/>
    <x v="0"/>
    <s v="No interactive feature,Zoom/details on demand"/>
    <x v="0"/>
    <x v="0"/>
    <s v="« When data meets politics » is a serie of eight data-driven stories based on different databases created by Wedodata from day 1 of Macron's presidency in France. Parliamentary debates, vote on laws, Twitter messages, official diaries… All information concerning French elected representatives and the government is recorded. In 2019, two episodes have been published on LesJours.fr, a French online-only news website (six in 2018). They are devoted to the exploration of French political life through the prism of Wikipedia: one on the reputation of French elected representatives and the other on the publishing war of Wikipedians on these political"/>
    <s v=" Since 2016, LesJours.fr has published 130 journalistic series on various topics : migrants, environnement, corruption, health, economic and political scandals... But this independant media - awarded by the Albert Londres prize, the French equivalent of the Pulitzer prize, in 2017 – hadn’t published before a data investigation and therefore it is a new ground for them and their subscribers.  The audience of this “data serie” was one of the best among their 130 series,  surely because it mixed the following 4 ingredients: the subject of politics ; new editorial angles thanks to the data ; “stories articles”, an innovative format inspired by Snapchat or Instagram and created for the occasion, ideal to read on mobile ; and visual articles offering datavisualizations, photos and GIFs.     The format of story proposed by a media directly on its site  and not by forcing the reader to go on an external platform was very noticed by the French press which is looking for audience’s engagement.     On an international level,  this project has been selected as a finalist for the 2019 “Online Journalism Awards” on the category“Excellence and Innovation in Visual Digital Storytelling, Small Newsroom”.   https://awards.journalists.org/entries/politics-through-the-data/ "/>
    <s v="  Most of the data sources  that we query regularly are compiled by Python scripts that we have improved over time. In concrete terms, we use the following techniques: http request, page consultation automation with machine-controlled browsers, API queries when they exist.   This data is stored in distinct CSV files organized by a meta-database.  Analysis, data mining, and angles seach for the stories were done through Tableau .    To build the story format, we created a semi-WYSIWG editor  that allows non-developers of the team to work on their own. We use common web technologies: Javascript and PHP mainly. This editor produce a public version of the story which is easy to navigate, optimized and responsive, ready to be upload on a server. "/>
    <s v=" The hardest part of every journalistic investigation is to find the unexpected. What we learned by looking at French politics only through data is that it allowed us to  get out of the &quot;elements of language&quot; written by political communicators  and to provide concrete benchmarks to readers. This was the demonstration that one could interest readers in French politics other than through controversy and “snowclones”.   But for that, you have to look for data that is more distant from conventional open data. Of course Twitter, but also Wikipedia for these articles published in January 2019 which allowed us to show that the content of  each page of French elected representativesis the place of a war of influence  : we scrap all modifications and corrections made each day on MPs Wikipedia page to see if the pages were “vandalized” and by whomthanks to the totally open archives of the online encyclopedia : &lt;a href=&quot;http://screenstory.wedodata.fr/lesjours/index.php?story=wikipedia2-english#1/no&quot;&gt;http://screenstory.wedodata.fr/lesjours/index.php?story=wikipedia2-english#1/no&lt;/a&gt;   Another challenge was to  find the right way of writing a “story article” . It's a whole other way of telling a story, because the texts must be short, dynamic, suitable for reading on a mobile with graphics. We tested a lot of ways before finding a solution that mixed writing on Google slides and oralizing texts as if we were preparing texts for the radio. "/>
    <s v=" This project shows that data is a raw material that adapts to many web formats, that you have to be attentive to usage to see how journalism can seize practices from social networks to inform and that you don't always need millions to innovate. "/>
    <s v="http://screenstory.wedodata.fr/lesjours/index.php?story=wikipedia2-english#1/no"/>
    <m/>
    <m/>
    <m/>
    <m/>
    <m/>
    <m/>
    <s v="Karen Bastien, Nicolas Boeuf, François Prosper, Victor Schmitt, Brice Terdjman, Clément Thorez, Anthony Veyssière"/>
    <s v=" Wedodata is a datajournalism and datavisualization studio, created 8 years ago at the very beginning of datadriven journalism in France. Its role: to find and tell stories starting from structured databases (encrypted or textual). This information graphics can be expressed as well on paper or on the Internet as in video or photo. Wedodata supports media, local communities, institutions ... in this new path of storytelling and pedagogy.   WeDoData consists of a hard core of seven people who master all the key skills of a datvisualization process, from understanding the data to its staging and interactivity. Specializing in media projects (Arte, France Télévisions, INA, Les Echos, Liberation, Les Jours…), the agency has made this experience available to the general public at the service of large public and research entities in their approach to open data (OECD, Ile-de-France Region, INPI, Ministry of Research, Paris School of Economics, Global Carbon project…)... Two distinctions at the &quot;Datajournalism awards&quot; crowned its eight years of projects, in 2012 and 2018. "/>
    <s v="Innovation (small and large newsrooms)"/>
    <m/>
    <m/>
  </r>
  <r>
    <s v="Self-driving cars: Who to save, who to sacrifice?"/>
    <s v="自动驾驶汽车 拯救谁，牺牲谁？"/>
    <x v="1"/>
    <s v="https://ici.radio-canada.ca/info/2019/voitures-autonomes-dilemme-tramway/index-en.html"/>
    <x v="0"/>
    <x v="1"/>
    <x v="1"/>
    <x v="1"/>
    <s v="Explainer,Long-form,Quiz/game,News application,Illustration,Infographics,Business"/>
    <s v="Explain"/>
    <x v="1"/>
    <x v="1"/>
    <m/>
    <s v="International"/>
    <s v="Compliance"/>
    <s v="Non-compliance"/>
    <s v="Not applicable"/>
    <s v="Not applicable"/>
    <s v="Non-compliance"/>
    <s v="Animation,D3.js,Canvas,Json,Adobe,Creative Suite,CSV,Node.js"/>
    <x v="1"/>
    <s v="Search,Gamified interaction"/>
    <x v="1"/>
    <x v="0"/>
    <s v=" CBC/Radio-Canada created this newsgame to explain some of the ethical ramifications of letting algorithmic drivers share the road with human drivers and the moral dilemmas facing autonomous vehicle manufacturers.    To keep the subject (which involves death) from being too morbid, we made the aesthetic choice to use a whimsical pixelated art style.    The project alternates between explanatory text and a visual ethics quiz designed to keep readers engaged and make them more receptive to the concerns of experts and other stakeholders.    The project was published in French and English. "/>
    <s v=" The project received praise from visual journalists across the industry, including from the New York Times, Bloomberg and The Guardian, as well as multiple researchers studying autonomous vehicles.    The project was also successful in getting several Canadian governmental officials' positions on the proliferation of self-driving cars on the record.    The presentation and interactive elements used were successful in convincing readers to spend extra time with the article. Our read times on this project were far greater than with traditional articles, and this project was one of the top articles read that month.    The project was also featured on several Radio-Canada radio and television programs, extending its reach. We believe the project was successful in its goal of starting a conversation around self-driving car ethics in Canada. "/>
    <s v=" The project used React/Redux to render the project and to coordinate events on multiple stacked layers: canvas, svg, and html. Static rendering of markup was used to decrease perceived load time.    The text of the project was retreived from a headless CMS in order to support multiple languages (French and English) seamlessly.    Rails and roads were drawn with mathematical equations (and needed to be redrawn and recalculated on text reflows) and CSS sprites were used to animate characters and vehicles.    Responses to the visual poll were sent to or retrieved from a backend microservice, which served as a relay to a mysql database.    We created a physically accurate braking simulation using the official mathematical formulas provided by Transport Canada. We used the data from the Moral Machine project to create a novel visualisation. We also used duelling video interviews to provide opposing views on vehicle testing, and illustrations to explain different autonomy levels.    A particular challenge was creating responsive pixel art that maintained an exaggerated pixel size (4x4, or 8x8 on retina screens) despite changing screen sizes. In all our visualisations we sought to maintain that pixel size. Even the world map maintains these pixel sizes even when the map is smaller, which means we needed to draw a pixellated map on-the-fly at the requested width.    Finally, we worked hard to ensure accessibility, label buttons and visualisations according to accessibility standards, and to ensure that the entire project could be operated by keyboard/without a pointing device. The project received a perfect Lighthouse accessibility score.          "/>
    <s v=" The hardest part of this project was choosing scenarios that made sense with the accompanying article sections. This was especially challenging, because we did not know beforehand how the public would vote in the visual poll. If we incorrectly predicted the public's response, it was possible that the vote counts would contradict parts of the text.    Maintaining the same pixel-art pixel proportions for a responsive project presented several technical challenges which our team overcame.    Writing the article itself was a challenge, since a traditional article format is not made to be broken into segments. With large interruptions between sections, each block had to contribute to the larger narrative, and yet be capable of standing alone.    Finally, the reporting was a challenge since governments and companies were hesitant to discuss the potential downsides of the technologies they are actively pursuing -- especially when those downsides are abstract and not tied to a particular accident or event. "/>
    <s v=" Others can learn the power of a good presentation to drive engagement. This project was based on data that had been available for months, but the quality of the presentation and the use of a visual poll to drive people down the page, the clever visualisations and delightful drawings, all served to produce a hit for our newsroom.    As Professor Iyad Rahwan, director of the Center for Humans &amp; Machine said on Twitter: &quot;[It is] quite possibly the most interactive and detailed article covering the Moral Machine to date.&quot;    The lesson is that you don't need to be first if you can do it better. "/>
    <m/>
    <m/>
    <m/>
    <m/>
    <m/>
    <m/>
    <m/>
    <s v="Marc Lajoie, Francis Lamontagne, Sophie Leclerc, Éric Larouche, Mélanie Meloche-Holubowski, Santiago Salcido, Kazi Stastna"/>
    <s v=" Marc Lajoie is an international award-winning data and interactive journalist who has worked for the Wall Street Journal, the South China Morning Post, and CBC/Radio-Canada. He led a talented team of designers including Francis Lamontagne, Santiago Salcido and Sophie Leclerc, whose whimsical illustrations brought the project to life. The project was edited by Éric Larouche and Mélanie Meloche-Holubowski. The English translation of the text was edited by Kazi Stastna. "/>
    <s v="Best visualization (small and large newsrooms)"/>
    <m/>
    <m/>
  </r>
  <r>
    <s v="Editorial dashboard to monitor ads spending on social media"/>
    <s v="随着政治广告从 Facebook 图书馆“消失”，研究人员担心“灾难” "/>
    <x v="2"/>
    <s v="https://skynews.shinyapps.io/Political_Ads_App/"/>
    <x v="0"/>
    <x v="2"/>
    <x v="2"/>
    <x v="1"/>
    <s v="Investigation,News application,Fact-checking,Elections,Politics"/>
    <s v="Inform"/>
    <x v="0"/>
    <x v="2"/>
    <m/>
    <s v="National"/>
    <s v="Non-compliance"/>
    <s v="Non-compliance"/>
    <s v="Non-compliance"/>
    <s v="Non-compliance"/>
    <s v="Non-compliance"/>
    <s v="Scraping,Json,R,RStudio,Node.js"/>
    <x v="2"/>
    <s v="Zoom/details on demand"/>
    <x v="1"/>
    <x v="0"/>
    <s v=" The dashboard was part of a wider Sky News project: Under the Radar, which monitored the impact political actors were having on social media during the 2019 general election campaign.    It was an interactive tool which combined and visualised aggregated data in a single place. It tracked periodical publication of ads on Facebook, Google and Snapchat by the main UK parties and political operators.    It measured daily spending on these social platforms, the performance of ads published and demographic information about the audience reached. This allowed us to understand how these political actors were using social media to target voters. "/>
    <s v=" We wanted to reveal how parties were fighting the election on social media, but the relevant information was not easily accessible for non-data journalists.    The dashboard collected, analysed and presented that data in a single tool, making the information easily available for non-data reporters who could use it whenever and wherever they needed it.    Using this tool, Sky News published several stories about political ads spending on social media, parties’ strategies on these platforms, and characteristics of the audience reached.    It gave us the first hint about political ads on Facebook disappearing days before the election, in what we later confirmed with researchers to be a &quot;catastrophic&quot; loss of transparency and accountability.    While creating the tool, we explored the different methods each social media platform used to publish their data. This gave us a better understanding of their transparency policies and their problems, and we could verify obstacles in their mechanisms to access the information.    Academics valued this knowledge and we have been later interviewed by researchers about our experience working with social media libraries and their data.    The fact that we created the tool before the general election was called involved better management of the resources during the actual campaign. The dashboard automated the process of gathering data, analysing it and visualising it. That freed the data journalist up from repeating these tasks during the campaign, when other data work needed to be done.  "/>
    <s v=" Data was gathered using the Facebook Ads Library Report, Facebook Ads Library API, Snap Political Ads Library and Google Political Ads Transparency Report.   Facebook Report offers manually downloadable files ranging in daily, weekly, monthly and three-month detail. Files update at random times and are not archived, so it had to be downloaded on the day. As Facebook prevents basic web scraping, nor does it provide downloadable URL endpoints, we developed on-premises cloud-based back end service with Node.js, which periodically monitored the library and mimicked user’s action of clicking on the download button.   Additional data was collected by Facebook Ad Library API, whose access is granted upon request and app review by Facebook.   Snapchat publishes yearly files updated daily at random times. As with Facebook, we automated the process and developed an on-premises cloud-based service to monitor and download files daily.   Google data was easily accessible through Google Cloud Public Datasets which are updated weekly.   Data collected from each social media platform was normalised and stored in separated Google Cloud BigQuery Datasets. On-premises cloud-based back end services were developed with Node.js utilizing Google Cloud Platform SDK to interact with Google BigQuery datasets.   Using the bigrquery package from the programming language R we accessed the datasets on Google Cloud. Further cleaning was needed in RStudio, especially to normalise names, and we used Tidyverse package to analyse the data and plotly and datatable libraries to create interactive visualisations and searchable tables. That would allow the journalists to easily identify trends, but also search for specific information.   Using the Shiny library from R we created an interactive application deployed in shinyapps.io. We granted access to the App to journalists and editors involved in the Under the Radar project, who could easily access to the updated dashboard from a browser. "/>
    <s v=" The compilation and standardisation of the data was complex, as the mechanisms differ from platform to platform and there is no harmonic criteria in the structure of the information.   Facebook posed bigger challenges. Its daily reports are only available manually by downloading a csv file which disappears every 24 hours. To track information for months, we needed to automate the process.   These files only provide a subset of the information we were looking for, so we had to complement it with data collected through Facebook API to understand more details of the ads, like status, impressions, distribution and audience reached.   Access to the API is not public and is being granted upon request and app review by Facebook. Requests to the API are heavily rate-limited in comparison to the number of requests required to collect all relevant data, which at times proved problematic.   Although data from the Facebook Report and the Facebook API were about the same topic and actors, both sets of information were not comparable due to the way Facebook discloses the data.   The process in Snapchat and Google was easier, but both of them offer bulk global data and none of them had a specific tag for the UK elections 2019 which would allow us to easily create a filter on the fields we required.   Snapchat changed the format of its data without prior notice, forcing us to adjust the code, but also giving us a sign to close monitor the data even after building the dashboard, as platforms could make changes which would affect our results.   Names and variables also differ in each platform, which involved cleaning to standardise the data. Due to the criteria and timing in which each platform disclose the information, we had to create different tabs in the dashboard –one per platform. "/>
    <s v=" It is required a high integration between the data journalists’ team and the developers’ one, for which it is advisable both teams to understand the other’s job, and the resources and skills they have.    Agreeing on formats and structure of the data in the gathering stage proved to simplify the process later during the analysis phase and the creation of the App.     Google Cloud and bigrquery made the data analysis faster and avoided the data journalist to upload big datasets to RStudio which could have slowed down the process.    Although we always kept in mind the potential stories we could find using this tool, investing in the input part of the project made it easier publishing several stories using information from the dashboard during the campaign process.    It is recommended to include a “Get the data” button in the dashboard if your company use specific tools to visualise, as well as training journalists about how to use the dashboard.  "/>
    <s v="https://news.sky.com/story/researchers-fear-catastrophe-as-political-ads-disappear-from-facebook-library-11882988"/>
    <s v="https://news.sky.com/story/general-election-tories-quadruple-spending-on-facebook-ads-11879524"/>
    <s v="https://news.sky.com/story/general-election-how-much-are-parties-spending-on-adverts-11860617"/>
    <s v="https://news.sky.com/story/general-election-jo-swinson-has-a-facebook-problem-11855013"/>
    <m/>
    <m/>
    <m/>
    <s v="Carmen Aguilar García, Przemyslaw Pluta, Peter Diapre"/>
    <s v=" Przemyslaw Pluta is an award-winning creative technology leader with more than 10 years' experience in innovation &amp; product development across broadcast and digital platforms. In his current role as the Head of Platform Solutions at Sky, he is responsible for defining, developing and implementing solutions that streamline and simplify complex problems. He led the development team and worked with Editorial and Data Journalism team to deliver integrated services, infrastructure and data strategy for Under the Radar project.    Carmen Aguilar is an award-winning journalist with more than 10 years of experience in several media from Spain, Chile and the UK. She is the data journalist at Sky News working for all platforms in the company. In Under the Radar, she analysed and visualised the data, and she created the App to offer non-data journalists an editorial dashboard to easily find the information. She was also involved in the analysis and visualisation of the stories published online and broadcast, and she worked with both the editorial and development team, making the connection between the two departments.    Peter Diapre is an Assistant Editor at Sky News. Peter is in charge of news video for Sky News’ digital platforms (web, app and social). He worked at the BBC before joining Sky as a TV producer in 2000 and has covered multiple UK and US elections for the channel. He spent five years in Westminster as a package producer and programme editor for Adam Boulton. He studied US politics and history at university. In Under the Radar, he was the manager of the project, providing resources for each team and overlooking the correct development of each part and the efficient communication in every stage of the process.  "/>
    <s v="Innovation (small and large newsrooms)"/>
    <m/>
    <m/>
  </r>
  <r>
    <s v="Shared Living: Mohammed gets fewer responses than Anna"/>
    <s v="模拟租户"/>
    <x v="3"/>
    <s v="https://www.addendum.org/news/wg-suche-mohammed/"/>
    <x v="0"/>
    <x v="3"/>
    <x v="3"/>
    <x v="0"/>
    <s v="Investigation,Long-form,Illustration,Infographics,Video,Politics,Lifestyle"/>
    <s v="Inform"/>
    <x v="2"/>
    <x v="3"/>
    <m/>
    <s v="International"/>
    <s v="Compliance"/>
    <s v="Non-compliance"/>
    <s v="Non-compliance"/>
    <s v="Compliance"/>
    <s v="Compliance"/>
    <s v="Scraping,Google Sheets,R,RStudio"/>
    <x v="3"/>
    <s v="Zoom/details on demand,Filtering"/>
    <x v="1"/>
    <x v="0"/>
    <s v=" We showed that people with foreign-sounding names get fewer replies than people with Austrian-sounding names in Vienna and Graz, the largest cities in Austria. "/>
    <s v=" Aside from some public discussion, none. "/>
    <s v=" We scraped classified pages for flatshares, used Google Sheets to prevent double-contacting and manually messaged every offer using different names and personas. Hence, we created data that did not exist before.  We also published the reporting using an Instagram-like storytelling format which we developed in-house, since we considered students the target audience for the story. "/>
    <s v=" Collecting the data and ensuring that the data collection method does not influence the results.  Coordinating the (and with the) journalism students who took over large pieces of the reporting and data collecting parts of the project.  Putting faces to the data: not only collecting data, but also finding people who would talk to us about their experiences on the record. "/>
    <s v=" Collecting your own data allows you to create stories and answer questions that no one else can scoop.  Connecting faces with the data – in this case, also asking people to tell us about their experiences – put the project on a much higher level than it would have been otherwise. "/>
    <m/>
    <m/>
    <m/>
    <m/>
    <m/>
    <m/>
    <m/>
    <s v="Danijel Beljan, Gerald Gartner, Amelie Sztatecsny, Annabell Lutz, Elena Zeh, Jara Majerus, Julia Wendy, Maximilian Miller, Vincent Leb, Yona Lévesque"/>
    <s v=" The Addendum data team produces personalized, interactive journalism in Vienna, Austria. "/>
    <s v="Best data-driven reporting (small and large newsrooms)"/>
    <m/>
    <m/>
  </r>
  <r>
    <s v="Copy, Paste, Legislate"/>
    <s v="选举他们制定新的法律。 他们让公司来代替"/>
    <x v="4"/>
    <s v="https://www.usatoday.com/in-depth/news/investigations/2019/04/03/abortion-gun-laws-stand-your-ground-model-bills-conservatives-liberal-corporate-influence-lobbyists/3162173002/"/>
    <x v="0"/>
    <x v="4"/>
    <x v="4"/>
    <x v="1"/>
    <s v="Investigation,Multiple-newsroom collaboration,Politics"/>
    <s v="Inform"/>
    <x v="2"/>
    <x v="4"/>
    <m/>
    <s v="National"/>
    <s v="Compliance"/>
    <s v="Non-compliance"/>
    <s v="Non-compliance"/>
    <s v="Compliance"/>
    <s v="Compliance"/>
    <s v="AI/Machine learning,Scraping,Microsoft Excel"/>
    <x v="4"/>
    <s v="Filtering"/>
    <x v="1"/>
    <x v="0"/>
    <s v=" Copy, Paste, Legislate marks the first time a news organization detailed how deeply legislation enacted into law at the state level is influenced by special interests in a practice known as &quot;model legislation.&quot; The series explained how model legislation was used by auto dealers to sell recalled used cars; by anti-abortion advocates to push further restrictions; by far-right groups to advocate for what some called government-sanctioned Islamophobia to moves by the Catholic Church to limit their exposure to past child abuse claims. (Published February 6, April 3, May 23, June 19, July 17 and October 2, 2019) "/>
    <s v=" People in various states called for legislation to require more transparency about the origin of bill language. Legislators found themselves compelled to defend their sponsorship of model bills.   A public-facing model legislation tracker tool launched in November 2019, allowed journalists and the public to:   --Identify recent model legislation introduced nationally   --Identify recent model legislation introduced in their state   --Perform a national search for model legislation mentioning specific keywords or topics   --Upload a document they have to instantly identify if any language in their document matches any state legislation introduced since 2010   --Look up a specific bill by number to see all other bills matching it   --Look up individual legislators and see all bills sponsored by them that contain model language   As part of the project, local newsrooms were able to identify and interview major sponsors of model legislation and identified key issues that resonated in their state. Those stories explored the reach of model legislation and its surprising impact on policies across the nation.   The combined national and local reporting revealed:   --More than 10,000 bills introduced in statehouses nationwide were almost entirely copied from bills written by special interests   --The largest block of special interest bills — more than 4,000 — were aimed at achieving conservative goals   --More than 2,100 of the bills were signed into law   --The model bills amount to the nation’s largest unreported special interest campaign, touching nearly every area of public policy   --Models were drafted with deceptive titles to disguise their true intent, including “transparency” bills that made it harder to sue corporations   --Because copycat bills have become so intertwined with the lawmaking process, the nation’s most prolific sponsor of model legislation claimed that he had no idea he had authored 72 bills originally written by outside interests "/>
    <s v=" No news organization had attempted to put a number on how many of the bills debated in statehouses are substantially copied from those pushed by special interests.   We obtained metadata on more than 1 million pieces of legislation from all 50 states for the years 2010 through 2018 from a third-party vendor, Legiscan. We also scraped bill text associated with these bills from the websites of state legislatures. In addition, we pieced together a database of 2,000 pieces of model legislation by getting data from sources, downloading data from advocacy organizations and searching for models ourselves. This was done either by identifying known models and trying to find the source or finding organizations that have pushed model bills and searching for each of the models for which they have advocated. We then compared the two data sets, which proved to be complicated. The team developed an algorithm that relied on natural language processing techniques to recognize similar words and phrases and compared each model in our database to the bills that lawmakers had introduced. These comparisons were powered by the equivalent of more than 150 computers, called virtual machines, that ran nonstop for months. Even with that computing power, we couldn't compare every model in its entirety against every bill. To cut computing time, we used keywords - guns, abortion, etc. The system only compared a model with a bill if they had at least one keyword in common.   The team then developed a matching process that led to the development of an updatable, public-facing tool that reporters and members of the public can use to identify not only past bills but future model bills as they are introduced, while the bills are still newsworthy. "/>
    <s v="  It’s hard to overstate how resource-intensive this analysis was. This was our first foray into natural language processing. We had to compare one million bills — each several pages long, with some up to 100 pages in length — to each other. Computationally, scale bought with a lot of complexities. We had to go deep into understanding how to deploy some of the software we used at scale and solve the problems we faced along the way. We spent tens of thousands of dollars on cloud services. We had to re-run this analysis every time we made changes to our methodology — which we did often. The resulting analysis and reporting took more than six months to put together. We obtained metadata on more than 1 million pieces of legislation from all 50 states for the years 2010 through 2018 from a third-party vendor, Legiscan. We also scraped bill text associated with these bills from the websites of state legislatures.In addition, we pieced together a database of 2,000 pieces of model legislation by getting data from sources, downloading data from advocacy organizations and searching for models ourselves. This was done either by identifying known models and trying to find the source or finding organizations that have pushed model bills and searching for each of the models for which they have advocated. "/>
    <s v=" The power of collaboration.   CPI and USA TODAY/Arizona Republic built two analysis tools to identify model language, using two different approaches. USA TODAY's efforts found at least 10,000 bills almost entirely copied from model language that were introduced in legislatures nationwide over the last eight years. CPI’s tool worked to identify common language in approximately 60,000 bills nationwide to flag previously unknown model legislation.    Together the tools allowed for analysis of success from identified model bills and enabled identification of new model legislation.    The computer comparisons, along with on-the-ground reporting in more than a dozen states, revealed that copycat legislation amounts to the nation’s largest, unreported special-interest campaign. Model bills drive the agenda in states across the U.S. and influence almost every area of public policy.     "/>
    <s v="https://publicintegrity.org/politics/state-politics/copy-paste-legislate/the-multistate-push-to-let-dealers-get-away-with-selling-you-a-defective-car"/>
    <s v="https://www.usatoday.com/in-depth/news/local/arizona/2019/06/19/abortion-laws-2019-how-heartbeat-bills-passed-ohio-missouri-more/1270870001/"/>
    <s v="https://web.model-legislation.apps.fivetwentyseven.com/"/>
    <s v="https://www.usatoday.com/in-depth/news/investigations/2019/07/17/islam-sharia-law-how-far-right-group-gets-model-bills-passed/1636199001/"/>
    <s v="https://www.usatoday.com/in-depth/news/investigations/2019/10/02/catholic-church-boy-scouts-fight-child-sex-abuse-statutes/2345778001/"/>
    <s v="https://publicintegrity.org/politics/state-politics/copy-paste-legislate/big-tobaccos-surprising-new-campaign-to-raise-the-smoking-age"/>
    <m/>
    <s v="This is a team entry."/>
    <s v=" This is a team entry. "/>
    <s v="Best data-driven reporting (small and large newsrooms)"/>
    <m/>
    <m/>
  </r>
  <r>
    <s v="The Unwelcomed"/>
    <s v="越过边境死亡的移民和难民"/>
    <x v="5"/>
    <s v="https://www.alhadaqa.com/the_unwelcomed/"/>
    <x v="0"/>
    <x v="5"/>
    <x v="5"/>
    <x v="0"/>
    <s v="Investigation,Explainer,Illustration,Chart,Map,Immigration,Human rights"/>
    <s v="Inform"/>
    <x v="2"/>
    <x v="1"/>
    <m/>
    <s v="International"/>
    <s v="Compliance"/>
    <s v="Non-compliance"/>
    <s v="Non-compliance"/>
    <s v="Non-compliance"/>
    <s v="Non-compliance"/>
    <s v="D3.js,Adobe,Creative Suite,Microsoft Excel,CSV,R,RStudio"/>
    <x v="5"/>
    <s v="Filtering,Zoom/details on demand"/>
    <x v="1"/>
    <x v="0"/>
    <s v=" Migrants &amp; Refugees are dying crossing borders. In a time period does not exceed 6 years, between 2014 and 2019, the International Organization for Migration (IOM) has recorded 5,506 death or missing incidents of migrants and refugees across borders. I tried to visualize those incidents twinning time and space at which they were happened in an interactive dashboard and throughout a short simple story. "/>
    <s v=" Awarded the Pudding Cup of best data driven stories of year 2019. Featured by big names like Alberto Cairo who talked about it in his personal blog and promoted it among his network. From its publishing data (about 4 months ago) till now It has around 6000 views from around the globe. Too many positive feedbacks received talking about how effective is the story and how beautifully it was designed and created. Lastly, a special episode on Dataviztoday Podcast was produced talking about the project, the process of its creation, and how using 2 charts together can make a great impact. "/>
    <s v=" I used mainly R for data preparation, analysis and finding the main insights. Then the project was totally programmed and coded using html, css, javascript, d3js. For the illustrations I used Adobe illustrator  "/>
    <s v=" The hardest part is the creation of the narrative (the fictional symbolic short story), where i had to go through many true stories that were talking about different stories happened in different locations then concluded all those stories in one symbolic one that may touch every story happened before. Also, the formulation of the main final message that they are wishing to communicate to everybody around the world and specifically to the decision makers. "/>
    <s v=" Decide on your main objective and your main message, then make every single decision in service of this main objective. "/>
    <s v="http://alhadaqa.com/ar/2019/08/the_unwelcomed_ar/"/>
    <s v="https://dataviztoday.com/shownotes/48"/>
    <s v="http://www.thefunctionalart.com/2019/10/the-unwelcomed-mapping-ongoing-tragedy.html?m=1"/>
    <s v="https://pudding.cool/process/pudding-cup-2019/"/>
    <s v="https://www.centerforglobaldata.org/viz-challenge"/>
    <m/>
    <m/>
    <s v="Mohamad Waked"/>
    <s v=" I’m a Mechanical Design Engineer who turned into a Data Scientist, then into a Data Visualization Designer.   I have an extreme passion towards analyzing data, exploring its dark sides, examining it from different angles, breaking it down till roots, understanding the connections between its small dots, discovering and uncovering its deep secrets, then summarizing those findings in a graph that is pleasing to its viewer. I founded ALHADAQA which is my personal DataViz Lab, and there I am expressing part of my passion towards data exploration and data visualization.   @mohamad_waked "/>
    <s v="Best visualization (small and large newsrooms)"/>
    <m/>
    <m/>
  </r>
  <r>
    <s v="100 days of protests rock Hong Kong"/>
    <s v="100天的抗议震撼香港"/>
    <x v="6"/>
    <s v="https://multimedia.scmp.com/infographics/news/hong-kong/article/3027462/hong-kong-100-days-of-protests/index.html?src=arcade"/>
    <x v="0"/>
    <x v="6"/>
    <x v="6"/>
    <x v="1"/>
    <s v="Explainer,Long-form,Breaking news,Database,Fact-checking,Mobile App,Illustration,Infographics,Chart,Video,Map,Politics"/>
    <s v="Explain"/>
    <x v="2"/>
    <x v="2"/>
    <m/>
    <s v="Regional"/>
    <s v="Non-compliance"/>
    <s v="Non-compliance"/>
    <s v="Non-compliance"/>
    <s v="Non-compliance"/>
    <s v="Non-compliance"/>
    <s v="Animation,QGIS,Adobe,Creative Suite,Microsoft Excel,Google Sheets,CSV,OpenStreetMap"/>
    <x v="6"/>
    <s v="No interactive feature"/>
    <x v="1"/>
    <x v="0"/>
    <s v=" “100 days of protests rock Hong Kong” was created to help readers navigate a fast-moving and complex story. As many details began to get blurred in the noise and chaos surrounding the protests in Hong Kong, our graphics team set out to bring clarity and inform a curious international audience about the underlying causes.   The protests began on June 9, 2019, when a million people demonstrated against an amendment to an extradition bill and quickly snowballed into a mass leaderless anti-government movement. The events that followed captured the world’s attention. "/>
    <s v=" Using data we were able to provide readers with an impartial bird’s-eye view of the first three months of the civil disturbances that captured the world’s imagination.    To date the piece has received more than 57,000 unique views and a 4:50 minute read-time. Journalists and academices have told us they regularly refer to it in order to verify the sequence of events. The story also resulted in invitations for the team to talk at various international conferences and events "/>
    <s v=" We also analysed video footage and photographic records, exploring and filtering the data manually. We categorised the type of violence and weapons used by both sides on a case-by-case basis and built a meter to indicate to readers the level of violence showing how it ebbed and flowed.    We combined on-the-ground reporting with charts, maps, DataViz, illustrations, videos and photographs to create a visual narrative and timeline.   To incorporate every protest into a single story required the use of almost 100 photos for visual evidence. We also employed time lapse videos to record the mass protests that brought the city to a virtual standstill. Twenty locator maps compare legal and illegal demonstration routes and we also recorded the location of all demonstrations to show how quickly the protests spread from the Central business district to new towns bordering mainland China. More than 14 explanatory diagrams were created to analyse the use of tear gas, laser pointers, rubber bullets etc. "/>
    <s v=" The hardest part of this project was keeping up with the fast-moving events. We needed to plan ahead so that we could realease the story on the annivesary of the 100th day of the protests. "/>
    <s v=" We believe &quot;100 days of protests rock Hong Kong&quot; is a great example of how to use data to keep an emotive narrative impartial "/>
    <m/>
    <m/>
    <m/>
    <m/>
    <m/>
    <m/>
    <m/>
    <s v="Pablo Robles, Darren Long and Dennis Wong"/>
    <s v=" The South China Morning Post’s graphics team is based in Hong Kong and brings together a team from four continents with diverse backgrounds to tell stories visually. Our goal is make the complex simple. "/>
    <s v="Best data-driven reporting (small and large newsrooms)"/>
    <m/>
    <m/>
  </r>
  <r>
    <s v="Why your smartphone is causing you ‘text neck' syndrome"/>
    <s v="为什么您的智能手机会导致您出现“短信颈”综合症"/>
    <x v="6"/>
    <s v="https://multimedia.scmp.com/lifestyle/article/2183329/text-neck/"/>
    <x v="0"/>
    <x v="7"/>
    <x v="6"/>
    <x v="1"/>
    <s v="Investigation,Explainer,Solutions journalism,Long-form,Open data,Illustration,Infographics,Video,Lifestyle,Health"/>
    <s v="Inform"/>
    <x v="3"/>
    <x v="1"/>
    <n v="4"/>
    <s v="International"/>
    <s v="Compliance"/>
    <s v="Non-compliance"/>
    <s v="Not applicable"/>
    <s v="Not applicable"/>
    <s v="Non-compliance"/>
    <s v="Animation,QGIS,Creative Suite,Microsoft Excel,Google Sheets,CSV"/>
    <x v="7"/>
    <s v="Zoom/details on demand"/>
    <x v="1"/>
    <x v="0"/>
    <s v=" Mobile phones are now generally seen as essential to our daily lives. Texting has become the way most of us communicate and has led to rapidly increasing numbers of people suffering from 'text neck'. For our visualisation, “Why your smartphone is causing you ‘text neck’ syndrome” we researched how the angle of your neck when you look at your phone can effectively increase the weight of your head by up to 27kg. This in turn can damage posture and, if you text while walking, expose you to all kinds of dangers  "/>
    <s v=" This data visualisation caused much debate on social media and was translated into Spanish and republished by artesmedia.com "/>
    <s v=" We collected data about mobile phone internet access by country. Using dataviz and diagrams, graphics and our own video footage we detailed how extensive mobile phone use leads to curvature of the spine. We also recorded more than 10 hours of video to analyse how people use their mobile phones in Hong Kong when walking and crossing streets. The data confirmed the study made by the University Of Queensland.    We also use data research to explore mobile phone addiction and to explain how users ‘zone out’ on their phones. We hope that our innovative storytelling will make readers aware of their own habits and understand how their actions impact those around them as well as themselves. "/>
    <s v=" We also recorded more than 10 hours of video footage of mobile phone use on the streets of Hong Kong to corroborate an academic study from the University Of Queensland. We pepper the story with short videos to demonstrate how peripheral vision is restricted when using mobile phones, how your gait changes and to illustrate the dangers people pose while texting and walking in the street and using public transport. "/>
    <s v=" We believe this data visualisation helps make readers aware of their own habits and understand how their actions impact those around them as well as themselves. "/>
    <m/>
    <m/>
    <m/>
    <m/>
    <m/>
    <m/>
    <m/>
    <s v="Pablo Robles"/>
    <s v=" Pablo Robles joined the South China Morning Post from Costa Rica in Setember 2017 to help strengthen the graphics team's digital output. Robles focuses on interactive solutions to create immersive experiences that push the boundaries of digital storytelling. "/>
    <s v="Best visualization (small and large newsrooms)"/>
    <m/>
    <m/>
  </r>
  <r>
    <s v="Key events from past four months of Hong Kong's anti-government protets"/>
    <s v="香港反政府抗议活动的主要事件"/>
    <x v="6"/>
    <s v="https://multimedia.scmp.com/infographics/news/hong-kong/article/3032146/hong-kong-protests/index.html?src=arcade"/>
    <x v="0"/>
    <x v="8"/>
    <x v="6"/>
    <x v="1"/>
    <s v="Investigation,Explainer,Long-form,Breaking news,Database,Fact-checking,Illustration,Infographics,Video,Map,Politics"/>
    <s v="Explain"/>
    <x v="2"/>
    <x v="2"/>
    <m/>
    <s v="Regional"/>
    <s v="Non-compliance"/>
    <s v="Non-compliance"/>
    <s v="Non-compliance"/>
    <s v="Non-compliance"/>
    <s v="Non-compliance"/>
    <s v="Animation,Adobe,Creative Suite,Microsoft Excel"/>
    <x v="8"/>
    <s v="No interactive feature"/>
    <x v="1"/>
    <x v="0"/>
    <s v=" For our data visualization “Key events from Hong Kong’s anti-government protests” we analysed the daily coverage of the first six months to show how the protests roiled Hong Kong. We used the live coverage of our frontline reporters and studied photos and videos from trusted news sources as well as the daily police briefs. "/>
    <s v=" By combining on-the-ground reporting with charts, maps, DataViz, illustrations, videos and photographs we were able to create a visual narrative to bring clarity to a fast evloving series of events and inform a curious international audience about what was happening in Hong Kong. The data also provided an impartial bird’s-eye view of the civil disturbances that captured the world’s imagination.   Journalists and academics in Hong Kong use this story as a go-to source of information on how the protests evloved. "/>
    <s v=" To build this project we created a DataViz for each day and separated events into peaceful protests, violent protests and government announcements which included data such as the numbers of arrests, injuries, tear gas rounds and rubber bullets fired and public transport disruptions and train stations vandalised.    We used the scale of the video/photo to indicate the level of violence of that event – the larger the image the greater the level of violence used. "/>
    <s v=" All the data was collected manually and interpreted visually to show readers the key events over the first six months of protests. Reporting the data this way makes it easy for readers to understand the complex series of events at a glance. "/>
    <s v=" We fiest published this project to mark the fourth month of protests and pdated with fresh information at the end of each month until December. We believe this is a good example of keeping a news story evergreen and fresh "/>
    <m/>
    <m/>
    <m/>
    <m/>
    <m/>
    <m/>
    <m/>
    <s v="Pablo Robles"/>
    <s v=" Pablo Robles joined the South China Morning Post from Costa Rica in Setember 2017 to help strengthen the graphics team's digital output. Robles focuses on interactive solutions to create immersive experiences that push the boundaries of digital storytelling "/>
    <s v="Best visualization (small and large newsrooms)"/>
    <m/>
    <m/>
  </r>
  <r>
    <s v="The Troika Laundromat"/>
    <s v="在俄罗斯主要银行的帮助下，庞大的离岸网络转移了数十亿美元"/>
    <x v="7"/>
    <s v="https://www.occrp.org/en/troikalaundromat/vast-offshore-network-moved-billions-with-help-from-major-russian-bank"/>
    <x v="1"/>
    <x v="9"/>
    <x v="7"/>
    <x v="1"/>
    <s v="Investigation,Explainer,Breaking news,Cross-border,Multiple-newsroom collaboration,Database,Open data,Fact-checking,Infographics,Chart,Video,Politics,Corruption,Money-laundering,Crime,Economy,Employment,Human rights"/>
    <s v="Inform"/>
    <x v="4"/>
    <x v="5"/>
    <m/>
    <s v="International"/>
    <s v="Compliance"/>
    <s v="Non-compliance"/>
    <s v="Not applicable"/>
    <s v="Non-compliance"/>
    <s v="Non-compliance"/>
    <s v="AI/Machine learning,Drone,D3.js,JQuery,Microsoft Excel,CSV,R"/>
    <x v="9"/>
    <s v="Zoom/details on demand"/>
    <x v="1"/>
    <x v="0"/>
    <s v=" We exposed a complex financial system that allowed Russian oligarchs and politicians in the highest echelons of power to secretly invest their ill-gotten millions, launder money, evade taxes, acquire shares in state-owned companies, buy real estate in Russia and abroad, and much more. The Troika Laundromat was designed to hide the people behind these transactions and was discovered by OCCRP and its partners through careful data analysis and thorough investigative work in one of the largest releases of banking information, involving some 1.3 million leaked transactions from 238,000 companies. A video explainer: &lt;a href=&quot;https://youtu.be/uteIMGxor0o&quot;&gt;https://youtu.be/uteIMGxor0o&lt;/a&gt; "/>
    <s v=" First published in March 2019, with stories being added on an ongoing basis, the impact of of the Troika Laundromat was immediate and widespread. Raiffeisen, Citibank, Danske Bank, Nordea Bank, Swedbank, Credit Agricole, and Deutsche Bank were all seemingly implicated, and two banks --  Raiffeisen in Austria and Nordea in Finland -- deeply involved in the Laundromat saw their shares tumble. Twenty-one members of the European Parliament demanded sanctions against bankers whose financial institutions were involved in the money-laundering scheme. They also called for an “&lt;a href=&quot;http://hokmark.eu/letter-to-juncker-on-the-troika-laundromat-case/&quot;&gt;EU-wide anti-money laundering supervisory authority&lt;/a&gt;.” At the same time, the Parliamentary Assembly of the Council of Europe (PACE) called &lt;a href=&quot;https://assembly.coe.int/nw/xml/XRef/Xref-XML2HTML-en.asp?fileid=27553&amp;lang=en&quot;&gt;for swift and substantial action&lt;/a&gt; to strengthen anti-money laundering provisions and improve international cooperation in the fight against laundromats.   The investigation triggered &lt;a href=&quot;http://www.xinhuanet.com/english/2019-08/18/c_138316966.htm&quot;&gt;a major political crisis&lt;/a&gt; for the president of Cyprus as we revealed that a law firm he established and co-owned, and in which he was a partner at the time, was arranging business deals linked to a friend of Russian President Vladimir Putin, the infamous Magnitsky scandal, and a network of companies used in various financial crimes.   It also ignited investigations into some of Russia’s most powerful politicians including an investigation &lt;a href=&quot;https://www.elperiodico.com/es/economia/20190328/un-intimo-de-putin-uso-la-trama-de-blanqueo-para-comprar-una-villa-de-lujo-en-la-costa-brava-7374794&quot;&gt;in Spain into the property owned by the family of Sergei Chemezov&lt;/a&gt; – the president of the main State owned technology conglomerate in Russia, Rostec Corporation, and a former partner of Vladimir Putin in their KGB heydays in Dresden, East Germany.   More recently, Sweden's SEB bank was revealed to be caught up in the Laundromat when leaked data raised questions about its dealings with non-resident clients.    Overall, the Troika Laundromat put the European banking system under increased scrutiny and is currently brought up in the European institutions as a main reason to clean up the European financial system. "/>
    <s v=" We received the data in various formats, including PDFs, Excel files and CSVs. We built our own virtual banking database, code-named SPINCYCLE. After grouping the source data by the given columns and format, we were left with 68 different structures. For each structure, we built individual Python parsing scripts that would feed data into the SPINCYCLE database. In the database, we organized the transactions so the data would link up. We used a proprietary IBAN API to pull details on banks that were missing in the data. For monetary values, we performed currency conversion at the time of the transaction, so we linked SPINCYCLE to an on-line table of historic exchange rates. We also tagged the accounts for which we had received information so that we could look at the overall flow of funds from the money laundering system. The neural net was trained using data from company registries and the Panama Papers, and it helped us to pick the names of 22,000 individuals from the 250,000 parties involved in the money laundering system. To make the data available to our members, we provided a web-based SQL interface. Later, we added a full-text search index based on ElasticSearch, which could be searched using Kibana as an interface. We also used Aleph, our home-grown open source data analysis engine.    On the landing page we aimed to present an overview of the whole network with a chord diagram and a dashboard that sets the model for the whole exploration: a big graphic on top followed by a dashboard with main key points. For the data visualization section we used client side Quasar Framework over Vue.js and D3.js for the graphs, all designed in Adobe Creative Suite.   The collaboration took place via the OCCRP secured wiki and Signal. "/>
    <s v=" The Troika Laundromat was born out of data work done on a large set of very dry banking transactions. We had to look for patterns in order to identify and isolate transactions that stemmed from what we later defined as the Troika Luandormat (TL). You can think of the TL as a TOR-like service meant to anonymize banking transactions. We had to look for the error, for the bad link, in order to identify who was the organizer and who were the users of the system. We finally found out through careful data analysis that the bankers putting this together made a small but fatal mistake: they used only three of their offshore companies to make payments to formation agents in order to set up dozens of other offshore companies that were themselves involved in transacting billions of dollars. These payments which were only in the hundreds of dollars each were of course lost in a sea of millions much larger transactions so we had to find them and realize that they were part of a pattern. The whole Troika Laundromat came in focus after this realization.   Another hard part with this particular project was the security of the team's members. The people we reported on were very powerful in their own countries and across borders and we had to insure the communication with reporters in Russia, Armenia and other places was always done via secure channels.    Last but not least the factchecking had to be done across borders and across documents and audio in many languages so this took quite a bit of time and effort to make sure we had things right. "/>
    <s v=" We learned, once again, that it is the combination between deep data analysis and the traditional footwork that makes good investigative journalism. It is the ability to zoom in and out between the data and the reality in the field that can find you the hidden gems.    We had a data scientist working with the investigative teams and this cooperation proved to be a recipe for success.    We also insured that journalists had multiple entry points, trimmed down to their technical abilities, with the data. The secured wiki where we shared our findings had a section where we described in detail how the information can be accessed through different systems. This was also a place where advanced journalists shared their ready made formulas so that others could apply them on top of their data of interest.   We have also learnt in previous projects and applied it here that the data scientist and our data journalists need to be available via Signal to the new arrivals in the collaborative team and be ready to explain how the systems work, what we already found in the data etc.  This made their integration much easier and improved efficiency as the new journalists in the project did not have to start from scratch.    Another important lesson that we drew is that it is not just cooperation across countries and between very smart reporters that makes a good project but cooperation across leaks can give you a fuller picture. In addition to the new leaked files, reporters on the Troika Laundromat used documents from previous ICIJ investigations, including &lt;a href=&quot;https://www.icij.org/investigations/offshore/&quot;&gt;Offshore Leaks&lt;/a&gt;, &lt;a href=&quot;https://www.icij.org/panamapapers&quot;&gt;Panama Papers&lt;/a&gt; and &lt;a href=&quot;https://www.icij.org/paradisepapers&quot;&gt;Paradise Papers&lt;/a&gt;. It’s crucial that at some point in time we unify all these datasets as there are many untold stories in the current gaps between them. "/>
    <s v="https://cdn.occrp.org/projects/kremlins-laundromat/#/overview/companies"/>
    <s v="https://www.occrp.org/en/troikalaundromat/laundromat-money-leads-to-spanish-paradise"/>
    <s v="https://www.occrp.org/en/troikalaundromat/death-in-vienna"/>
    <s v="https://www.occrp.org/en/troikalaundromat/prince-in-wonderland"/>
    <m/>
    <m/>
    <m/>
    <s v="Coordinators: Paul Radu, Sarunas Cerniauskas. Reporters: Olesya Shmagun, Dmitry Velikovsky, Alesya Marohovskaya, Jason Shea, Jonny Wrate, Atanas Tchobanov, Ani Hovhannisyan, Irina Dolinina, Roman Shleynov, Alisa Kustikova, Edik Baghdasaryan, Vlad Lavrov"/>
    <s v="  Šarūnas Černiauskas  is a regional editor for OCCRP, based in Vilnius, Lithuania. He leads Siena.lt, the first Lithuanian non-profit organization entirely dedicated to investigative reporting. Černiauskas has contributed to numerous cross border investigations, including OCCRP's Troika Laundromat, ICIJ's Panama Papers and Paradise Papers. One of his stories exposing the misuse of EU funds by members of the European Parliament was shortlisted for the European Press Prize in 2017. Černiauskas has received several national awards and became the first laureate of the Investigative Journalism Prize established by the Vilnius University, awarded for reviving investigative journalism in Lithuania.        Paul Radu  (@IDashboard) is a director and co-founder of the Organized Crime and Corruption Reporting Project &lt;a href=&quot;http://www.reportingproject.net/&quot;&gt;www.&lt;/a&gt;&lt;a href=&quot;http://occrp.org/&quot;&gt;occrp.org&lt;/a&gt; a co-creator of the Investigative Dashboard concept &lt;a href=&quot;http://www.investigativedashboard.org/&quot;&gt;www.investigativedashboard.org&lt;/a&gt;, of Visual investigative Scenarios visualization software &lt;a href=&quot;http://vis.occrp.org/&quot;&gt;vis.occrp.org&lt;/a&gt; and a co-founder of RISE Project &lt;a href=&quot;http://www.riseproject.ro/&quot;&gt;www.riseproject.ro&lt;/a&gt; a platform for investigative reporters and hackers in Romania. He has held a number of fellowships, including the Alfred Friendly Press Fellowship in 2001, the Milena Jesenska Press Fellowship in 2002, the Rosalyn Carter Fellowship for Mental Health Journalism in 2007, the 2008 Knight International Journalism fellowship with the International Center for Journalists as well as a 2009-2010 Stanford Knight Journalism Fellowship. He is the recipient of numerous awards including in 2004, the Knight International Journalism Award and the Investigative Reporters and Editors Award, in 2007, the Global Shining Light Award, the Tom Renner Investigative Reporters and Editors Award, the 2011 the Daniel Pearl Award for Outstanding International Investigative Reporting and a 2015 European Press Prize. Paul is an Ashoka Global fellow and a board member with the Global Investigative Journalism Network &lt;a href=&quot;http://gijn.org/&quot;&gt;gijn.org&lt;/a&gt; and other organizations.   Paul was working the Panama Papers and the Russian, Azerbaijani and the Troika Laundromat.    Other team members who made this project:     Adem Kuric and Kenan Ibrovic, web production; Jason Papakheli, Samuel Gallicchio, and Friedrich Lindenberg, data analysis; and Edin Pasovic and Sergiu Brega, graphic design. Interactives designed by Quickdata (Romania); Researchers for OCCRP include Karina Shedrofsky, Jelter Meers and Katarina Sabados. OCCRP video team includes Sergiu Brega, Cristi Dimitriu, Madeleine May and Matt Sarnecki; with videography from Armenia - HETQ.am, Dana Chladek, Thierry Humeau and Ferran Masip. Promotion by Alex Cooper. Project coordinator was Paul Radu. Editors for OCCRP are Jodie DeJonge, Sharon L. Lynch, Ilya Lozovsky, Jody McPhillips, Drew Sullivan, and Julia Wallace.   Quickdata: Cosmin Nitu, Catalina Nitu "/>
    <s v="Best data-driven reporting (small and large newsrooms)"/>
    <m/>
    <m/>
  </r>
  <r>
    <s v="Silent Cries of China's Depressed Netizens"/>
    <s v="53027条留言背后，网络树洞里绝望者的自救与互助"/>
    <x v="8"/>
    <s v="https://www.thepaper.cn/newsDetail_forward_4315606"/>
    <x v="0"/>
    <x v="10"/>
    <x v="8"/>
    <x v="1"/>
    <s v="Explainer,Infographics,Human rights"/>
    <s v="Explain"/>
    <x v="3"/>
    <x v="6"/>
    <n v="1"/>
    <s v="Hyperlocal"/>
    <s v="Compliance"/>
    <s v="Non-compliance"/>
    <s v="Not applicable"/>
    <s v="Compliance"/>
    <s v="Not applicable"/>
    <s v="Scraping,R,Python"/>
    <x v="10"/>
    <s v="No interactive feature"/>
    <x v="2"/>
    <x v="0"/>
    <s v="In March 2012, a Chinese student named Ma Jie, also k published a post on Weibo. &quot;I have depression, so I'll just go die,&quot; she wrote. The next day, the young woman was found dead at her university in the eastern city of Nanjing. Over the years, Ma's final post has evolved into a &quot;tree hollow,&quot; or online gathering place for those living with depression. It has received more than 1 million comments. We analyzed more than 50,000 of these comments posted between July 16 and Aug. 16, 2019, in a bid to shed new light on this unique internet"/>
    <s v=" The project was viewed more than 2 million times on Weibo, and got more than 2000 reposts and likes.  "/>
    <s v=" 1) data sonification   Ma Jie documented her last years on Weibo. Her posts provide a unique opportunity for us to feel the emotional ups-and-downs of someone struggling with depression and suicidal ideas. In order to give readers a more intuitive idea, Sixth Tone and The Paper did sentiment analysis on all of Ma’s social media posts and then creatively visualized and sonified the results.   2) text analysis   Through a series of striking graphics, we visualized the entire “tree hollow,” including the level of activity of its members, their changing moods, and the connections between them. These innovative techniques bring into sharp relief the continued challenges facing millions of Chinese living with depression: the social isolation, prejudice, and lack of support many experience, as well as the lack of awareness of suicide prevention services. "/>
    <s v=" 1. To find this unique sample to shed light on the depression issue in China.   2. Text analysis is no easy task for the Chinese language. We had to test and adjust to make sure the analysis does make sense.   3. It is tough to illustrate all Ma Jie's posts and the comments under her last post. "/>
    <s v=" “The Silent Cries of China’s Depressed Netizens” provides an unprecedented glimpse into an important and underreported topic, and is our proud submission for the award. "/>
    <s v="http://www.sixthtone.com/news/1004543/the-silent-cries-of-chinas-depressed-netizens"/>
    <m/>
    <m/>
    <m/>
    <m/>
    <m/>
    <m/>
    <s v="Liu Chang, Wang Yasai, Zhang Yijun, Lin Yi, Fu Xiaofan, Lu Yan"/>
    <s v=" The Paper data news team focuses on data-driven stories and explanatory storytelling. The team consists of 20 people: half are data journalists, and half are graphics designers of all sorts, from information design to 3D modeling.   We cover stories on tight deadlines; We measure policy effects by data; We stretch ways to get data suitable for our stories; We try to push the envelope and use suitable storytelling for valuble stories. We also collaborate constantly with our English-language sister publication, Sixth Tone, and published some of our projects in bilingual. "/>
    <s v="Best data-driven reporting (small and large newsrooms)"/>
    <m/>
    <m/>
  </r>
  <r>
    <s v="Sold From Under You"/>
    <s v="揭露：数以千计的公共空间因议会资金危机而流失"/>
    <x v="2"/>
    <s v="https://www.thebureauinvestigates.com/stories/2019-03-04/sold-from-under-you"/>
    <x v="0"/>
    <x v="9"/>
    <x v="9"/>
    <x v="1"/>
    <s v="Investigation,Solutions journalism,Long-form,Multiple-newsroom collaboration,Database,Open data,News application,Fact-checking,Map,Politics"/>
    <s v="Inform"/>
    <x v="0"/>
    <x v="1"/>
    <m/>
    <s v="Regional"/>
    <s v="Compliance"/>
    <s v="Compliance"/>
    <s v="Compliance"/>
    <s v="Compliance"/>
    <s v="Non-compliance"/>
    <s v="Google Sheets,CSV,PostgreSQL,PostGIS,Python,Node.js"/>
    <x v="11"/>
    <s v="Hyperlink to related materials,Search"/>
    <x v="3"/>
    <x v="0"/>
    <s v=" Sold From Under You is a large-scale data-led collaborative investigation into the sell-off of public spaces by local authorities, which revealed, for the first time, the scale to which the local government funding crisis is affecting public services, public spaces, and public servants.   The Bureau of Investigative Journalism led this ambitious investigation in collaboration with HuffPost UK, the Local Government Chronicle and 50 regional publications in the UK.   The Bureau managed more than 700 Freedom of Information requests. The data showed 12,000 buildings and pieces of land has been sold, transferred or otherwise relinquished by local authorities.  "/>
    <s v=" This was The Bureau’s biggest collaboration to-date, meaning we were able to engage a large number of people in the investigative process. In part we measure the success of the project by how many people took part in the collaboration. We held a hackday in Birmingham organised and run by our members and produced stories across many areas of the country.    Members of our network have done vital reporting with more than 50 stories published, energising a wave of local reporting at a time when scrutiny of local power most needs it. In Birmingham, Jane Hayes wrote for the Birmingham Mail about the heart of a local community being “ripped out” by council sell offs. In Lancashire, the council’s refusal to reveal key information under FOI led to an important article about transparency from Local Democracy Reporter Paul Faulkner. Writing for the Newham Recorder, reporter Hannah Somerville highlighted how the local council had sold off public assets to fund cost-cutting measures. Meanwhile, Adam Cantwell-Corn held Bristol Council to account, reporting how redundancies increased more than tenfold when asset sales were used to fund them. His story was published by The Bristol Cable.    The stories grabbed national attention throughout the week. A tweet by Labour leader Jeremy Corbyn including a link to HuffPost UK’s lead story was shared more than 2,000 times. The story itself was read by 100,000 people.The investigation was mentioned on TalkRadio and BBC’s Today, London News, Politics Live, Look East and Cambridgeshire programmes.    Additionally, our analysis of financial data published by Peterborough Council found the authority, which provides services to 200,000 people, may have broken the law by using £23million of money raised by selling assets to plug gaps in its budget. The story prompted a government investigation. "/>
    <s v=" Local authorities in England are required by the Local Government Transparency Code to publish annual lists of the land and buildings they own. Our research, however, found these lists could not be used as the basis for the investigation because the registers lack key details (who assets were sold to and for how much) and more than half are published in a way that makes tracking change over time impossible (councils are updating the same spreadsheet each year rather than publishing new ones).    As a result we decided that the Freedom of Information Act (FOIA) would be required. The Bureau submitted two separate FOIs to each of England’s 353 local authorities. The first sought details of every land or building asset disposed of since 2014/15, such as sale price and purchaser. The second asked what councils had done with the money when such assets were sold. From our research we were aware some had been using the money to pay for redundancies, and were keen to know how widespread this previously unreported practice was.   Managing more than 700 FOI requests was a huge task but over a period of months we were able to build a database. Robust knowledge of the FOIA meant we persuaded many councils which originally rejected the request to provide the information. This enabled us to build a comprehensive dataset showing which community spaces had been sold off, to whom and for how much.    We also created an interactive map which enables anyone to type in their postcode or the name of their local authority and see which public spaces have been lost where they live, a valuable open data resource.    We used Excel and Google Sheets to record the data. We used Python and other programming languages to create and maintain the interactive map. "/>
    <s v=" The scale of Sold From Under You is one aspect that sets the investigation apart. One hundred and fifty people signed up to take part in the project via The Bureau’s network of members across the UK, making Sold From Under You the Bureau’s biggest collaboration to-date. The multi-tiered nature of the project is also unique. The Bureau collaborated with HuffPost UK, the Local Government Chronicle and 50 local and regional publications across the UK. This meant we had journalists at every level - local, regional and national - exploring and reporting on the data we had obtained. A requirement of taking part in the investigation was to share findings before publication, strengthening and enriching the resulting stories.   But the project was not limited to journalists. The Bureau’s network also involves technologists, academics, local politicians, campaigners and members of the public passionate about the loss of public spaces in their areas. Members’ involvement ranged from sharing lived experiences of community spaces being lost and others offering data analysis and visualisation expertise, to local and regional journalists investigating and reporting on the data in their area.    In Birmingham, network members organised a hack day to see whether they could find information the council had refused to release under FOI. This wide-scale and multi-tiered approach meant stories produced during the Sold From Under You project were not limited to only the most often reported-on areas of England, but instead led to coverage of an important topic in as broad and representative terms as possible. "/>
    <s v=" The Bureau managed more than 700 Freedom of Information requests in the process of this story. Using this data, we revealed to the public for the first time the buildings and pieces of land sold or relinquished by local authorities. This enabled the public to see which community spaces had been sold off, to whom and for how much. Previously this information had either been spread across 353 local authority websites (held in countless more spreadsheets or PDFs) or not routinely published at all.   The Bureau made this data available in two key ways. Firstly, it shared the dataset a month before publication with its network along with a reporting recipe explaining its findings, the context and its methodology (this resource is now available for anyone to use as part of our commitment to being open about our methodology and the data we base our journalism on).   We also created an interactive map which enables anyone to type in their postcode or the name of their local authority and see which public spaces have been lost where they live. This made the key details mentioned above – what has been sold off, for how much and to whom – easily accessible, in an engaging way, for the first time.   On March 4, 2019 The Bureau and HuffPost UK launched a week-long series of stories under the Sold From Under You banner. We reported that thousands of public spaces had been lost to the local government funding crisis and that councils across the country were using money from selling community assets such as libraries, community centres and playgrounds to fund further cutbacks, including hundreds of redundancies.   The stories and the interactive map remain a valuable resource to other journalists, researchers and academics about the large scale loss of public spaces. "/>
    <s v="https://council-sell-off.thebureauinvestigates.com/"/>
    <s v="https://www.huffingtonpost.co.uk/entry/sold-from-under-you-explainer_uk_5c796bdee4b033abd14b61c8"/>
    <s v="https://www.thebureauinvestigates.com/stories/2019-03-05/has-peterborough-council-unlawfully-used-money-raised-from-selling-public-spaces"/>
    <s v="https://www.thebureauinvestigates.com/stories/2019-03-06/communities-fighting-back-against-council-sell-offs"/>
    <s v="https://www.huffingtonpost.co.uk/entry/council-worker-redundancies-sold-from-under-you_uk_5c7577abe4b0bf1662043271"/>
    <s v="https://www.thebureauinvestigates.com/projects/local-power/open-resources"/>
    <m/>
    <s v="Gareth Davies, Charles Boutaud, Hazel Sheffield, Emma Youle, Nicola Slawson"/>
    <s v="  The Bureau of Investigative Journalism (TBIJ)  is an independent, not-for-profit organisation which collaborates with other media to hold power to account at a local, regional and international level.    HuffPost UK  is a news website owned by Verizon Media. It invests in investigative, public-interest led journalism and collaborates with other media organisations on investigative projects.    Gareth Davies  is an award-winning local reporter who specialises in public interest and investigative journalism. As the chief reporter of the Croydon Advertiser, a weekly newspaper in London, he won ten awards in five years, including Weekly Reporter of the Year at the Regional Press Awards a record four times. He established an award-winning data blog, led a campaign which prompted new legislation on driving under the influence of drugs in England and Wales, and undertook an investigation which led to the conviction of a serious fraudster.    Charles Boutaud  is a developer-journalist who has experience investigating data for stories using computational method. He won a Canadian Online Publishing Award for his work on public transport data in Montréal with the Huffington Post, Québec. Charles joins the Bureau Local from Trinity Mirror’s data unit in Cardiff having covered a wide range of social issues for the group’s many local papers.    Hazel Sheffield  is a freelance multimedia journalist and the founder of Far Nearer, a reporting project on local economies in the UK.    Emma Youle  is special correspondent at HuffPost UK. An award-winning investigative journalist, she has reported on social inequality, homelessness and the contaminated blood scandal. She won the Private Eye Paul Foot Award in 2017.    Nicola Slawson  is an experienced reporter and editor working for national newspapers, magazines and digital-only publications. "/>
    <s v="Open data"/>
    <m/>
    <m/>
  </r>
  <r>
    <s v="Como Bolsonaro votou nos últimos 20 anos na Câmara"/>
    <s v="博尔索纳罗在过去 20 年中如何在众议院投票"/>
    <x v="9"/>
    <s v="https://www.nexojornal.com.br/grafico/2019/04/22/Como-Bolsonaro-votou-nos-%C3%BAltimos-20-anos-na-C%C3%A2mara"/>
    <x v="0"/>
    <x v="11"/>
    <x v="10"/>
    <x v="0"/>
    <s v="Investigation,Politics"/>
    <s v="Inform"/>
    <x v="0"/>
    <x v="3"/>
    <m/>
    <s v="National"/>
    <s v="Not applicable"/>
    <s v="Not applicable"/>
    <s v="Not applicable"/>
    <s v="Not applicable"/>
    <s v="Not applicable"/>
    <s v="Adobe,R,RStudio"/>
    <x v="12"/>
    <m/>
    <x v="0"/>
    <x v="0"/>
    <s v="  The current president of Brazil, Jair Bolsonaro, have served as a representative in the Chamber of Deputies (lower house) for 28 years. Based on data of his records between 1998 and 2018, we designed a visual representation of  his proximity with each party and each government. Known by his far-right positions, Bolsonaro had the lowest rate of concordance of the votes with leftist parties. One of our conclusions was that he tended to vote closely with right-wing representatives and members of gun’s lobby.  "/>
    <s v=" The impact of the publication was to provide information of the records of the current president of Brazil, while he was a congressman. It is far known his alignment with far-right issues, but the alignment with specific parties and the each government was not explored.  "/>
    <s v=" We used R to collect, treat and analyse data, and also to produce the visualizations. The data was collect through the API of the Chamber of Deputies.   The final layout was made in Adobe Illustrator. "/>
    <s v=" To understand exactly what can be considered an allignment of the vote in the Chamber of Deputies. Besides yes or no votes, the representatives can abstain, be absent or reject to vote (obstruction). For example, sometimes a abstention has the same pratical effect to a no.  "/>
    <s v=" It is one approach to explore the past records of important politicians. Sometimes, some ideological allignments are presumed to be true but they are not based on data. "/>
    <m/>
    <m/>
    <m/>
    <m/>
    <m/>
    <m/>
    <m/>
    <s v="Gabriel Zanlorenssi, Caroline Souza, Rodolfo Almeida"/>
    <s v="  Gabriel Zanlorenssi.  Data scientist and master in Poltical Science at Universidade de São Paulo.    Caroline Souza.  Intern in the data team and undergraduate student of Geography at Universidade de São Paulo.    Rodolfo Almeida.  Visual journalist and bachelor in Journalism at Pontifical Catholic University of São Paulo.     "/>
    <s v="Best visualization (small and large newsrooms)"/>
    <m/>
    <m/>
  </r>
  <r>
    <s v="Which of these 2020 Democrats agrees with you most?"/>
    <s v="在这些2020年的民主党人中，哪位最同意你的观点？"/>
    <x v="4"/>
    <s v="https://www.washingtonpost.com/graphics/politics/policy-2020/quiz-which-candidate-agrees-with-me/"/>
    <x v="0"/>
    <x v="12"/>
    <x v="11"/>
    <x v="1"/>
    <s v="Explainer,Quiz/game,Database,News application,Elections,Politics"/>
    <s v="Explain"/>
    <x v="0"/>
    <x v="3"/>
    <m/>
    <s v="National"/>
    <s v="Compliance"/>
    <s v="Non-compliance"/>
    <s v="Compliance"/>
    <s v="Compliance"/>
    <s v="Non-compliance"/>
    <s v="Json,Adobe,Google Sheets,R,Node.js"/>
    <x v="11"/>
    <s v="Zoom/details on demand,Personalization"/>
    <x v="1"/>
    <x v="1"/>
    <s v=" “Which of these 2020 Democrats agrees with you most?” is an interactive quiz to match readers to the Democratic primary candidates that they most closely align with on key issues.   This project sprung from a database of 86 questions and nearly 2,000 stances that we built over the course of 2019. We reached out to all of the Democratic campaigns, the biggest field in history, in order to compile this original reporting.   From this database, we pulled 10 questions – later expanded to 20 – that we thought revealed the most interesting differences between the candidates. "/>
    <s v=" The reader response to this project was extraordinary. Millions completed the quiz, and thousands took to social media to express their delight and surprise at the results. The feedback made one thing very clear: The project was getting readers to engage with tough issues, and to take a step back and think hard about whether their preferred candidates actually aligned with their worldviews.   This is a major achievement. Understanding the policies that a presidential candidate would enact is a critical part of the election process.   Every election, readers tell us that they are interested in reading more substantial policy coverage and less “horse race” coverage. In practice, this request is often aspirational. Any political reporter knows that lots of policy coverage is ignored by readers, even if heavily promoted. This quiz proved that you can get people to engage with this coverage – even coverage that is fairly in the weeds – if you are thorough with your reporting but also creative with your framing and design.   The project made an impact on our readers, but it also made an impact on our publication. The quiz got several thousand people to make a strong commitment to journalism and subscribe to The Post. It was the paper’s most successful project of 2019 in this regard. "/>
    <s v=" Technically speaking, this project was not that complex. The database of candidate stances was a sprawling Google Sheet. The layout of the quiz was done in React, but that is pretty common for our pages nowadays.   What really made the project shine was the design of the user experience. Policy deep dives can scare away readers that don’t consider themselves wonky. The design of the page – the question wording, the font sizing, the illustrations, the button shadows, the sticky bar, the explosion of confetti at the end if you answer everything – was in service of making the information and results as approachable as possible. There is lots of detailed information on the page, but it is only available once the reader has already made a decision to engage.   Most of these design decisions were subtle. We spent a good bit of time, for example, on deciding what the feedback for the buttons should be – how quickly the results and background information should fade in. But good design is greater than the sum of its parts, and without these interventions the page would not have worked nearly as well.   The most important tool we used, beyond design, was the old-fashioned reporting that got us the candidate stances in the first place. That was also the hardest part of this project, described in the next section. "/>
    <s v=" The most difficult part of the project was compiling our database of policy stances. From March through December, we published policy pages covering nine broad areas: health care, immigration, voting, climate, education, foreign policy, the economy, guns and criminal justice.   This was a major undertaking. We asked the candidates 86 questions. Given how much the Democrat field swelled over the year, this ended up working out to a final total of around 1,800 candidate stances.   Getting these stances was not as simple as sending along a questionnaire. For one, the questions needed to be meticulously crafted to be as clear to readers as possible without being too broad so that the candidates all sounded about the same. It’s often not in a campaign’s best interest to give straight answers on controversial subjects, and getting these campaigns pinned down on a tough stance was a difficult act of reporting that we had to repeat over and over again.   When campaigns passed on giving us answers, we researched their previous statements and legislation to get a sense of where we thought they stood. We kept the database constantly updated even as the candidate’s own stances shifted over the course of the year. In addition, we researched and wrote background information on all 86 questions to help explain to readers the nuance and importance of the policies we chose to highlight.   All and all, the quiz was just a capstone of a year of diligent campaign reporting that put us in position to create the most comprehensive interactive possible. "/>
    <s v=" As mentioned above, I think that readers could and did learn a lot from this project. For practitioners, I think there were four big lessons.   One: People who work on graphics teams are reporters like anyone else in the newsroom. Kevin Uhrmacher dreamed up our policy database, but was aware that the campaign reach outs it would require would be a big change for him. With some guidance from other parts of the newsroom, this project transformed him into a diligent and effective campaign reporter.   Two: You shouldn’t be afraid to be flexible with your plans and your teams. Kevin Schaul, Kevin Uhrmacher and I worked on the policy pages for a lot of 2019. The database by itself was, frankly, not connecting with readers that well.  We were a bit stuck, “too deep” in our own reporting. I brought in Brittany Mayes to help design the quiz, and it was her recommendations for framing and page design – coming from someone with an interest but not an obsession with policy – that really elevated it into something that would connect with millions of readers.   Three: Interactivity works, if well-designed and used appropriately. This has been an ongoing debate in newsroom graphics: Will readers actually click on your buttons? Or is it safer, especially in a mobile environment, to ditch that kind of interaction and lean into the scroll. We are pleased to report that over three quarters of readers who answered one question in the quiz answered every question, even after it was expanded to 20 questions.   Fourth: Policy coverage can work, and is worthwhile. But you need to be creative about your framing and presentation if you want to reach a broad audience. "/>
    <s v="https://www.washingtonpost.com/graphics/politics/policy-2020/"/>
    <m/>
    <m/>
    <m/>
    <m/>
    <m/>
    <m/>
    <s v="Kevin Uhrmacher, Kevin Schaul, Brittany Renee Mayes, Reuben Fischer-Baum"/>
    <s v=" Kevin Schaul is a senior graphics editor at the Washington Post. He graduated from the University of Minnesota with a degree in computer science, though all his professional work has been in newsrooms. He grew up in the Windy City suburbs, where he developed a love for Chicago Cubs baseball and deep dish pizza. In his free time, Kevin dabbles in photography and jazz piano.   Kevin Uhrmacher is a graphics editor for politics covering elections and public policy at The Washington Post. He was a Post intern in 2014 after graduating from the University of North Carolina at Chapel Hill, where he majored in journalism and political science. Kevin married his college sweetheart in 2019 and enjoys lending his voice to his church choir. He grew up in Rochester, NY.   Brittany Renee Mayes is a graphics reporter at the Washington Post and an adjunct professor at the University of Maryland. She is an alum of the NPR Visuals team, the New York Times Student Journalism Institute and the University of North Carolina at Chapel Hill. She's deeply involved in the journalism community, from mentoring in the ONA Student Newsroom to volunteering with Press Pass high schoolers. In her free time, her passions include falling deeply in love with every romance novel she reads, dancing, baking, cooking and napping.   Reuben Fischer-Baum is an assignment editor on the graphics team of The Washington Post. He previously worked at FiveThirtyEight and Deadspin. He grew up in Maine, graduated from Yale University, and tried out urban planning before getting into journalism. He enjoys backpacking and is trying to learn a little ballet.    "/>
    <s v="Best news application"/>
    <m/>
    <m/>
  </r>
  <r>
    <s v="The Millions Who Left"/>
    <s v="德国人口迁移-离开东方的数百万人"/>
    <x v="10"/>
    <s v="https://www.zeit.de/politik/deutschland/2019-05/east-west-exodus-migration-east-germany-demography"/>
    <x v="0"/>
    <x v="13"/>
    <x v="12"/>
    <x v="1"/>
    <s v="Investigation,Chart,Map,Politics"/>
    <s v="Inform"/>
    <x v="2"/>
    <x v="7"/>
    <m/>
    <s v="National"/>
    <s v="Compliance"/>
    <s v="Non-compliance"/>
    <s v="Not applicable"/>
    <s v="Compliance"/>
    <s v="Compliance"/>
    <s v="Animation,Personalisation,D3.js,QGIS,Json,CSV,R,RStudio,PostgreSQL,Python,Node.js"/>
    <x v="13"/>
    <s v="Zoom/details on demand,Search"/>
    <x v="1"/>
    <x v="0"/>
    <s v=" The year 2019 marked the 30th anniversary of the fall of the Berlin Wall and the opening of the inner-German border. Millions of people have since left the east for western Germany in hopes of a better life, thus triggering a demographic crisis. We’ve evaluated data on every single move that has taken place ever since. For the first time, it is now possible to tell one of the least-documented stories of German post-war history.    The key visual is an animated map where each dot corresponds to a single move illustrating the historic movement in a very personal manner.     "/>
    <s v=" The story shows the force with which migration has hit most of the regions in the former East Germany and what consequences it still has in these districts today. We were able to show that areas that have experienced the greatest population loss are more susceptible to right-wing populist parties.    However, the data evaluation also shows a surprising historical watershed moment for the year 2017: For the first time, more people moved from west to east than in the other direction. For the time being, decades of outward migration has been halted – and it shows that there’s cause for hope.    Our data story was covered by media around the world, such as Voice of America in the USA or the daily Dagens Nyheter in Sweden. The German public TV station MDR reported about the data and even hosted a talk show on the topic. German local media printed reports based on our data on migration in their respective regions.    In the meantime, we have also made the data set available to scientists from Harvard and Stanford for research purposes. For example, the data gives the researchers an opportunity to examine the extent to which the expansion of the German long-term care sector in the mid-90s - after the introduction of the social long-term care insurance in reunified Germany - was made possible due to the willingness of people arriving from the former GDR to take up these jobs. This historical episode allows them to shed light on the challenges and possible solutions relating to the shortages of labour and the quality of jobs in the long-term care sector today.    "/>
    <s v=" We cleaned the data in Python and Pandas and double-checked it in R using absolute numbers of relocations per town from a second source. We then built a database in Postgres. We analysed the data in iPython Jupyter Notebooks, R, Excel and QGIS. We also used our good old-fashioned printer to have a look at a lot of small multiples of the migrations flows to inspect the data physically.   We used React to build the interactive visualisations in the article. The flow map used react-three-fibre and custom shaders to render one moving dot for every move in Germany along pre-computed paths. We calculated those paths using Force-directed edge bundling. The population change visualisation was done with d3’s force simulation to lay out the points. Line charts made use of d3’s scales and path drawing code. We also used Adobe Illustrator to finalise our static graphics.    "/>
    <s v=" We obtained the data in their raw form as unstructured Excel files by year and state. In total, the raw data compromised 288 Excel tables in different formats and without uniform columns. There were separate entries for moves from and to one town. However, these two entries were not symmetrical. We consulted with the Statistical Offices, resulting in several data corrections and the discovery of missing entries. Some of the places, that stood out most in our analysis, were in fact transit centres for the resettlement of German-Polish repatriates.   The data were also not directly comparable because district borders in Germany have changed over time. As a workaround, we used the most recent demarcations from 2017 provided by the Federal Institute for Research on Building, Urban Affairs and Spatial Development. Using the institute’s conversion keys, past moves are counted as a proportion of the population of the new district. This may result in deviations due to rounding. To show relative migration flows, we used census-adjusted population figures from the Federal Institute.   Visualising the migration flows on the animated map proved to be challenging, too. Several visualisation ideas didn’t work. So, we summarised them by Force-directed edge bundling. But we weren’t able to calculate these maps on our computers. We had to use the VR machine from the video department with a powerful graphics chip.    "/>
    <s v=" We introduced a two-eyes principle in the data cleaning and analysis process: Two team members used different sources, programming languages and approaches to compare and verify their results in the end. "/>
    <s v="https://www.zeit.de/politik/deutschland/2019-05/ost-west-wanderung-abwanderung-ostdeutschland-umzug (Original publication May 2nd, Translation: May 30th)"/>
    <m/>
    <m/>
    <m/>
    <m/>
    <m/>
    <m/>
    <s v="Christian Bangel, Paul Blickle, Elena Erdmann, Philip Faigle, Andreas Loos, Julian Stahnke, Julius Troeger, Sascha Venohr"/>
    <s v=" Christian Bangel (Political Correspondent), Paul Blickle (Information Designer), Elena Erdmann (Data Scientist), Philip Faigle (Special Projects Editor), Andreas Loos (Data Scientist), Julian Stahnke (Interaction Designer), Julius Troeger (Head of Visual Journalism), Sascha Venohr (Head of Data Journalism) "/>
    <s v="Best visualization (small and large newsrooms)"/>
    <m/>
    <m/>
  </r>
  <r>
    <s v="Zones of Silence"/>
    <s v="对凶杀案保持沉默"/>
    <x v="11"/>
    <s v="https://zonas-de-silencio.eluniversal.com.mx/"/>
    <x v="1"/>
    <x v="14"/>
    <x v="13"/>
    <x v="1"/>
    <s v="Investigation,Long-form,Multiple-newsroom collaboration,Database,Infographics,Crime,Gun violence,Human rights"/>
    <s v="Inform"/>
    <x v="2"/>
    <x v="4"/>
    <n v="2"/>
    <s v="National"/>
    <s v="Compliance"/>
    <s v="Non-compliance"/>
    <s v="Non-compliance"/>
    <s v="Compliance"/>
    <s v="Non-compliance"/>
    <s v="3D modelling,AI/Machine learning,CSV"/>
    <x v="14"/>
    <s v="Zoom/details on demand"/>
    <x v="1"/>
    <x v="0"/>
    <s v=" Violent organized crime is one of the biggest crises facing Mexico. Journalist avoid becoming a target, so they choose to stay quiet to save their lives. We set out to measure this silence and its impact on journalism. To do so, we used artificial intelligence to quantify and visualize news coverage and analyze the gaps in coverage across the country. To measure the degree of silence in each region of the country, we created a formula that allows us to see the evolution of this phenomenon over time. "/>
    <s v=" Something akin to a code of silence has emerged across the country. We suspected that there were entire regions where journalists were not reporting on the violence, threats, intimidation and murder that were well known to be part of daily life. This was confirmed by journalists who sought for us after the story was released, to tell us they have been facing this problems. In collaboration with them, now we are preparing a second part of this story, to focus on the patterns that lead to agressions. Hopefuly this will lead us to some kind of alert when certain couditions (of news coverage and crimen) are present in regions of our country. "/>
    <s v=" Our first step was to establish a process to determine the absence of news. We explored articles on violence to understand how they compare to the government's official registry of homicides.   In theory, each murder that occurs ought to correspond with at least one local report about the event. If we saw a divergence, or if the government's reports were suddenly very different from local news coverage, we could deduce that journalists were being silenced.   Early on, sorting through news articles seemed impossible. We knew we needed to find a news archive with the largest number of publications in Mexico possible so we could track daily coverage across the country. Google News’ vast collection of local and national news stories across Mexico was a good fit.   The effort required us to identify the difference between the number of homicides officially recorded and the news stories of those killings on Google News. This required machine learning algorithms that were able to identify the first reported story and then pinpoint where the event took place. With that information, we were able to connect reported events by media with the government's reports on homicides across more than 2400 municipalities in Mexico.   Finally, to measure the degree of silence in each region of the country, we created a formula that allows us to see the evolution of this phenomenon over time. The &lt;a href=&quot;http://zonas-de-silencio.eluniversal.com.mx/&quot; target=&quot;_blank&quot;&gt;resulting data&lt;/a&gt; shows a fascinating mix of falls or peaks in unreported deaths, which coincide with events such as the arrival of new governments or the deaths of drug dealers. Further investigation will allow us to explain these connections. "/>
    <s v=" The hardest part was creating the &quot;formula for silece&quot; to measure the degree of non reported homicides along the country. There are many variables behind the reason why there aren't as much articules as homicides in each region. So, in order to be sure the discrepancy was linked to violence and killings we had to rule out or include segments of data along the way. This was extremely hard to do with machine learning, because words in spanish that are usually used to represent this kind of coverage, are also synomyms for other things. We had to validate (manually) a lot of the inicial reports until we had a well validated sample of results. This took us half a year. Then we felt lost due to the amout of variables we had in our hands (disparity between events reported and published stories; matching stories reporting one singe event by different websites; the uncertanty of internet penetration in all parts of the country and its evolution over time within the 14 years we analyzed...). Luckly, the interdisciplinary nature of our team (with economyst, programmers, data experts, designers and journalists) helped us to find an answer that we felt was truly accurate.  "/>
    <s v=" No matter how hard it is to measure a problem, there is always a way to do it, even if its not what you thought you would find in the beggining, "/>
    <s v="https://www.eluniversal.com.mx/nacion/sociedad/en-10-estados-guardan-silencio-sobre-homicidios"/>
    <s v="https://www.eluniversal.com.mx/nacion/sociedad/la-prensa-que-ya-no-habla-de-muertos"/>
    <s v="https://zonas-de-silencio.eluniversal.com.mx/metodologia.html"/>
    <m/>
    <m/>
    <m/>
    <m/>
    <s v="Esteban Román, Gilberto Leon, Elsa Hernandez, Miguel Garnica, Edson Arroyo, César Saavedra, Jenny Lee, Dale Markowitz, Alberto Cairo"/>
    <s v="&lt;pre&gt; Esteban Román is a journalist with twelve years of experience in television, print and digital media. He is a two times Emmy Award winner for his work as an investigative journalist. He has worked with The Wall Street Journal, ABC News and Univision. Román is currently Deputy editor for El Universal newspaper.&lt;/pre&gt; Alberto Cairo is a journalist and designer, and the Knight Chair in Visual Journalism at the School of Communication of the University of Miami (UM). He is also the director of the visualization program at UM’s Center for Computational Science. He has been head of information graphics at media publications in Spain and Brazil.  "/>
    <s v="Innovation (small and large newsrooms)"/>
    <m/>
    <m/>
  </r>
  <r>
    <s v="Can I really afford to live in this place?"/>
    <s v="生活成本计算器"/>
    <x v="12"/>
    <s v="https://rr.sapo.pt/calculadora-custo-de-vida/"/>
    <x v="0"/>
    <x v="15"/>
    <x v="14"/>
    <x v="1"/>
    <s v="Explainer,Long-form,News application,Illustration,Lifestyle,Economy,Employment"/>
    <s v="Explain"/>
    <x v="2"/>
    <x v="7"/>
    <n v="1"/>
    <s v="Regional"/>
    <s v="Compliance"/>
    <s v="Non-compliance"/>
    <s v="Compliance"/>
    <s v="Compliance"/>
    <s v="Compliance"/>
    <s v="Animation,Scraping,Json,R,RStudio"/>
    <x v="15"/>
    <s v="Zoom/details on demand,Personalization,Hyperlink to related materials"/>
    <x v="1"/>
    <x v="1"/>
    <s v=" After a financial crisis at the beginning of the last decade, the Portuguese economy started to strive. The nice weather and low-cost flights made tourism bloom, but brought upon challenges with the gentrification of the old and biggest cities in the country. With rising prices on rents and meals, Portuguese people started to question: can I really live in this city?   With information from multiple data sources and the ability for the reader to provide personal context, we created an insightful news application that enabled people to find out if their budget crossed the minimum threshold for livelihood. "/>
    <s v=" When I moved out of my parent’s house, in 2012, I rented an apartment for 450€. This year, I saw the same place being rented out by 850€. In seven years, the rent for this flat almost doubled, even though the average national income in Portugal only increased 135€. On average, rent prices in Lisbon have increased by almost 40% in eight years. I realized that that wasn’t a single experience, almost everyone was complaining about rising prices in major cities - especially referring to housing prices.    This tool allowed readers to put themselves in context. Using input data from the user, we allied algorithmically generated text with storytelling techniques allowing people to compare themselves with the average prices in a city, with data gathered from prices of housing, salaries, water, gas, electricity, grocery, and schools.    Because much of this data was never aggregated in such a way, the work sparked a national debate around cost of living in the country. "/>
    <s v=" One of the main goals of this project was to create a 100% personalized reading experience. Every time I read an interactive feature that used input data it always felt like a &quot;fill in the gaps&quot; exercise. For this project, I wanted the reader to be tricked to believe that the article was written with his personal situation in mind and enabled him to gather actionable context about his life.   We ended up using Vue.js reactivity to be able to enable all the mathematical equations and to markup the text so that the proper blocks of text were displayed. This was all backed up by a very complex logic system so that no text in the article seemed like it was written by an algorithm.   On the data side of the story, I used R for all the web scraping from multiple websites that stored the necessary data. R was also very useful to create an API needed for the project (using the &lt;a href=&quot;https://www.rplumber.io/&quot; style=&quot;text-decoration:none;&quot;&gt; plumber package &lt;/a&gt;) and to generate the multiple JSON files that Vue.js used. "/>
    <s v=" This was the most challenging and complex data-driven project that I was involved in my career.  For example, I never considered that the Portuguese language was of such complexity. Because this concept is so rooted in my speaking habits, I never fully grasped that Portuguese has grammatical gender​. So, as I wanted the text to sound 100% natural, I had to develop ​an API​ to guess the gender from the reader’s name when possible.       Another challenge was making my logical side work together with my creative/journalistic side. The nature of the project required me to think about all possible outcomes when comparing data and personalizing text while sounding as natural as possible. I had started to write a draft on Google Docs, using a system of numbered blocks of text and colored “if” and “else” tags, but that ended up very confusing and the outcome wasn’t very natural. So, I decided to write while marking it up with the logic behind the multiple options. This made it possible to check if I was missing something immediately, but ended up being very weird to me because I had to use my “writer brain” and my “coder brain” at the same time. "/>
    <s v=" I believe that making the effort to bypass a “fill in the blanks” approach in automatically generated text and trying to generate text that doesn’t sound written by a machine is a challenge journocoders should focus more on - especially when English is not the language being used.   In my case, writing in a “if-else” logic system was always triggering the “lazy” side of my brain because I always wanted to write paragraphs like “The house prince increased by &lt;var&gt; in &lt;city&gt;” &lt;OR&gt; “The house prince decreased by &lt;var&gt; in &lt;city&gt;”. And even though there is nothing wrong with that kind of sentence, we know actual news doesn’t contain only that type of sentences. They provide additional context, explaining why the house prince increased in the specific region. Which means that, in your code, you have to probably write an almost custom paragraph for that specific case. This effort is what makes the automatically generated text sound like it wasn’t written by a robot, even if sometimes it is a phrase that only makes sense if four conditions are true. "/>
    <m/>
    <m/>
    <m/>
    <m/>
    <m/>
    <m/>
    <m/>
    <s v="Rui Barros, João Antunes, Rodrigo Machado, Maria João Cunha"/>
    <s v=" Rádio Renascença is a Portuguese national broadcaster, the leader in news and talk radio format.   For the past decade, Renascença has been recognized for its editorial online achievements, it has won more than two dozens of distinguished digital awards and is a pioneer in innovative digital media, being the first national radio creating its own web tv. Renascença established one of the first data desks in Portugal, now with award-nominated projects. "/>
    <s v="Best news application"/>
    <m/>
    <m/>
  </r>
  <r>
    <s v="Socios.red"/>
    <s v="基于开放数据的交互式工具，可以轻松可视化权力关系，简化他们的理解并使信息访问民主化"/>
    <x v="13"/>
    <s v="https://socios.red"/>
    <x v="0"/>
    <x v="16"/>
    <x v="15"/>
    <x v="0"/>
    <s v="Investigation,Solutions journalism,Database,Open data,News application,Politics,Corruption"/>
    <s v="Inform"/>
    <x v="0"/>
    <x v="7"/>
    <m/>
    <s v="National"/>
    <s v="Compliance"/>
    <s v="Compliance"/>
    <s v="Compliance"/>
    <s v="Compliance"/>
    <s v="Compliance"/>
    <s v="Json,CSV,Python"/>
    <x v="15"/>
    <s v="Zoom/details on demand,Filtering,Search"/>
    <x v="1"/>
    <x v="0"/>
    <s v=" &lt;a href=&quot;https://socios.red&quot;&gt;Socios.red&lt;/a&gt; is a tool that exposes, in a simple and clear way, relationships that exist between different Argentine companies or NGOs, people who have or held positions as authorities in any of them; and various state agencies and political parties.   Socios.red combines information from a million registered companies in the City of Buenos Aires, 3 million people associated with them, and they are associated with thousands of contributions from citizens and companies to political parties, purchases from the national state and from the city ​​of Buenos Aires and generates an agile way to understand the relationships between all these data.     "/>
    <s v=" Since it was launched, socios.red was used by dozens of journalists that could understand different relationships and identify which ones deserve to be investigated more thoroughly. Socios.red was developed to facilitate and democratize the access and visualization of these data and that anyone interested without technical knowledge can use them.   Well known national media used our data tool to very important works, for example this investigation that was on TV and then on the page of &lt;a href=&quot;https://www.pagina12.com.ar/132187-casa-matriz&quot;&gt;Página 12&lt;/a&gt; and publiched by a lot of other media, as &lt;a href=&quot;https://www.minutouno.com/notas/3082612-gobierno-sa-festival-incompatibilidades-269-funcionarios&quot;&gt;Minutouno&lt;/a&gt;. Also &lt;a href=&quot;https://chequeado.com/el-explicador/apagon-verdades-y-falsedades-sobre-una-ex-empresa-de-macri-mencionada-en-whatsapp/&quot;&gt;Chequeado.com&lt;/a&gt;, fact checking leader, uses our tool to support their investigations.   The main impact is that everyone can acces information than otherwise would be imposible to understand.     "/>
    <s v=" We can divide our work in 3 main steps:     We get the data from Open Data portals. The first step is to be aware of what data is available and how can we combine it.  Then we have to process it, clean it and make it &quot;match&quot;, because every source not always identify people or companies in the same way. For this work, we use most of all Jupyter Notebooks.   Then, we have to build the graph, and we use ArangoDB to connect node.   After that, it comes the web interface. It is built on vue.js and Python.     We also talk a lot with journalists, to make our tool better. "/>
    <s v=" If think every step of our work has it difficult part. If I have to chose one, I would say that it is a hughe work to organize and clean all the date to make it match. Every dependency publish data with different standards and formats, and every month may be changes.    Then, there is the whole programing stuff to make it available online for everyone. It is a lot of work also. And it is very important to focus on users needs.   Besides, one of the most difficult task is to carry on all this project. At the beggining, we won a prize of human rosources to accelerate our idea in an event organized by the &lt;a href=&quot;https://www.opengovpartnership.org/&quot;&gt;Open Government Partnership&lt;/a&gt;, and a few months later, Google News Labs gave as credit to use on Cloud services. But besides that, more than 10 people participated in socios.red project. "/>
    <s v=" I think that people could learn on how to use technological resources to make open data available for everyone. Build tools like socios.red is important because there are millons of stories to be descovered and published by journalists of different backgrounds an ideologies. Also, others can learn that governments may publish data, but to achieve accountability, sometimes we need to move one step forward as civil society and media. "/>
    <s v="https://docs.google.com/presentation/d/1Q1sJ5rF4ukO__Ck7DpELr82YCX3xkmyo8We-XqVGQ0I/edit?usp=sharing"/>
    <s v="http://noticias.unsam.edu.ar/wp-content/uploads/2016/12/Puerta-Giratoria-en-Argentina-Analisis-del-gabinete-nacional-actual-y-la-experiencia-internacional-comparada.pdf"/>
    <m/>
    <m/>
    <m/>
    <m/>
    <m/>
    <s v="Nicolás Grossman, Matías Battocchia, Lisandro Espejo, Alfredo Ramirez, Bruno Salerno, Damián Silvani, Martín Sarsale, Franco Bellomo y Valeria Tiffenberg"/>
    <s v=" Nicholas Grossman, Degree in Sociology (UBA), Master in Sociology International Politics (Untref) and journalist specialized in  Open Data. He has worked on issues related to Open Data, cities and different urban dynamics for more than six years in &lt;a href=&quot;https://www.storybench.org/argentine-real-estate-platform-building-visualizations-latin-american-newsrooms/&quot;&gt;Properati&lt;/a&gt;. Based on his Open Data experience, last year, he published online Socios.red   Matías Battocchia, Physics student (UBA) and Machine Learning specialist.     "/>
    <s v="Best news application"/>
    <m/>
    <m/>
  </r>
  <r>
    <s v="Is Texas really going purple? Our Heat Index shows how competitive your district was — and is."/>
    <s v="德克萨斯真的会变紫吗？我们的热量指数显示了您所在地区的竞争力 "/>
    <x v="4"/>
    <s v="https://apps.texastribune.org/features/2019/texas-turn-blue-voting-pattern-history/"/>
    <x v="0"/>
    <x v="17"/>
    <x v="16"/>
    <x v="0"/>
    <s v="Explainer,Illustration,Infographics,Chart,Map,Elections,Politics"/>
    <s v="Explain"/>
    <x v="0"/>
    <x v="7"/>
    <m/>
    <s v="Regional"/>
    <s v="Compliance"/>
    <s v="Non-compliance"/>
    <s v="Not applicable"/>
    <s v="Compliance"/>
    <s v="Non-compliance"/>
    <s v="Personalisation,D3.js,Json,Adobe,Creative Suite,Google Sheets,Python,Node.js"/>
    <x v="16"/>
    <s v="Filtering,Search"/>
    <x v="1"/>
    <x v="0"/>
    <s v=" We set out to explore whether the 2018 election results marked a new trend toward more competitive general elections or a one-time swerve away from the steady quarter-century pattern of Republican dominance in Texas. "/>
    <s v=" The Tribune used voting data to explore whether the 2018 elections marked a new trend toward more competitive general elections or a one-time swerve away from the steady quarter-century pattern of Republican dominance. We created our own “Heat Index” to clearly visualize which districts were competitive — and which weren’t. Users can also look up an address and see that district’s competitiveness in different races over time. This project received tremendous feedback from readers, both political insiders and otherwise, who said they appreciated what the analysis told them about which way Texas could vote next. "/>
    <s v=" This project was built with d3.js and the Tribune’s open-source &lt;a href=&quot;https://github.com/texastribune/data-visuals-create&quot;&gt;development kit&lt;/a&gt;, which is built in node. We also used an in-house &lt;a href=&quot;https://github.com/rdmurphy/scroller&quot;&gt;scrolling library&lt;/a&gt; for the narrative and district lookup tool for the customization. The development process involved lots of iteration and experiments with visualization techniques. The geography of the districts doesn’t matter nearly as much as how they have voted, so we decided to display that change over time as clusters of circles.     "/>
    <s v=" This project was developed by an intern at a time of enormous change for our organization — the team that she was part of was temporarily reduced from four to two full-time staffers, and they were both busy covering a legislative session. But, we knew that this story, which involved visualizing a data index developed by Ross Ramsey, our in-house expert on Texas politics, was important. As a publication dedicated to statewide reporting, we were the only organization that was going to tell the story. A rigorous editing process led us to a simple and clear visualization that readers greatly appreciated. "/>
    <s v=" Interns are full team members who can do great work, given the opportunity! And, while a map may be geographic and a traditional choice, it isn’t the best way to visualize change in political districts. "/>
    <m/>
    <m/>
    <m/>
    <m/>
    <m/>
    <m/>
    <m/>
    <s v="Shiying Cheng and Ross Ramsey"/>
    <s v=" Shiying Cheng studied Computational Data Journalism for her Post-Baccalaureate at Columbia Graduate School of Journalism and Political Science for her Bachelor’s at Colorado College. She previously interned at The Wall Street Journal.   Ross Ramsey is executive editor and co-founder of The Texas Tribune, the only member-supported, digital-first, nonpartisan media organization that informs Texans — and engages with them — about public policy, politics, government and statewide issues. He writes regular columns on politics, government and public policy. "/>
    <s v="Best visualization (small and large newsrooms)"/>
    <m/>
    <m/>
  </r>
  <r>
    <s v="Fogo Cruzado"/>
    <s v="协作的开源数字平台，用于绘制里约热内卢和累西腓大都市区的枪击事件和枪击事件"/>
    <x v="9"/>
    <s v="https://api.fogocruzado.org.br/"/>
    <x v="0"/>
    <x v="18"/>
    <x v="17"/>
    <x v="0"/>
    <s v="Investigation,Solutions journalism,Database,Open data,Mobile App,Map,Politics,Crime,Gun violence,Human rights"/>
    <s v="Inform"/>
    <x v="2"/>
    <x v="7"/>
    <m/>
    <s v="Regional"/>
    <s v="Compliance"/>
    <s v="Compliance"/>
    <s v="Non-compliance"/>
    <s v="Non-compliance"/>
    <s v="Non-compliance"/>
    <s v="Personalisation,Google Sheets,CSV,R,OpenStreetMap"/>
    <x v="17"/>
    <s v="Filtering,Search"/>
    <x v="0"/>
    <x v="0"/>
    <s v=" Fogo Cruzado (&quot;Crossfire&quot;) is a Brazilian open data platform about gun violence that aims to democratize information in debates about public security and human rights. In response to overwhelming interest from media and university researchers, in 2019 we developed a new API that allows any user to search the platform for the data they need and to make applications with our data.    The collaborative platform maps shootings and shootouts in the metropolitan regions of Rio de Janeiro and Recife. Its integration with a mobile application allows rapid alerts to be sent to users about potential high-risk situations. "/>
    <s v="There is no democracy without active participation by civil society. In a country with alarming homicide rates - around sixty thousand killings per year - and a dangerous upsurge in public security practices that endorse abuses and excesses by state agents, initiatives such as Fogo Cruzado are increasingly relevant in order to guarantee the population access to high quality information This project breaks with a monopoly of the narrative on gun violence - currently enjoyed by the government - in order to guide evidence-based discussions for the construction of efficient public policies. In the long run, the project serves as a channel for engaging the population in debate and for producing of knowledge about security, demonstrating that it is possible to build reliable data and qualified interventions from civil society. Fogo Cruzado also aims to encourage a culture of journalism and citizen-driven public security reform, modernizing and democratizing security organs that still bear traces of Brazil's authoritarian past, when the actions of security forces could not be questioned. In 2019, more than 300 articles published in the Brazilian press used Fogo Cruzado's data. The foreign press also used it as a source in 41 stories. Our many requests for data include being contacted in 2019 by 22 researchers and we also gave 10 interviews for academic papers. To address this, in 2019 we created the API, where any user can search for the data they need and make their own applications. Today, the API has 213 registered users. Our data has also been used by politicians to push for better policies. In addition to being cited in speeches, last year, a study we did on shootings around schools was used as a basis for a city councilman's proposed law that would allow school principals to close schools in the event"/>
    <s v=" The Fogo Cruzado app uses Google Maps technology. When a person registers  a gunfight / gunshot in the app, that information goes to our data management system. It arrives in the system georeferenced, which allows the crossing of our database with any other that is also georeferenced.   The prototype is a hybrid software for APP developed in the Phonegap / Cordova programming language for Android and IOS platforms, integrated with a web service developed in PHP with MySQL database. The geolocation uses the Google Maps API and the notification features a Google Firebase API.   In addition to receiving notifications from users directly via the app, journalists receive direct information from partners who work on the spot. In this case, only trusted sources are considered -- sources with whom there is a previous relationship, such as local community organizations and locally engaged residents. The team also adds information collected via the press and law enforcement authorities to the databases. When notification of a gunfight / gunshot arrives, it is not automatically published on the map and on social media. Immediately, the team checks the notification with scripts and filters developed to aggregate information on social networks about firearm shots in the metropolitan region of Rio de Janeiro and Recife. This allows the comparison of further information about the same firearm gunfight / gunshot. After this verification, the notification is posted on the networks and the incident is publicly registered on the website and app "/>
    <s v=" This project was born on a Google spreadsheet in 2015, when Rio de Janeiro was getting ready to host the Olympics and the Brazilian media was painting an optimistic picture of the city. Those who live and work here knew that the situation was not as good as described. There were many shootouts in Rio, but when I searched for information to write about the situation, I could not find it.   I began tracking the gun violence myself, thinking about what to do with the information. There, an application was born, together with a map, that aggregates and makes information available.   Fogo Cruzado is a live project, done in real time, with great demand for its data. Turning the idea for the project into methodology, communication strategies, trainings, information networks and methods for sharing the results has not the most difficult part of the project. The greatest challenge is sustainability of the project -- even as it has received many compliments, awards and honorable mentions.   Today, our team consists of 12 people operating in 2 states. There are always requests for operations in other areas, but when it comes to financing, things change.   Having ideas is easy. Executing ideas is an exercise in perseverance and faith. "/>
    <s v=" Fogo Cruzado was born out of a government information vacuum. It is a strategic vacuum, since whoever holds the information also holds the narrative about the situation and can sell the solution they want.   Developing a matology to create information is not easy, but it is ready and open to anyone who wants to replicate it. FC is open source, its data is open and its methodology is free to be adapted and adapted to other demands. There is a collective of activists in the Amazon studying our work to map conflicts, fires and other local peculiarities. In Manaus, a researcher is adapting the technology to map traffic accidents.   Citizens, journalists, researchers, and activists can and should use technology to improve their work and not depend on governments to guide their work. Technology is an ally and gives us the freedom to produce data, stories, narratives and press for change. "/>
    <s v="https://fogocruzado.org.br/"/>
    <s v="https://github.com/voltdatalab/crossfire"/>
    <m/>
    <m/>
    <m/>
    <m/>
    <m/>
    <s v="Maria Cecilia de Oliveira Rosa"/>
    <s v=" I'm a journalist with a postgraduate degree in Crime and Public Security and Public Administration with an emphasis on Social Management. I've studied drug policies, HIV and human rights at the Intercambios Asociación Civil and reporting on drug trafficking at the University of Texas at Austin and participated in the Open Society Latin American Advocacy Fellowship Program on Drug Policy Reform in London.   I was formerly a consultant for Amnesty International, where I worked as a researcher and led the development of the Fogo Cruzado armed violence data platform, now managed by the Update Institute. I was also a communications consultant for LEAP Brasil and a communication advisor for PRVL (Program for the Reduction of Lethal Violence against Adolescents and Youth), an initiative of the Favelas Observatory carried out in conjunction with UNICEF and the Brazilian President's Human Rights Secretariat. I coordinated the communications team at the Redes da Maré NGO, where we published the  Maré de Notícias newspaper. "/>
    <s v="Open data"/>
    <m/>
    <m/>
  </r>
  <r>
    <s v="HOT DISINFO FROM RUSSIA (Topic radar)"/>
    <s v="俄罗斯虚假信息的动态"/>
    <x v="14"/>
    <s v="https://topic-radar.texty.org.ua"/>
    <x v="1"/>
    <x v="19"/>
    <x v="18"/>
    <x v="0"/>
    <s v="Explainer,News application,Politics"/>
    <s v="Explain"/>
    <x v="5"/>
    <x v="6"/>
    <m/>
    <s v="National"/>
    <s v="Compliance"/>
    <s v="Compliance"/>
    <s v="Non-compliance"/>
    <s v="Compliance"/>
    <s v="Non-compliance"/>
    <s v="AI/Machine learning,Scraping,D3.js,PostgreSQL,Python"/>
    <x v="18"/>
    <s v="Zoom/details on demand,Search,Hyperlink to related materials"/>
    <x v="1"/>
    <x v="0"/>
    <s v=" TEXTY developed the data acquisition&amp;analysis platform  and dashboard tool &lt;a href=&quot;https://topic-radar.texty.org.ua/&quot;&gt;https://topic-radar.texty.org.ua&lt;/a&gt; which shows an overall dynamics of topics of Russian disinformation in manipulative news. We are doing an NLP on thousands of news per week to detect manipulative ones, group them by topics and meta-topics to show on interactive dashboard.   We also publish weekly reviews   (21 so far), based on the results of analysis.   In addition we developed &quot;Fakecrunch&quot; add-on based on the same platform (for Chrome and Firefox).  It automatically signals to users about manipulative content and could be used to collect suggestions about possible low quality/fake/manipulative news items. "/>
    <s v=" The project is aimed to track the content and intensity of Russian disinformation narratives and manipulative information in online media. It raises awareness of government bodies, civil society organizations, journalists and experts on major disinformation themes that are being pushed by Russia at any given week. Just one example: Dmytro Kuleba, Deputy prime minister of Ukraine, mentioned this project as an illustration of the huge level of Russian disinformation flowing to Ukraine.    This quantitative approach allows us to overview and to zoom-in, from top to bottom, of the vast propaganda landscape and to track topics in different periods of time.   Starting from May 2019, &lt;a href=&quot;http://texty.org.ua/mod/archive/tag.php?tag=disinfomonitor&quot;&gt;21 weekly reviews&lt;/a&gt;, based on the project, were published. Each review illustrated key narratives of manipulations, which our application determined. Average audience engagement for each publication on texty.org.ua was about 8,000 users.    Other media used to share our reviews, as well as some bloggers and influencers. Also we got positive feedback and mentions of this news application from international experts, for example Andreas Umland (German), Lenka Vichova (Czech republic). In words of Maciej Piotrowski, from Instytut Wolności in Warsaw, Poland: &quot; Useful information. Sometimes we share it in our materials in Instytut Wolności, sometimes used for analysis. Longtime tracking is useful to see the full picture. &quot;   After many requests about additional features we decided to develop version 2 of the application. It will be published in April 2020 (approximate date) and we’ve freezed data updates until the new version arrives. "/>
    <s v=" Data was downloaded from sites' RSS feeds or links on their Facebook pages. Preprocessed data about news items stored in PostgreSQL. Each text was prepared for analysis: tokenized (divided into language units — words and punctuation marks), lemmatized for topic modeling. Custom Python scripts were used to obtain (Scrapy), process and store data.    Each news item was then evaluated by an improved version of our manipulative news classifier ( ULMFiT based model for Russian and Ukrainian languages, created by TEXTY back in 2018, programmed in Pytorch/fast.ai). This model is available from our github. It estimates the likelihood that the news contains emotional manipulation and/or false argumentation.   Selected manipulative news, ~3,000 pieces per week on average, was broken down into topics by automatic topic modeling (&lt;a href=&quot;https://en.wikipedia.org/wiki/Non-negative_matrix_factorization&quot;&gt;NMF&lt;/a&gt; algorithm). We edited the resulting news clusters manually: combined similar topics, discarded irrelevant or overly general clusters.    Each subtopic in our news application is also illustrated by a sample of titles from news which belong to it to let new readers know what it is about. "/>
    <s v=" For our best knowledge, this is the first such tool &amp; whole pipeline for Russian and Ukrainian languages. The main challenge was to retrieve accurate topics and track them over time. Topic modelling was made using NMF, an unsupervised method of clusterization. Results are less accurate compared to supervised learning, when the model is trained using humal labels. But we cannot train topic classifier since we do not know all the topics in news and cannot easily update supervised model if the news agenda changes. So we have to keep using unsupervised NMF solution. Topics for the week are reviewed by analysts, as well as improved by rules to fix possible errors of unsupervised topic modelling. A lot of manual work is the hard part of this project.   Because we detect topics in weekly samples of news, we have to aggregate them for dashboard to track topics for longer periods. We addressed this challenge by hierarchical NMF, namely clusterized weekly clusters. Meta-topics in the dashboard were first clusterized and reviewed by analysts so that each weekly topic relates to one meta-topic on the dashboard. Aggregation of clusters from different models is not well-studied and a great part of it is done manually. "/>
    <s v=" Long-term tracking of disinformation makes it possible to see what topics are most important for the Russian authorities, who is the biggest irritant to them, and what they plan to do in the future in Ukraine. One of the conclusions of our analysts is evidence that there are entire array of manipulative news from Russia which can be logically combined under the umbrella name of “Failed state” (related to Ukraine). The purpose of this campaign is obvious: it aims to create an image of Ukraine as a non-state, an artificial state entity that arose against historical logic.   We are considering the dashboard as a usable tool for further research by analysts, and Fakecrunch add-on as a usable tool for online-readers in their everyday &quot;life&quot;. Other journalists got the source for their materials. General public got evidence-based tool for media literacy and for self-control in social media.   Lenka Vichova, Czech Republic: &quot; Many of these messages enter not only the information field of Ukraine, but also to Czech and Slovak media sphere. So it is core to know and be prepared.  I use your reviews, when work on my own analytical articles and also in comments for Czech and Slovak media. &quot; "/>
    <s v="http://texty.org.ua/mod/archive/tag.php?tag=disinfomonitor"/>
    <s v="https://fgz.texty.org/"/>
    <m/>
    <m/>
    <m/>
    <m/>
    <m/>
    <s v="Nadiia Romanenko, Nadja Kelm, Anatoliy Bondarenko, Yuliia Dukach"/>
    <s v="  Nadiia Romanenko  is an analyst and data journalist at Texty.org.ua, where she started as an intern in 2015. Her scope of interest is studying manipulative news and Russian disinformation in Ukrainian online media using natural language processing and deep learning. She believes in a quantitative approach to study manipulative news because it is a mass phenomenon, human-only monitoring of media cannot deal with huge amounts of news. In data journalism creates mostly interactive visualisations using D3 and Vue.js.   Graduated Faculty of Sociology of Taras Shevchenko National University of Kiev, having completed exchange studies at the Department of Sociology at Lund University.   Selected projects:&lt;a href=&quot;http://texty.org.ua/d/fb-trolls/index_eng.html&quot;&gt;The Trolls Network&lt;/a&gt; — analysis of pseudo-patriotic trolls community in Ukrainian Facebook   &lt;a href=&quot;http://texty.org.ua/d/2018/mnews/eng&quot;&gt;We’ve Got Bad News&lt;/a&gt; — ranking of manipulative news websites and longread about junk news ecosystem    &lt;a href=&quot;https://topic-radar.texty.org/&quot;&gt;Hot Disinfo from Russia&lt;/a&gt; — daily monitoring of topics of Russian disinformation    Nadja Kelm:  designer in Texty.org.ua, Kyiv, Ukraine. Author of the course about design in data visualization for School of Infographic (Internews Ukraine), winner of the national competition The best book design 2019 (the Arsenal Book Festival).    Anatoliy Bondarenko:  Co-founder and head of data journalism in Texty.org.ua, Kyiv, Ukraine. Physicist by education. Author of the course about data visualization for Prometheus (Ukrainian MOOC platform) and visiting lecturer in UCU, Lviv (“Practical introduction to data journalism”).    Yuliia Dukach:  data journalist in Texty.org.ua, Kyiv, Ukraine. PhD in sociology, lecturer in the Igor Sikorsky Kyiv Polytechnic Institute (department of sociology and law). "/>
    <s v="Best news application"/>
    <m/>
    <m/>
  </r>
  <r>
    <s v="RAPTOR"/>
    <s v="RAPTOR 评选的本赛季最佳 NBA 球员 "/>
    <x v="4"/>
    <s v="https://projects.fivethirtyeight.com/2020-nba-player-ratings/"/>
    <x v="0"/>
    <x v="20"/>
    <x v="19"/>
    <x v="0"/>
    <s v="Database,Open data,Chart,Sports"/>
    <s v="Database"/>
    <x v="6"/>
    <x v="3"/>
    <m/>
    <s v="Corporate, individual or specific event"/>
    <s v="Compliance"/>
    <s v="Compliance"/>
    <s v="Compliance"/>
    <s v="Compliance"/>
    <s v="Non-compliance"/>
    <s v="Scraping,D3.js,Json,Adobe,Creative Suite,Google Sheets,CSV,PostgreSQL,Python,Node.js"/>
    <x v="19"/>
    <s v="Zoom/details on demand,Filtering,Search"/>
    <x v="1"/>
    <x v="0"/>
    <s v=" RAPTOR, which stands for Robust Algorithm (using) Player Tracking (and) On/Off Ratings, is FiveThirtyEight’s new NBA statistic. We’re pretty excited about it. In addition to being a statistic that we bake in house to fuel our data-driven coverage of the NBA, RAPTOR fulfills two long-standing goals of ours:  &lt;ul&gt;  First, we wanted to create a publicly available statistic that takes advantage of modern NBA data, specifically player tracking and play-by-play data that isn’t available in traditional box scores.   Second, and relatedly, we wanted a statistic that better reflects how modern NBA teams actually evaluate players.  &lt;/ul&gt;"/>
    <s v=" RAPTOR allows us to cover the NBA in new and more nuanced ways than ever. It allows us to compare players in the context of the modern NBA while accounting for remarkable subtleties in how different players play, such as how much they control the ball and how they affect their team on the court. It powers our reporting, fuels our forecasts, and allows us to make more nuanced comparisons between current players and those of the past. This new metric is the analytical engine behind FiveThirtyEight's rigorous NBA coverage, empowering:  &lt;ul&gt;  Interactive &lt;a href=&quot;https://projects.fivethirtyeight.com/2020-nba-predictions/&quot;&gt;2019-20 NBA Predictions&lt;/a&gt; that forecast which teams will win specific games, make the playoffs, and bring home the Larry O'Brien trophy. These forecasts update after every game and depth chart revision to give the most accurate picture of today's NBA landscape.   A fancy visual interactive &lt;a href=&quot;https://projects.fivethirtyeight.com/2020-nba-player-ratings/&quot;&gt;player ratings leaderboard&lt;/a&gt; that answers the question: &quot;Who are the best offensive, defensive, and overall players in the NBA this season?&quot;   Interactive &lt;a href=&quot;https://projects.fivethirtyeight.com/2020-nba-player-projections/&quot;&gt;player projections&lt;/a&gt; that identify similar players throughout NBA history and uses them to develop a probabilistic forecast of what a current NBA player's future might look like.   &lt;a href=&quot;https://fivethirtyeight.com/features/russell-westbrook-or-chris-paul/&quot;&gt;NBA Stat Battles&lt;/a&gt; that pit sportswriter against sportswriter to answer some of the biggest NBA barroom debates about which player is better.   Reporting on players, teams, and trends throughout the NBA season, like &lt;a href=&quot;https://fivethirtyeight.com/features/luka-doncic-is-a-star-its-time-to-take-his-team-seriously-too/&quot;&gt;this piece&lt;/a&gt; on the star-level performance of Luka Dončić.   Pretty much the rest of &lt;a href=&quot;https://fivethirtyeight.com/tag/nba/&quot;&gt;NBA reporting&lt;/a&gt; FiveThirtyEight produces  &lt;/ul&gt;"/>
    <s v=" RAPTOR's technical infrastructure is complicated and intensive, pulling data from multiple sources and building interactive front-end visuals. The project's back-end scaffolding uses a host of different tools and technologies, including:  &lt;ul&gt;  Amazon EC2 PostgreSQL database   API calls and cron jobs build in Ruby on Rails   Two STATA statistical models   Google sheets that bring in injuries and suspensions   Python/Monte Carlo simulation forecast model  &lt;/ul&gt;  These tools and techniques are set up in a daily process that scrapes data from ~1,500 URLs across multiple sources, organizes these data into structured data inputs, runs multiple statistical models, stores results of those models in a SQL database, generates data outputs, and deploys builds of fancy front-end interactives that pick up these data outputs. Our front-end interactives use node builds (based in gulp) that use ArchieML and d3 amongst a host of other libraries and techniques to build visual representations of player rankings, team ratings, and season forecasts that update every day – or whenever a game is played or a new team depth chart revision is released. "/>
    <s v=" A project of this scale and complexity comes with a host of challenges, both in data analysis and front-end visualization. The data we use to power the player ratings in this project come from an incredibly detailed and nuanced statistical process. RAPTOR collects, parses, and analyzes thousands of pieces of publicly available data to evaluate NBA players in a statistically rigorous way – an inherently complex, complicated task when player value is often hard to concretely define and even harder to measure. This process parses an incredible volume of data pretty frequently, repeating every day, along with every time an NBA game goes final or when a team releases an updated depth chart. It also manages the complexities around modeling the real world of the NBA, incorporating injuries and suspensions to reflect a team's current rotation in real games. Nate and Jay were able to manage these complexities to build reliable, consistent, and surprisingly efficient scripts and processes to parse an impressive amount of data, crunch those numbers with sophisticated techniques, and spit out cleanly formatted data.    After parsing and processing the data, the design and development aspects of RAPTOR provided other challenges that our team navigated well. There were so many different analyses, forecasts, and ratings we needed to share with our users, along with explaining exactly how RAPTOR works. Our main player rating dashboard had to visually show our assessment of the top players, while still allowing users to explore the whole league and see stats for any player. The main RAPTOR dashboard manages these challenges well, providing an overall leaderboard that shows the top players four different ways (WAR, overall, offensive, and defensive ratings) while also giving a fully interactive scatterplot and heatmap-based table. "/>
    <s v=" RAPTOR provides some great opportunities to learn about how we took complex statistical modeling and visualized the results in an intuitive, understandable way. RAPTOR is a really ambitious project that covers web scraping, data aggregation, back-end web builds, statistical modeling, and interactive visualization. Taking a closer look at this project would give plenty of valuable takeaways to both back-end data crunchers and front-end designers. The visual design of the project was ambitious in its approach to condense complex information into concise ratings, providing both high-level takeaways and more expansive exploration. Exploring some of the visual design and development decisions our team made in this project would show interesting nuanced conversations we had around &quot;smaller&quot; issues like scaling the upper and lower bounds of our beeswarm charts (along with when we kept them consistent with each other, and when we didn't) along with high level decisions about what we wanted the takeaways of this dashboard to be – and how we approached showing those takeaways from a visual context.   A deep dive into the end-to-end data pipeline and analysis process would also provide great learning opportunities, both in our approach and technical execution. RAPTOR's data process touches a number of different coding languages, infrastructures and softwares that come together in an automated process that feeds data into our front-end visualizations. It includes inputs from web scraping, manual tweaks to incorporate injuries and connection with Slack that allows our team to be proactively involved while still being hands-off. The impressive volume of data flowing into and out of RAPTOR on a daily basis would make for an interesting and informative case study for data journalists. "/>
    <s v="https://fivethirtyeight.com/features/introducing-raptor-our-new-metric-for-the-modern-nba/"/>
    <s v="https://fivethirtyeight.com/features/how-our-raptor-metric-works/"/>
    <s v="https://projects.fivethirtyeight.com/2020-nba-predictions"/>
    <s v="https://fivethirtyeight.com/features/lebron-or-mj-raptor-picks-the-best-nba-players-of-the-past-40-years/"/>
    <s v="https://fivethirtyeight.com/features/the-best-nba-players-of-the-last-6-seasons/"/>
    <s v="https://github.com/fivethirtyeight/data/tree/master/nba-raptor"/>
    <m/>
    <s v="Nate Silver, Jay Boice, Ryan Best, Ella Koeze"/>
    <s v=" Nate Silver is the founder and editor in chief of FiveThirtyEight and the author of “The Signal and the Noise: Why So Many Predictions Fail — But Some Don’t.”  Jay Boice is a computational journalist for FiveThirtyEight. He was previously deputy data editor at The Huffington Post.  Ryan Best is a visual journalist for FiveThirtyEight.  Ella Koeze is a visual journalist for FiveThirtyEight. "/>
    <s v="Innovation (small and large newsrooms)"/>
    <m/>
    <m/>
  </r>
  <r>
    <s v="Aggression Detectors: The Unproven, Invasive Surveillance Technology Schools Are Using to Monitor Students"/>
    <s v="为了应对大规模枪击事件，一些学校和医院正在安装配备算法的麦克风"/>
    <x v="4"/>
    <s v="https://features.propublica.org/aggression-detector/the-unproven-invasive-surveillance-technology-schools-are-using-to-monitor-students/"/>
    <x v="0"/>
    <x v="21"/>
    <x v="20"/>
    <x v="1"/>
    <s v="Investigation,Explainer,Database,Crowdsourcing,Chart,Video,Audio,Crime,Economy"/>
    <s v="Inform"/>
    <x v="1"/>
    <x v="3"/>
    <m/>
    <s v="Corporate, individual or specific event"/>
    <s v="Compliance"/>
    <s v="Non-compliance"/>
    <s v="Compliance"/>
    <s v="Compliance"/>
    <s v="Compliance"/>
    <s v="AI/Machine learning,Sensor,CSV,Python"/>
    <x v="20"/>
    <s v="Zoom/details on demand"/>
    <x v="3"/>
    <x v="0"/>
    <s v=" In response to mass shootings, some schools installed devices with algorithms that purport to identify aggressive voices before violence erupts. Our data analysis found this technology unreliable.   Our reverse engineering found that while the device tended to infer aggression from strained voices, it had troubling blind spots. The device raised false alarms for benign sounds like laughing, coughing and cheering, yet high-pitched screaming often failed to trigger an alarm.   This confirmed our reporting, which found instances where the algorithm often reported false alarms, yet failed to trigger during a dangerous situation at a New Jersey hospital. "/>
    <s v=" The story raised questions about the effectiveness of electronic surveillance devices installed in the name of safety. It also examined the rise of uninterpretable and unappealable black-box algorithms that pass judgment on people without their consent or knowledge.   After our story, the ACLU, &lt;a href=&quot;https://www.aclu.org/blog/privacy-technology/surveillance-technologies/bogus-aggression-detectors-are-audio-recording&quot;&gt;citing our investigation&lt;/a&gt;, urged school districts and state legislatures to ban surveillance technologies such as facial and voice surveillance, as well as social media monitoring in schools. "/>
    <s v=" We purchased the device to reverse-engineer and test it.  We rewired its programming so we could feed it any sound clip of our choosing, and then played gigabytes of sound files for the algorithm and measured and collected its prediction for each.    The result was a database of public voices and sounds. The database consisted of a snippet of sound, its spectrum or &quot;fingerprint&quot; (generated using our data pipeline) and the algorithm’s prediction. We then used the millions of rows in this database to reverse-engineer the algorithm and analyze where it could be flawed.   After this preliminary testing, we ran several real-world experiments to confirm our suspicions.  We recorded the voices of high school students in real-world situations, collected the algorithm’s predictions and analyzed them.   All of the programming done for the data analysis and machine learning was done in Jupyter Notebooks in Python. We used scientific computing packages such as scipy, numpy and pandas for the data transformation and analysis, scikit-learn, statsmodels and xgboost for machine learning and reverse engineering, librosa for sound analysis, and matplotlib and seaborn for data visualization. "/>
    <s v="We overcame numerous technical challenges in order to peer inside a black-box algorithm and understand how it passes incorrect judgments about ordinary people. Previous ProPublica investigations analyzed machine-learning algorithms that make predictions from structured, tabular data, but we had not yet seen any investigative reporting that analyzed machine learning on unstructured data, such as video or audio. We had to be innovative in how to collect and record the algorithmic output of the device. We modified the programming of the device so that we could test it with our own, custom-written software. The result was a multi-million row database of sound clips and their purported &quot;aggression&quot; s that allowed us to reverse-engineer the algorithm Raw sound data is also difficult to analyze. But we used techniques from signal analysis and processing rarely used in data journalism, such as Fourier transforms, to derive a spectrum — essentially a fingerprint — for individual snippets of sound. We studied academic papers in audio analysis and interviewed researchers in the field to arrive at a set of data features that we could derive and analyze from a sound spectrum. Finally, we also overcame a number of technical challenges in our field testing. We reproduced an in-school setup as closely as possible in our experiments. We recorded our sound using microphones bought from the company and relied on company manuals to set up their location, distance and height. When we brought our findings to the company, they disagreed with our conclusions, citing a audio engineering phenomenon known as &quot;clipping&quot; — when a microphone becomes overwhelmed by too much noise, distorting the sound and potentially throwing off the algorithm's readings. We only found clipping in a small subset of our data, but to be sure we re-recorded the sound, controlling for clipping. Our results remained the"/>
    <s v=" Our project showed that with the right tools and expertise, extensive reporting and advice from experts, it is possible to peer inside the black box of a machine learning algorithm. Journalists are often the first to report on misuses of flawed technology, and with machine algorithms becoming more widely used, it's essential to help the public understand the impacts of machine-assisted decision making at scale.   We also wrote an extensive methodology to help other reporters and researchers do similar investigations in the future. We also put a lot of thought into how to best present to our readers a complex, technical topic such as machine learning. The integration of audio and video into our story helped give readers a sense of the device’s flaws that could not be conveyed only by words. "/>
    <s v="https://projects.propublica.org/graphics/aggression-detector-data-analysis"/>
    <s v="https://youtu.be/WUL_Kk5EiNw"/>
    <s v="https://youtu.be/lsW6ROCTWIg"/>
    <m/>
    <m/>
    <m/>
    <m/>
    <s v="Jack Gillum, Jeff Kao"/>
    <s v=" Jack Gillum is a senior reporter at ProPublica covering technology, specializing in how algorithms, big data and social media platforms affect people’s daily lives and civil rights. He joined ProPublica in July 2018.   Gillum came to ProPublica from The Washington Post, where he was part of the investigative team that dug into mismanaged taxpayer funds and troubled relief efforts in Puerto Rico. Prior to the Post, Gillum was an investigative reporter at The Associated Press, where he broke stories on the existence and location of Hillary Clinton’s private email server, as well as a U.S.-backed “Cuban Twitter” program that secretly mined data for political purposes. At the AP, he also covered two presidential races and the world of campaign finance.   Gillum began his career as a business reporter and database specialist at the Arizona Daily Star in Tucson, his hometown. He is a graduate of Columbia University's graduate school of journalism and Santa Clara University in California. He lives in Washington, D.C.   Jeff Kao is a computational journalist at ProPublica who uses data science to cover technology and artificial intelligence. He used natural language processing techniques to uncover 1.3 million fake comments submitted to the FCC in its proceeding repealing net neutrality. This work was cited in the Washington Post, Fortune Magazine and engadget, among other publications, and by members of the U.S. Senate. He has appeared as a data scientist in the New York Times and on the WNYC program Science Friday.   Kao previously worked as a machine learning engineer at Atrium LTS, where he developed natural language processing systems for legal services. He holds a law degree from Columbia Law School, where he was the editor-in-chief of the Columbia Science and Technology Law Review, and a bachelor’s degree in systems design engineering from the University of Waterloo. "/>
    <s v="Innovation (small and large newsrooms)"/>
    <m/>
    <m/>
  </r>
  <r>
    <s v="Opportunity Zones"/>
    <s v="特朗普的一项减税旨在帮助穷人。 一位亿万富翁最终大获全胜。  机会区旨在刺激贫困地区的新投资"/>
    <x v="4"/>
    <s v="https://www.propublica.org/article/trump-inc-podcast-one-trump-tax-cut-meant-to-help-the-poor-a-billionaire-ended-up-winning-big"/>
    <x v="0"/>
    <x v="22"/>
    <x v="21"/>
    <x v="1"/>
    <s v="Investigation,Database,Map,Politics,Corruption,Business,Economy"/>
    <s v="Inform"/>
    <x v="0"/>
    <x v="2"/>
    <m/>
    <s v="Regional"/>
    <s v="Non-compliance"/>
    <s v="Non-compliance"/>
    <s v="Non-compliance"/>
    <s v="Non-compliance"/>
    <s v="Non-compliance"/>
    <s v="D3.js,QGIS,CSV,PostgreSQL,PostGIS,Python"/>
    <x v="21"/>
    <s v="Zoom/details on demand,Hyperlink to related materials"/>
    <x v="1"/>
    <x v="0"/>
    <s v=" President Donald Trump’s tax code overhaul contained a provision to help the poor called “opportunity zones.” Our reporting shows that while the benefits to the poor have yet to materialize, some have already reaped the rewards: the wealthy and politically connected.   We used records requests, data analysis and mapping to find areas that never should have been qualified for the program, but were allowed in by a flawed implementation of the law by the U.S. Treasury Department. Wealthy developers in those areas then lobbied governors to include their projects in the program. "/>
    <s v=" Our articles, along with those of other outlets, led to Congressional calls for investigations into the designation process, as well as proposed reforms to make the program more transparent and to eliminate potential abuses by investors.   Citing ProPublica’s reporting:  &lt;ul&gt;  Senator Ron Wyden introduced a bill that would disqualify hundreds of areas from the original legislation because they were not poor, including the area in Baltimore that ProPublica identified.   Senator Cory Booker, a vocal backer of the program and co-sponsor of the original legislation, and Representatives Emanuel Cleaver and Ron Kind called on the Treasury’s inspector general to review the program.   House Ways and Means Committee Chairman Richard Neal, Senators Wyden and Booker and Representative John Lewis requested the Government Accountability Office review the program and “identify any Opportunity Zones that do not meet the statutory criteria and explain how and why they were designated.”   Senator Bernie Sanders called for the program to be abolished altogether.   Representative Rashida Tlaib sent a letter to several House committee leaders to investigate political influence in the opportunity zone designation process. Tlaib also introduced legislation to repeal the program.  &lt;/ul&gt;"/>
    <s v=" We first noticed several Census tracts that were included in the Opportunity Zone program even though they seemed to be too rich to qualify. To confirm our suspicions, we recreated the Treasury Department’s analysis entirely.   We used Python to obtain Census data on all 74,000 tracts in every state in the U.S. from the Census API. We obtained their shapes from the Census FTP site and we got the map files for the program from a request to the agency. We loaded the data into a Postgres server and then did the spatial analysis with queries in PostGIS. We used QGIS to visualize the results.   Our analysis resulted in a handful of unqualified tracts, including ones in Detroit and Baltimore. We then focused our reporting on those tracts and the real estate interests who stood to benefit. For the first story, we acquired shapefiles of parcels in Baltimore in order to determine how much of the census tract the developer owned. We got data on tract recommendations via a request to the City of Baltimore.   We then filed a series of FOI requests to state agencies around the country to get insight into the lobbying during the high-stakes selection process for the tax break. Once we started publishing stories, we received tips that led to our reporting on the superyacht marina in Florida. "/>
    <s v=" This project centered on an abstruse — but highly consequential — intersection of the tax code, state-level lobbying, and technical mapping decisions.   We had to consult with corporate tax lawyers, GIS mapping experts, and local city officials around the country.   The stories also required penetrating the business dealings of billionaires in three states, with no access or cooperation offered by the subjects. Public records requests to state and city agencies allowed us to show what the real estate interests were up to, and explain how it didn’t align with the lofty goals of the opportunity zone tax break. "/>
    <s v=" This was not a traditional “data” story. We didn’t make sweeping statements about the world based on a database’s summary statistics. Instead, we based our reporting on the half-dozen or so outliers our analysis found.   Our data analysis was not tacked on at the end of our reporting – it was the impetus for it. After completing our analysis, we filed over a dozen public records requests at every level of government involved in the opportunity zones processes in Maryland, Michigan, Florida and other states. This included requests for emails and data to city agencies in Baltimore, Detroit, West Palm Beach and Tampa, as well as state agencies and the governor’s office in Maryland, Michigan and Florida, and FOIAs with the U.S. Treasury Department.   At the end of the day, did it involve the toolkit of the data journalist? Yes. We had to code, run queries, make maps and crunch numbers. But data didn’t tell the story; it found the story. It showed us where to file requests and start digging. It guided us along the way, helping us uncover explicit lobbying, influence and intervention by people in power. And it told us where to start asking questions. Traditional reporting eventually confirmed our suspicions: a federal agency so badly mismanaged the implementation of a program meant to benefit the poor, it benefited the very, very rich instead. "/>
    <s v="https://www.propublica.org/article/how-a-tax-break-to-help-the-poor-went-to-nba-owner-dan-gilbert"/>
    <s v="https://www.propublica.org/article/superyacht-marina-west-palm-beach-opportunity-zone-trump-tax-break-to-help-the-poor-went-to-a-rich-gop-donor"/>
    <s v="https://www.propublica.org/article/billionaires-keep-benefiting-from-a-tax-break-to-help-the-poor-now-congress-wants-to-investigate"/>
    <m/>
    <m/>
    <m/>
    <m/>
    <s v="Jeff Ernsthausen, Justin Elliott, Kyle Edwards"/>
    <s v=" Jeff Ernsthausen is a data reporter at ProPublica. He previously worked on the investigative team at the Atlanta-Journal Constitution, where he investigated sexual abuse by physicians nation-wide, police misconduct in Georgia and evictions in metro Atlanta. Prior to his career in journalism, he studied history and economics and worked as a financial and economic analyst at the Federal Reserve.   Justin Elliott has been a reporter with ProPublica since 2012, where he has covered money and influence in the Obama and Trump administrations, the American Red Cross, and TurboTax maker Intuit. He has produced stories for outlets including the New York Times and National Public Radio, and his work has spurred congressional investigations and changes to federal legislation.   Kyle Edwards is a Lorana Sullivan senior business reporting fellow. "/>
    <s v="Best data-driven reporting (small and large newsrooms)"/>
    <m/>
    <m/>
  </r>
  <r>
    <s v="Tuition Tracker"/>
    <s v="揭示大学的真实成本 "/>
    <x v="4"/>
    <s v="https://www.tuitiontracker.org/"/>
    <x v="0"/>
    <x v="23"/>
    <x v="22"/>
    <x v="0"/>
    <s v="News application,Chart"/>
    <s v="Database"/>
    <x v="6"/>
    <x v="7"/>
    <m/>
    <s v="National"/>
    <s v="Compliance"/>
    <s v="Compliance"/>
    <s v="Compliance"/>
    <s v="Compliance"/>
    <s v="Compliance"/>
    <s v="D3.js,JQuery,Json,R,Python"/>
    <x v="17"/>
    <s v="Zoom/details on demand,Filtering,Search,Personalization"/>
    <x v="1"/>
    <x v="1"/>
    <s v=" TuitionTracker is a tool that projects the net costs for prospective students enrolling in college and allows them to compare the value and outcomes of 3,891 colleges against one another. Unlike other web apps offering historical data to students, TuitionTracker uses a financial projection technique to estimate the tuition to be charged by each institution in the coming year and the expected net cost (which is often much lower). This means that students enrolling in 2020-21 would know the cost of tuition in 2020-21, not be forced to imagine the price based on what it cost in 2017-18. "/>
    <s v=" The data produced for this tool went on to power a number of impactful stories. The Hechinger Report produced two of these stories, based on issues relating to the cost of American universities. The &lt;a href=&quot;https://hechingerreport.org/how-louisianas-richest-students-go-to-college-on-the-backs-of-the-poor/&quot;&gt;first story&lt;/a&gt;, reported and written by Emmanuel Felton, focused on Nicholls State University and how that Louisiana college tried to offset cuts in state funding by increasing tuition on low-income students and their families. This became the basis for an on-air story from Soledad O’Brien for her nationally televised show Matter of Fact.    The &lt;a href=&quot;https://hechingerreport.org/university-of-chicago-projected-to-be-the-first-u-s-university-to-charge-100000-a-year/&quot;&gt;second piece&lt;/a&gt;, reported and written by Pete D’Amato, examined skyrocketing tuition prices at elite universities and how the “sticker shock” scares off low-income and minority students from applying, despite the fact that they are likely to receive institutional funding that drops their attendance costs close to zero. Focusing on the University of Chicago and the 2025 milestone when the school is expected to break $100,000 for a year of attendance, D’Amato traced rising tuition prices back to certain accounting tweaks in the 1980s at some small liberal arts schools, which created the byzantine and opaque process of paying for college that we have now. The University of Chicago milestone spurred a piece on the cost of college in The Atlantic, and data on expected cost increases generated state-level stories for public radio stations in Iowa and Vermont.    Importantly, the &lt;a href=&quot;https://www.tuitiontracker.org/&quot;&gt;tool itself&lt;/a&gt; has been used by many students, as well as the parents and guardians of college-bound students, to learn about the disparity between advertised tuition and the real cost of attendance. It allows comparisons for five different levels of family income. Counselors working with high schoolers have contacted Hechinger Report to say they recommend the tool to prospective college students. "/>
    <s v=" The web application itself is built off of an earlier version, created in partnership with the Education Writers Association and The Dallas Morning News. Various components were overhauled or developed from scratch for the new version.    The process of generating the data that powers the tool was the most difficult and sensitive part of the development process. Over a period of months, Pete D’Amato worked with federal education data using the R statistical package to determine the best predictors of year-on-year changes for college costs. Performing regression analysis, he compared the historical net prices for colleges to a range of variables, from advertised tuition to incomes of students enrolled to U.S. gross domestic product. In the end, he determined the most closely correlated statistic would be advertised tuition, and so he pegged the actual cost to the estimated tuition for the upcoming school year. This data was generated using the compound annual growth rate over the past ten years for each institution.    The tool uses Python to extract all the data from a master CSV file and place it into separate json files for each individual institution. The data is then read from the json files using D3.js and displayed using D3 or HTML with CSS animations. A small component — the comparison tool, which allows users to compare multiple schools by graduation rate or by actual cost — is built in React.js and deployed using Webpack.   Tuition Tracker includes data from 3,891 American colleges and universities.  "/>
    <s v=" The most difficult part of this project was figuring out how to best project costs for college-bound students accurately using available historical data. It was important to spend the time working with R to decide which variables were most correlated with each other, then testing the formula used to project prices against fresh data. "/>
    <s v=" As people demand more transparency about institutions such as colleges, and more data becomes available to the wider public, journalists should strive to present this data in the most digestible way to audiences. This requires thinking about the situational context of users and the way that they consume and interpret data. It is thus not sufficient to show historical data on to audiences and hope they will be able to apply the historical data to the future. In the college affordability example, a parent who is presented historical data on college costs without instructions on how to project them forward may take the topline data point — the last year price data was released — and assume this is the price to be advertised for them and their child, when this figure is likely to be thousands or tens of thousands of dollars off the mark. Adding to its usefulness for consumers, the tool also allows users to compare graduation rates, acceptance rates and the percentage of students who pay the full sticker price at any of the 3,891 colleges.    Journalists creating data visualization tools that are consumer-focused need to develop skills to better interpret such data, whether through machine learning, statistical analysis or other methods, in order to present a final product that requires less guesswork on the part of users and allows for more accurate estimation.    "/>
    <s v="https://hechingerreport.org/how-louisianas-richest-students-go-to-college-on-the-backs-of-the-poor/"/>
    <s v="https://hechingerreport.org/university-of-chicago-projected-to-be-the-first-u-s-university-to-charge-100000-a-year/"/>
    <m/>
    <m/>
    <m/>
    <m/>
    <m/>
    <s v="Pete D'Amato"/>
    <s v=" Pete D’Amato is the data visualization developer at The Hechinger Report, the independent, nonprofit newsroom devoted to covering education. He started his journalism career as a writer and photographer in Latin America, and his work has appeared in Bloomberg, Forbes, Americas Quarterly, Vice and Sports Illustrated. He began learning to code during journalism school as a way to enhance his written stories but has turned to focus on how interactivity and data visualization can allow audiences to get a more informative and personalized news experience. Before joining The Hechinger Report, he was the web editor at Crain’s New York Business.  "/>
    <s v="Best news application"/>
    <m/>
    <m/>
  </r>
  <r>
    <s v="The post-conflict numbers"/>
    <s v="跟踪重组资金的艰巨任务"/>
    <x v="15"/>
    <s v="https://colombiacheck.com/especiales/numeros-del-posconflicto/node/754"/>
    <x v="0"/>
    <x v="24"/>
    <x v="23"/>
    <x v="0"/>
    <s v="Investigation,Long-form,Multiple-newsroom collaboration,Database,Open data,Infographics,Video,Map,Politics,Corruption"/>
    <s v="Database"/>
    <x v="0"/>
    <x v="7"/>
    <m/>
    <s v="National"/>
    <s v="Compliance"/>
    <s v="Compliance"/>
    <s v="Non-compliance"/>
    <s v="Compliance"/>
    <s v="Non-compliance"/>
    <s v="Adobe,Creative Suite,Microsoft Excel,Google Sheets,CSV"/>
    <x v="2"/>
    <s v="Filtering,Hyperlink to related materials"/>
    <x v="1"/>
    <x v="0"/>
    <s v=" The post-conflict numbers is a collaborative journalistic project that aims to find out what has happened with the money destined to the implementation of the Colombian Peace Agreement. This project promotes a permanent, and well informed, citizen oversight of the public spending in post-conflict. Journalists and developers worked jointly to gather information of contracts signed by governmental agencies regarding post-conflict, build a database that contained all the information collected and present it through interactive maps to show where those investments have been undertaken. "/>
    <s v=" Using the information contained in the database built by journalists of Rutas del Conflicto, reporters from several Colombian regions have published 74 articles included in this project. These pieces are multimedia reports with infographics, videos, images, maps, etc., all uploaded in the same web site. We are also working on a printed publication containing the main 6 special reports to ensure that communities from regions where the Peace Agreement is being implemented have access to the findings concerning them according to their region.   Since this is a collaborative project we do not only count with Rutas del Conflicto, Consejo de Redacción and Colombiacheck (the media outlet of Consejo de Redacción), but also &lt;a href=&quot;http://VerdadAbierta.com&quot;&gt;VerdadAbierta.com&lt;/a&gt; as well as 6 more regional media outlets. All the articles, data visualizations, videos, maps and images have been replicated in all of the participants websites and social media.   Colombian government announced in 2017 he creation of a platform to centralize the information about the implementation of the Peace Agreement, called SIIPO. Such platform hasn’t been released as of January 2020. Under such circumstances, The post-conflict numbers stands as the only database that contains the information of hundreds of public contracts derived from the implementation of the Peace Agreement, allowing for citizen overseeing of public spending regarding post-conflict.  "/>
    <s v=" For gathering the information, we used both formal and informal requests of information, using &quot;derechos de petición&quot;, an official request of information protected by Colombian constitution. In some cases, journalists had to recur to judges in order for governmental institutions to answer those requests. Since institutions responded with very brief information, we contrasted it with public databases that contain public procuring contracts, that are public under the law but are also very opaque and hard to use for non specialized citizens.    After getting the information of hundreds of contracts, we created a database containing data that had to be standardized since its sources were often scanned images and pdf documents. We used Excel and Open Refine to work with the data collected. We used HTML to build the tool and Hypertext Preprocessor. The platform was made on DRUPAL. "/>
    <s v=" Corruption is what colombians see as their biggest problem nowadays. Information about public spending is not always accessible and transparent. The dispositions contained in the Peace Agreement need to be viable if Colombia is to have a successful transition to peace. However, the implementation of those dispositions faces a great challenge as corruption at all levels threatens its viability. Getting the information needed for this project was difficult since we were denied repeatedly the access to it and had to resort to judicial instances. Once we had the information, we needed to extract the data to be presented in this project. That data was found often in PDFs or in paper so we had to review a lot of paperwork in order to extract the relevant information. Once we did, we also needed to find a way to present the data in comprehensible ways for it to be of use to other journalists and community leaders. Even though the Colombian government announced the creation of a platform that would contain the information about the contracts signed to implement the Peace Agreement and its dispositions, it hasn't been put to use yet. Therefore, citizens could follow the implementation using only the information the government chose to promote officially. This tool provides more relevant data about those contracts, making it easy for users to know what was the object of the contract, what institution signed it, who is the contractor, how much money is invested in each contract and in which areas of the country is the contract being executed. "/>
    <s v=" Others can learn what we did while creating this project. We learned that there are several legal tools in colombian legislation that allowed us to have some access, though scarce and opaque, to information about public spending, or any other public information. We also learned how public procuring should be done to abide by the law and how it is actually done at some levels. We learned that money destined to improving the rural roads sometimes got lost in the process. We learned about the loopholes in Colombian public procuring laws that allowed for an incresed opacity that raise questions about the implementation of the Peace Agreement not being transparent enough. We learned that two years after the Peace Agreement being signed, little was being invested in crucial matters for the success of the peace stabilization process, such as rural healthcare, crop substitution and roads improvement.   Finally, we learned that journalism is a joint effort and working collaborativelly with several media was crucial to bring together knowledge, expertise and forward thinking.  "/>
    <m/>
    <m/>
    <m/>
    <m/>
    <m/>
    <m/>
    <m/>
    <s v="David Riaño, Daniela Aguirre, Silvia Corredor, Pilar Puentes, Alejandro Ballesteros, Oscar Parra, Ginna Morelo, Claudia Mejía, Diana Salinas, Juan Diego Restrepo, Dora Montero, Camilo Amaya, Laura Gracia, Andrés García"/>
    <s v=" David Riaño: Journalist and specialist in International Human Rights Law and International Humanitarian Law. Has been recognized with academic excellence scholarships throughout his entire career by Universidad del Rosario and with the Ernst-Reuter-Gesellschaft at the Freie Universität Berlin.   Daniela Aguirre: Journalist graduated from Universidad del Rosario. She has worked for 4 years as an investigative journalist for Rutas del Conflicto.    Silvia Corredor: Journalist and anthropologist working for Rutas del Conflicto since 2017. She has investigated land ownership conflicts and the situation of endangered social leaders in Colombia.   Pilar Puentes: Journalist in Rutas del Conflicto since 2018. She has followed closely the social leaders situation in Colombia   Alejandro Ballesteros: Journalist and developer of Rutas del Conflicto. In charge of the layout and construction of the web portals of the media. Developer with knowledge in HTML, CSS, JS, PHP languages ​​and management of libraries like Boostrap, Leafleat and D3. In addition to design skills and  development of multimedia pieces.   Ginna Morelo: Journalist and former president of Consejo de Redacción, an organization that unites investigation journalists in Colombia and promotes investigative journalism. She was recognized as Journalist of the Year by the Simón Bolívar Journalism Awards in 2018.   Oscar Parra: Director of Rutas del Conflicto and journalism professor at Universidad del Rosario. "/>
    <s v="Open data"/>
    <m/>
    <m/>
  </r>
  <r>
    <s v="Espacios públicos de Lima entregados a empresas equivalen a 79 campos de fútbol. Headline in English: Privatized public spaces in Lima equals to 79 football fields"/>
    <s v="利马交付给公司的公共空间相当于79个足球场"/>
    <x v="16"/>
    <s v="http://ciudadenconcesion.convoca.pe/el-espacio-publico-entregado-a-empresas.html"/>
    <x v="0"/>
    <x v="25"/>
    <x v="24"/>
    <x v="0"/>
    <s v="Investigation,Explainer,Solutions journalism,Long-form,Database,Mobile App,Infographics,Chart,Map,Satellite images,Audio,Politics,Environment,Corruption,Human rights"/>
    <s v="Inform"/>
    <x v="7"/>
    <x v="8"/>
    <m/>
    <s v="Regional"/>
    <s v="Compliance"/>
    <s v="Non-compliance"/>
    <s v="Non-compliance"/>
    <s v="Compliance"/>
    <s v="Non-compliance"/>
    <s v="JQuery,Json,Microsoft Excel,Google Sheets,CSV,Node.js"/>
    <x v="22"/>
    <s v="Zoom/details on demand,Filtering"/>
    <x v="1"/>
    <x v="0"/>
    <s v=" In Lima, capital city of Peru, parks, beaches and other public spaces have been privatized by private companies, by the equivalent of 79 football fields. Through public information requests, I accessed official documents from 8 municipalities that proved that using concession contracts many private companies were in fact obtaining possession of intangible and non-transferable public spaces, between 1994 and 2018. This derived in various social conflicts, which affect thousands of citizens in the designated districts, as well as irregularities in contracts that reveal cases of alleged corruption. "/>
    <s v=" The research had a great impact on Lima’s political life. Many local governments decided to review the contracts and, in many cases, those reviews ended in complaints to the General Comptroller of the Republic, whom intervened and recommend the cancelation of the contracts due to the irregularities found.   Meanwhile, the academic community, specially of the architecture field, urban planning and social sciences, pronounced on these facts and began investigations on the legal gaps and irregularities found,  taking this research as a source. Currently, the Peruvian Congress is holding a debate about a public spaces bill, in order to correct the legal gap that has allowed this kind of contracts to occur for decades.   Many local media took interest on the matter, especially on the findings, considering that the case was shown to the public during local elections. Also, it has great impact on the architecture and urban planning faculties, where professors are using the report as an example for their students.   It is important to mention that the topic has gain importance during the last years but this is the first report that contains a detail chronicle of the unappropriated use of public spaces by private parties involving local authorities.   This report was finalist for the National Journalism Prize of Peru in 2019, in the category 'Journalistic Innovation'. "/>
    <s v=" The web application 'City in Concession' (http://ciudadenconcesion.convoca.pe/aplicativo.html) that complements the report (http://ciudadenconcesion.convoca.pe/el-espacípublico-entregado-a-empresas. html) is the result of a great technological and research work that shows the user how local governments deliver public areas to private companies against the opinion of citizens, by using legal loops.   For research, we built a database on Google Spreadsheets with the obtained documentation from contracts between municipalities and private companies that agreed to the privatization of public space. This database includes the coordinates of each public space obtained with the Google Street Maps tool. In addition, to determine the magnitude of each affected area, the polygons of the free Google Earth tool has been used to obtain the approximate measurements of the privatized areas in square meters. This data is included in the data set.   A digital tool was developed with the information obtained, in order to show the situation of each privatized public space. Google Maps API was used to geolocate the affected parks beaches and stadiums through coordinate.   In addition, aerial photographs of the Peruvian Air Force and satellite photos of Google Earth were used to create an image gallery. Also, the Swiper slider tool was used in order to show the evolution of the impact of public space privatization trough the time.   Highcharts for Javascript was used to show the statistical findings, creating interactive charts to make the visualization of the report more accessible in the web application. Images, graphics and maps are included with specific information on each one of the 25 privatized areas showed on the study. "/>
    <s v=" One of the most important difficulties in the process of investigation is the lack of transparency of the local authorities, specially about the concession contracts celebrated with private companies. The information is not shown on transparency portals or institutional webs. Because of that, in order to obtain each one of the documents that proves the irregular use of the public spaces, we need to send special written request.   In Peru, contracts between local governments and private companies in relation to public spaces, such as parks, beaches and stadiums, have been executed under different legal regulations, so they are not standardized. Therefore, we built a database to organize the most important information I found about the contracts, council agreements and addenda, which I obtained after the requests.   Another difficulty we had was identifying the size of the privatized public spaces that, in most cases, are not found in the contracts. To overcome these problems, we carry out the measurements using the free Google Earth tool to obtain the approximate measurements of the privatized areas in square meters. With the obtained information, a digital tool was designed in order to show the situation of each privatized public space. "/>
    <s v=" This research allowed different approaches. By reading the paper and discovering the findings in the interactive visualization, citizens can learn how municipalities use various legal mechanisms to privatize public spaces and how to identify possible irregularities in these types of contracts. This investigation also turns relevant for lawyers and judges, and local authorities in order to avoid the social conflicts described.   Journalists can find in this research an interesting technique to build a database, based on physical documents that can be obtain through transparency mechanisms. Also, the research provide important  methodology to analyze databases and obtain periodic impact results.   Also, developers can learn to use Google Maps APIs to geolocate areas through coordinates found in Google Earth. They will also learn how to use Highcharts for Javascript optimally for its ease in configuring graphics in a web application. The research can also inspire the develop of new visualization forms using the digital tools provided, and also other investigations regarding public spaces. It is important to consider that the search engine registered 25 infrastructure projects in public spaces and include maps, aerial and satellite images and records of each project.     "/>
    <s v="https://www.youtube.com/watch?v=PSjBvSOVFoY"/>
    <s v="https://www.actualidadambiental.pe/en-8-distritos-empresas-controlan-espacios-publicos-equivalentes-a-79-campos-de-futbol/"/>
    <s v="https://la.network/cuando-los-espacios-publicos-si-tienen-quien-los-defienda/"/>
    <s v="http://ocupatucalle.com/wp-content/uploads/2019/08/LibroIntervenciones_Final_baja3.pdf"/>
    <s v="https://puntoedu.pucp.edu.pe/noticias/premios-nacionales-de-periodismo-2019/"/>
    <m/>
    <m/>
    <s v="Research, reporting and data analysis: Luis Enrique Pérez Pinto, Web development and application: Anthony Atauqui and Elvis Rivera, Report editor: Milagros Salazar Herrera, Design: Jackeline Cárdenas"/>
    <s v=" Luis Enrique Pérez Pinto was born in Lima, Peru on July 20, 1988. At the early age of 14 years old, he becomes school journalist by El Comercio, the most important local newspaper. He began his career while studying journalism at Jaime Bausate y Meza University and continues his studies as Master in Research, Data and Visualization Journalism at the International University of La Rioja (Spain). He currently works as a reporter in Convoca.pe; were he has been investigating corruption cases, privatization of public spaces, urban conflict and irregularities in local administrations. "/>
    <s v="Best data-driven reporting (small and large newsrooms)"/>
    <m/>
    <m/>
  </r>
  <r>
    <s v="Cocktail of 27 different pesticides found in drinking water of 1 in every 4 municipalities"/>
    <s v="4个城市中有1个城市水中发现含有27种农药的“鸡尾酒”"/>
    <x v="9"/>
    <s v="https://reporterbrasil.org.br/2019/04/coquetel-com-27-agrotoxicos-foi-achado-na-agua-de-1-em-cada-4-municipios/"/>
    <x v="0"/>
    <x v="26"/>
    <x v="25"/>
    <x v="1"/>
    <s v="Investigation,Multiple-newsroom collaboration,Open data,Map,Environment,Health,Human rights"/>
    <s v="Inform"/>
    <x v="8"/>
    <x v="7"/>
    <m/>
    <s v="National"/>
    <s v="Compliance"/>
    <s v="Compliance"/>
    <s v="Compliance"/>
    <s v="Compliance"/>
    <s v="Non-compliance"/>
    <s v="Microsoft Excel,R"/>
    <x v="23"/>
    <s v="Zoom/details on demand,Filtering,Search,Hyperlink to related materials"/>
    <x v="1"/>
    <x v="0"/>
    <s v="Our story unveiled, for the first time, nationwide detection of pesticides in the drinking water. Using the Brazilian freedom of information act, we had access to a public database and discovered that the Brazilian water is broadly tested positive for 27 pesticides (11 of which banned in Brazil and 21 in the European Union). It was the first time this information was made public. Our feature-story reports on nationwide contamination and our interactive map allows city level searches pointing out concentrations above the Brazilian safety limit (where standards are considered flexible) and concentrations that breached the European Union standard (world's"/>
    <s v=" This publication had unprecedented repercussions and the impact is still being measured:   - Water companies were called to explain the data from our map by city councils across the country;   - Public audiences specifically about our findings were held in the state of Minas Gerais;   - Our team received an invitation to be part of a public audience held in the Brazilian Congress in order to present the information investigated and debate measures of transparency;   - Two public defenders opened investigations about the presence of pesticide in the water of their cities based on information unveiled by our publication;   -  Large cities, such as Brasília, the country capital, had never sent the results of their tests to Ministry of Health (database manager). After being held accountable, water companies promised to be more transparent about the result of their tests. We are still following this story.   - The impacts were, in many cases, on a local level, but it was a direct result of the map repercussions: we tracked over 400 local news-stories (Internet, radio and TV) about pesticides in the water quoting our investigation or map as source. For over a month after the publication, our team answered calls, emails and helped local reporters who were following our investigation to write about their region.       The impact was a result of the repercussions in national and international media. Our original news-feature became the headline of the country's second largest news webportal UOL (https://noticias.uol.com.br/reportagens-especiais/coquetel-com-agrotoxicos-esta-presente-na-agua-de-1-a-cada-4-municipios/#tematico-3) and was republished by Exame magazine (https://exame.abril.com.br/brasil/1-em-4-municipios-tem-coquetel-com-agrotoxicos-na-agua-consulte-o-seu/).   At least 3 international media outlets published stories about our findings quoting our investigation as source:    - Telesur (South America): https://www.youtube.com/watch?v=tfE0dJjb5IE&amp;feature=youtu.be   - The Guardian (UK):  https://www.theguardian.com/world/2019/apr/26/brazil-finds-worrying-levels-of-pesticides-in-water-of-1400-towns   - CGTN (China):  https://america.cgtn.com/2019/05/12/water-contaminated-by-pesticides-causes-fear-in-brazil   The findings were also published as part of a broader report by Public Eye on hazardous pesticides: https://www.publiceye.ch/fileadmin/doc/Pestizide/2019_PublicEye_Highly-hazardous-profits_Report.pdf             "/>
    <s v=" We used R with tidyverse packages (dplyr, tidyr) to clean, explore and statistically process the data. The first prototypes have been designed as  Observable notebooks.   Special care has been required to prepare lightweight spatial data for the online map, while maintaining precision when zooming on even the smallest municipalities of Brazil. The spatial data has been formatted as topojson, and projected with the Brazil Polyconic geographic projection (EPSG:5530), using packages such as topojson, shapefile and d3-geo by Mike Bostocks and Philippe Rivière.   The web application has a simple architecture and does not rely on any specific JavaScript framework. The state and the views, as well as the map, the graphics and the legend are managed with D3.js (d3-dispatch, d3-selection, d3-geo, plus some additional plugins such as d3-annotation by Susie Lu). The map is rendered in a canvas due to the large number of polygons, but all the remaining interactions use SVG elements. The CSS is based on the Bulma framework. All the code is versioned with git and published on GitHub.   The webapp has been integrated into the WordPress website (http://portrasdoalimento.info/agrotoxico-na-agua) as an iframe.  "/>
    <s v=" We struggled to find a way to present the data to the overall audience in a way that all Brazilians could understand. This was our biggest challenge: to simplify a convoluted database. The information was hidden under layers of  technical codes and jargon that were hard to crack - and that not even all technicians understand. The large repercussions proved that our efforts met this goal, unveiling information of high public interest and prompting a call for transparency across the country.   The large repercussion also led us to another hardship and, later on, another relevant impact:    After being held accountable by local media, some of the companies responsible for testing the water started to question our interactive map. Under severe scrutiny and legal threats, our team had to re-check a few specific cases. We proved there was no mistake in our methodology and, by doing so, we realised that the ones making the mistakes were a few of the water companies (the ones responsible for inputting the data in the database). The questions raised about the map unveiled a technical misunderstanding, which needed to be clarified by the Health Ministry. At least two water companies were making mistakes when inputting their data and these mistakes might have gone undetected for years in case the map had not been published.    In conclusion, our efforts to read the data in a way the overall public could understand helped to correct a communication problem between the Health Ministry (database manager) and some of the water companies (responsible for data input). "/>
    <s v=" Some very relevant stories are still untouched by journalism. Our team had been covering the issues of pesticides for years, but never thought that our drinking water could offer such risk. Neither that such a rich database existed in Brazil.   International collaboration is hard to operate, but sometimes it is fundamental to find a story. Had we been alone in this front, we might have never looked for this data, as this has never been an issue discussed in our country. Also, the parameters to read the data were largely improved by the comparison to the European Union regulation. Had we not used this parameter, our conclusion might have been that there was no story, since the water contamination was mostly within the Brazilian standards (regulation which is questioned in our report). It was the comparison with the European Union standards that made us “see” the problem.  "/>
    <s v="https://reporterbrasil.org.br/2020/02/cocktail-of-27-pesticides-found-in-water-of-1-out-of-4-brazilian-cities/"/>
    <s v="https://portrasdoalimento.info/agrotoxico-na-agua/#"/>
    <s v="https://www.theguardian.com/world/2019/apr/26/brazil-finds-worrying-levels-of-pesticides-in-water-of-1400-towns"/>
    <s v="https://www.publiceye.ch/fileadmin/doc/Pestizide/2019_PublicEye_Highly-hazardous-profits_Report.pdf"/>
    <m/>
    <m/>
    <m/>
    <s v="Ana Aranha, Laurent Gaberell, Sylvain Lesage, Carla Hoinkes, Luana Rocha, Babak Fakhamzadeh"/>
    <s v=" Ana Aranha (reporter, editor and coordinator of this project in Brazil / Repórter Brasil) is an investigative journalist covering the pesticides, the Amazon and other public interest stories in Brazil, where her work has been honored with 13 awards;   Laurent Gaberell (researcher, editor and coordinator of this project in Switzerland / Public Eye)  Agriculture, Biodiversity &amp; Intellectual Property researcher at Public Eye;   Sylvain Lesage (data analyst and developer in this project / Public Eye) is a French-Bolivian web and dataviz developer.   Luana Rocha (reporter in this project / Repórter Brasil) is a reporter and documentary producer;   Carla Hoinkes (researcher in this project / Public Eye) is a Agriculture, Biodiversity &amp; Intellectual Property researcher at Public Eye;   Babak Fakhamzadeh (developer / Agência Pública) -  was working in ICT4D before it had a name and never really left it. He brought photomarathons to Africa and has won prizes for his work on three continents. He has an interest in creating mobile solutions for urban discovery that empower the individual. "/>
    <s v="Open data"/>
    <m/>
    <m/>
  </r>
  <r>
    <s v="Funes: Funes: an algorithm to fight corruption"/>
    <s v="一种反腐败算法 该工具分析秘鲁国家公共合同的数千个数据，并通过衡量秘鲁腐败风险情景的算法模型确定政治和金融关系。根据这些结果，发现了这些调查。"/>
    <x v="16"/>
    <s v="https://ojo-publico.com/especiales/funes/"/>
    <x v="1"/>
    <x v="27"/>
    <x v="26"/>
    <x v="0"/>
    <s v="Investigation,Database,Corruption,Economy"/>
    <s v="Database"/>
    <x v="7"/>
    <x v="7"/>
    <m/>
    <s v="National"/>
    <s v="Compliance"/>
    <s v="Non-compliance"/>
    <s v="Compliance"/>
    <s v="Non-compliance"/>
    <s v="Non-compliance"/>
    <s v="AI/Machine learning,Scraping,Json,Microsoft Excel,CSV,R,RStudio,PostgreSQL,Python"/>
    <x v="24"/>
    <s v="Filtering,Search,Hyperlink to related materials,Zoom/details on demand"/>
    <x v="1"/>
    <x v="0"/>
    <s v=" Funes is an algorithm that identifies corruption risk situations in publics contractings in Peru. The research project began to take shape in February 2018 and its development began in September of the same year. For 15 months a multidisciplinary team - integrated by programmers, statisticians and journalists - discussed, analyzed, built databases, verified the information and developed modeled an algorithm we call Funes, as the memorable protoganist of the Argentine writer Jorge Luis Borges. The algorithm rates a risk score for each contract process, entity and company. With that information journalists can prioritize their investigations. "/>
    <s v=" The project was developed in the context of the fiscal investigations of the Lavajato case, which involves the payment of bribes by the Brazilian company Odebrecht in order to take charge of public contracts for the construction of public works. FUNES analyzes the contracts, and during its launch, identified a huge number of contracts with corruption risks. Of these, several were investigated and transformed into published reports.   FUNES is the first tool developed in Peru, and one of the first of its kind in Latin America, which analyzes millions of data, to grant a corruption risk score in public procurement. FUNES identified that between 2015 and 2018 the Peruvian State granted almost 20 billion dollars in risky contracts. These were delivered to a single bidder who had no competition and to companies created a few days before the contest. The amount represents 90 times the civil reparation that Odebrecht must pay for its acts of corruption.   Other published reports identified acts of corruption in companies that sell milk for social programs.  The tool has a friendly interface for readers with several visualizations in which the reader can analyze the situation of public contracts in Peru.   The open source tool has attracted the interest of the control and control entities of Peru, who have requested to share the methodology and possibilities so that they can implement it in their equipment. FUNES warns of risk in thousands of contracts. Therefore, and given the dimension of the findings, OjoPúblico established alliances with regional media to analyze and investigate some of the main cases. Everyone noticed the same thing: irregular public contracts that have now begun to be investigated by the authorities. The investigations continue. "/>
    <s v="Funes proviene de una familia de algoritmos denominados modelos lineales para combinar la información de 20 indicadores de riesgo, que fueron calculados a partir de 4 bases de datos. Un modelo lineal tiene la forma de un promedio ponderado: peso_1indicador_1 + peso_2indicador_2 + ... + peso_nindicador_n = riesgo de corrupción Para aprender estos pesos usualmente se utiliza un esquema de regresión, que consiste en intentar predecir la respuesta -que en este caso, sería la corrupción- a partir de variables relacionadas -como llamaremos a los indicadores de riesgo-. De esta manera, los pesos aprendidos para cada indicador son los que mejor ayudan a predecir la respuesta para todos los contratos analizados. Sin embargo, Funes usa una variante de este esquema porque la corrupción en contrataciones públicas -denominada nuestra variable respuesta- es un fenómeno no observable: tenemos seguridad de que los contratos que han sido descubiertos por los fiscalizadores fueron corruptos; pero los que no, no sabemos si están absolutamente limpios o aún no son descubiertos, porque pueden responder a sofisticados y esquemas de corrupción más complejos como sucede, por ejemplo, con el caso Odebrecht y Lava Jato. El método de Funes parte de un esquema de proxies de corrupción, propuesto por Mihaly Fazekas, investigador de la Universidad de Cambridge, y adecuado y p al contexto peruano de l. Un proxy es una variable estrechamente relacionada a la variable no observable. Funes usa dos proxies: 1) que un contrato haya tenido un único postor; 2) la proporción de concentración del presupuesto de una entidad que tiene cada contratista. Entonces, Funes es una combinación de dos modelos lineales, una regresión logística para el único postor y una regresión beta para la proporción de concentración. El resultado de este proceso es un índice de riesgo de corrupción para cada contrato: a más alto, mayor"/>
    <s v=" The main challenges were related to the construction, access and quality of the data, the need for the team to learn new data analysis tools and the formation of a multidisciplinary team hitherto oblivious to journalistic research. In Peru there is no open data portal for hiring. For 7 months a script was developed and extracted data from a platform, which had blocked mass access through a captcha. The responsible entity blocked our IP to avoid downloading, forcing the team to reformulate the code to make extraction more efficient. To complete this information, 20 requests for access to information were also submitted.   Another challenge was also the learning process on corruption theory, statistics and public procurement laws in Peru. We were not specialists in public bidding and there are 15 regulatory regimes. Meetings with experts were organized to know the process in detail, the processes were documented and each of the legal norms was analyzed.  Another of the challenges was also the definition of the concept of corruption that we were going to monitor and the model that we were going to use to develop the algorithm. Many papers were reviewed and interviews were conducted. In the end, the statistical model promoted by researcher Mihali Fazekas was chosen. The project left a journalistic team with robust knowledge in algorithms, R programming language, public contractings and predictability. "/>
    <s v=" We learned that the fight against corruption from journalism requires incorporating into its traditional case-by-case methods and massive data analysis, tools with algorithmic models that allow it to anticipate corruption. For them, journalistic teams are required to go beyond spreadsheets and open refining, and learn relational analysis technologies and R., and at the same time learn to convene and work with mathematicians, statisticians, programmers and political scientists. "/>
    <s v="https://ojo-publico.com/especiales/funes/rankings-de-riesgo.html"/>
    <s v="https://ojo-publico.com/especiales/funes/metodologia.html"/>
    <s v="https://ojo-publico.com/1499/proyecto-funes-riesgos-de-corrupcion-en-contratos-publicos"/>
    <s v="https://ojo-publico.com/1331/familia-lechera-los-millonarios-contratos-del-grupo-niisa-con-el-vaso-de-leche"/>
    <s v="https://knightcenter.utexas.edu/blog/00-21439-peruvian-investigative-site-ojo-publico-develops-algorithm-track-possible-acts-corrupt"/>
    <s v="https://altec.lat/iniciativa-funes-corrupcion-en-peru-que-esta-haciendo-el-periodismo/"/>
    <m/>
    <s v="Gianfranco Rossi, Nelly Luna Amancio, Gianfranco Huamán, Ernesto Cabral, Óscar Castilla"/>
    <s v=" Editor founder at OjoPúblico, investigative media outlet that is currently widely read in Peru and a reference organization in Latin America media. Investigative journalist specializing in environment, human rigths and corporate power. Her investigations has received international and national awards such as the National Human Rights Award (2015); the Data Journalism Award for Best Investigation of the Year (small newsroom), granted by the Global Editors Network (GEN); the prize for journalistic excellence in the reporting category, granted by the Inter-American Press Association (SIP); and the Scientific Journalism Prize awarded by the Institute of the Americas. In 2019 she and her team obtained the honor mention granted by the Latin American Studies Association (LASA) for her role in covering topics with depth to understand Latin America.  She is member of the Investigative Reporters and Editors (IRE). Collaborator of the International Consortium of Investigative Journalism (ICIJ). She participated in the Panama Papers, the global research that won the Pulitzer Prize 2017. With her leadership, the OjoPúblico team has developed several journalistic applications and cross-border investigations about environmental crimes and corporate power. She was part of the team of journalists who carried out the transmedia project &quot;Dirty Gold&quot;, a global investigation that identified the main funders of the gold rush that has devastated the forests of Peru, Bolivia, Brazil, Ecuador and Colombia in the last years.  She is a member of the Advisory Committee of the Rainforest Journalism Fund, with the support of the Pulitzer Center on Crisis Reporting. "/>
    <s v="Innovation (small and large newsrooms)"/>
    <m/>
    <m/>
  </r>
  <r>
    <s v="In Brazil, at least 43 PMs are dismissed each day due to psychiatric disorders"/>
    <s v="在巴西，每天至少有 43 位 宪兵 因精神疾病而休假"/>
    <x v="9"/>
    <s v="https://globoplay.globo.com/v/7925344/"/>
    <x v="0"/>
    <x v="28"/>
    <x v="27"/>
    <x v="1"/>
    <s v="Investigation,Solutions journalism,Long-form,Database,Open data,Video,Politics,Health,Gun violence,Human rights"/>
    <s v="Inform"/>
    <x v="3"/>
    <x v="4"/>
    <m/>
    <s v="National"/>
    <s v="Compliance"/>
    <s v="Non-compliance"/>
    <s v="Non-compliance"/>
    <s v="Compliance"/>
    <s v="Compliance"/>
    <s v="Microsoft Excel,Google Sheets,CSV,PostgreSQL"/>
    <x v="25"/>
    <s v="No interactive feature"/>
    <x v="1"/>
    <x v="0"/>
    <s v=" In Brazil,at least 43 military police officers are removed from work every day for psychiatric disorders. A worrying fact, especially in a profession whose mission is to protect the citizen.   Permanent alert, stress, risky situations, confrontation, fear.And if all this accumulated over the years turns into a disease? What if this is all your profession? How a police officer is seen and treated by the Corporation when he has some kind of psychological distress?   Fantástico collected data from all the Brazilian military police, who works directly with conflict, to find out about their mental health. And the result is worrying. "/>
    <s v=" This was Fantástico´s first news report using data journalism, all made by us. It took around five months to get all data information needed for analyzing the current scenario of the matter described previously. Unfortunately, Brazil has differences in terms of compliance with the law and responses to access to public security information requests.   Once this first step was mostly completed, we took a couple months more to finish producing it all before airing, on September 15&lt;sup&gt;th&lt;/sup&gt;.   The Institute for Applied Economic Research (Ipea), CICV and FBSP, three of the most important foundations/institutions that uses public security data for their surveys, asked me for sharing the results of my research, so it helps doing future researches about the matter. Indeed, Ipea is starting a study about police victimization.   Finally, police officers (especially the ones from the lowest ranks) and health professionals from the military corporations were encouraged to continue their work and denounce the prejudices and damage that the lack of psychological support brings to police officers and, consequently, to society.   It was also important to reveal the taboo subject within the militaries, as well as to denounce the prejudice suffered by many police officers who seek psychological assistance in the workplace.   We also show the initiatives of some states in Brazil, which maintain activities designed for the military police mental health assistance. "/>
    <s v=" Initially, I sent several requests through the Law of Access to Information (LAI) to all twenty-seven federative units in Brazil. It took a few months until I could have enough data to analyze the mental health reality inside the military police in the country; Then, I created a database in Excel and tried to insist for most of data I could get from the states, once they didn´t answer all I've asked in the  first replies; I did some data crossing on Excel for analyzing the scenario and finding some headlines (like the one in the first phrase from the first question).   Once this is a scarcely explored subject I had to keep insisting, also by phone, for data and informations that I had already requested through LAI. For the support images, and super-produced takes, I negotiated with Rio de Janeiro, São Paulo, Bahia e Santa Catarina policies.    The tunnel metaphor was also explored to talk about the disorders suffered by these professionals "/>
    <s v="     I highlight the difficulty of obtaining data on the subject in the public security of the states, which keeps a highly relevant issue as a taboo in the military, especially due to the conditions in which these police work, and taking into account the violence of the country added to the type of work of these public security professionals. As well as the prejudice on the subject in the military, which make it difficult for these police officers to seek psychological and psychiatric support services. So, too, the numbers of suicides, psychiatric leave, and police killings only increase. "/>
    <s v="&lt;pre&gt; About the process,we can learn that the journalist needs to have mastery over the data he´s collecting,and the support of statisticians or data scientists,who can help in the mathematical part, without the journalist losing sight of the analytical character. Doing the process, alone, from start to final moments(when my editor Thiago helped me a lot, including the many times we've checked all data before airing the story) made me realize how fragile are the data provided by the state public security, the lack of a standard of transparency and information on the issues related to the mental health of these professionals who are exposed daily to situations of stress, conflict, without the necessary conditions to exercise the security of citizens. Which can culminate in police suicides, depression and other mental disorders, which lead these professionals to ask for medical leave, or to remain active with aggressive and unlimited behaviors.&lt;/pre&gt; &lt;pre&gt; I guess the message we bring with the project is good because Brazilians don´t trust their military police. Nowadays, they´re totally apart from society. Although, they´re humans like everybody, and their work in Brazil make them more susceptible to disease.It brings a critical reflection on the society we want to live.&lt;/pre&gt;"/>
    <s v="https://www.brasildefato.com.br/2019/10/01/para-combater-suicidio-policial-deputados-aprovam-projeto-de-lei-no-rio-de-janeiro/"/>
    <s v="https://falauniversidades.com.br/policiais-brasileiros-atuam-psicologicamente-desamparados/"/>
    <s v="https://www.anamt.org.br/portal/2019/09/16/no-brasil-pelo-menos-43-pms-sao-afastados-por-dia-por-transtornos-psiquiatricos/"/>
    <s v="http://sindipoldf.org.br/noticias-sindipoldf/no-brasil-pelo-menos-43-pms-sao-afastados-por-dia-por-transtornos-psiquiatricos/"/>
    <s v="http://www.ensp.fiocruz.br/portal-ensp/informe/site/materia/detalhe/47237"/>
    <s v="https://twitter.com/showdavida/status/1172314806696591361"/>
    <m/>
    <s v="Gabriela Rocha, Thiago Guimarães, Ana Carolina Raimundi, Daniel Torres, Jae Ho Ahn"/>
    <s v="   Main Team:     Gabriela Rocha - producer and reporter   Thiago Guimarães - news editor   Ana Carolina Raimundi - reporter   Daniel Torres - photography director/cameraman   Jae Ho Ahn - video editor   Fabio Covolo, Flavio Fernandes - Graphic Art         Other Contributors:     - Tecnicians: Daniel Durães, Joilson Luiz, Alexandre da Silva, Adriano Moraes, Alex Silva   - Audio: Leandro Araújo, Anderson Souza   - Extra images: Adriano Ferreira, Pedro Acyr   - Apoio: TV Bahia "/>
    <s v="Best data-driven reporting (small and large newsrooms)"/>
    <m/>
    <m/>
  </r>
  <r>
    <s v="To Be Precise"/>
    <s v="收集数据以解决俄罗斯的社会问题 一个关于我们国家在数字上的样子的项目"/>
    <x v="17"/>
    <s v="https://tochno.st/"/>
    <x v="0"/>
    <x v="29"/>
    <x v="28"/>
    <x v="1"/>
    <s v="Database,Open data,Fact-checking,Infographics,Map,Politics,Environment,Business,Crime,Economy"/>
    <s v="Database"/>
    <x v="2"/>
    <x v="9"/>
    <m/>
    <s v="National"/>
    <s v="Compliance"/>
    <s v="Compliance"/>
    <s v="Compliance"/>
    <s v="Compliance"/>
    <s v="Compliance"/>
    <s v="D3.js,JQuery,Json,Microsoft Excel,Google Sheets,CSV,R,Python,Node.js"/>
    <x v="24"/>
    <s v="Filtering,Search,Hyperlink to related materials"/>
    <x v="1"/>
    <x v="0"/>
    <s v=" To Be Precise - is a project for NGOs, businesses, journalists, and others who work with social problems in Russia. The mission of the project is to promote an analytical approach in highlighting and solving these problems by representing the reality of each problem (now we got HIV, Prisons, Оrphanhood, Crimes, and Environment for Disabled People). The project contains both open governmental data from relevant departments and data from non-governmental institutions, non-profit organizations and other alternative sources. We are working on an extension of represented social topics. "/>
    <s v=" NGOs started to use the project for planing their work in regions (we've received 945 mentions on social media and sites of these types of organizations).   We also received 143 works of data-journalists based on our project and mentioned our impact. "/>
    <s v=" Scraping, parsing, using API to verify NGOs from the catalog at the governmental bases. "/>
    <s v=" To get enough governmental data. That is why we were trying to duplicate them by NGOs and Business data sometimes.  "/>
    <s v=" Everybody can better understand what social problems are the most actual for Russia and it's regions. "/>
    <s v="https://tochno.st/problems/hiv"/>
    <s v="https://tochno.st/problems/disability"/>
    <s v="https://tochno.st/problems/prisons"/>
    <s v="https://tochno.st/problems/crime"/>
    <s v="https://tochno.st/problems/orphanhood"/>
    <m/>
    <m/>
    <s v="Elizaveta Yaznevich, Anna Arzamasova, Ksenia Babikhina, Karina Pipiya, Artem Tinchurin, Oleg Pimonov, Valeriya Mescheryakova, Andrey Melentev, Alexander Kozlov, Natalia Freik, Sofiya Savina, Kristina Zvezdova, Petr Butaev, Katerina Abramova"/>
    <s v=" Elizaveta Yaznevich - the Head of Researching Department, a sociologist who worked in the NGO sector earlier with the topic 'orphanhood'.   Anna Arzamasova - the Product Manager at To Be Precise. Bachelor in Applied Math and Informatics who worked in the NGO sector for 4 years with the topic 'social entrepreneurship at tech'.   Ksenia Babikhina - the Analyst at Researching Department, a sociologist who worked in the NGO sector earlier with the topic 'HIV'. "/>
    <s v="Open data"/>
    <m/>
    <m/>
  </r>
  <r>
    <s v="Tiger Mum's guide to getting your 6-year-old into the ‘right' school"/>
    <s v="虎妈让您 6 岁的孩子进入“正确”学校的指南"/>
    <x v="18"/>
    <s v="https://graphics.straitstimes.com/STI/STIMEDIA/Interactives/2019/06/primary-1-registration-guide/"/>
    <x v="0"/>
    <x v="30"/>
    <x v="29"/>
    <x v="1"/>
    <s v="News application,Chart,Culture"/>
    <s v="Inform"/>
    <x v="6"/>
    <x v="7"/>
    <m/>
    <s v="National"/>
    <s v="Compliance"/>
    <s v="Non-compliance"/>
    <s v="Non-compliance"/>
    <s v="Compliance"/>
    <s v="Compliance"/>
    <s v="Personalisation,Scraping,D3.js,Json,R"/>
    <x v="26"/>
    <s v="Search"/>
    <x v="1"/>
    <x v="1"/>
    <s v=" Think it’s tough fighting for a spot in prestigious colleges? In Singapore, the competition starts at primary, or elementary, schools. The process is competitive, with many having to ballot for entry at various stages of the registration process to the most popular schools.    Based on data from the past 13 years, we build a machine learning model to predict the risk of over-subscription. And, to make it engaging for our readers, we allow them to simulate this process many times with our simulation tool.    "/>
    <s v=" This interactive is a popular graphic, going beyond providing information to readers that would normally be conveyed in a typical article format to become a valuable, reusable widget for parents to get an idea of the chances of their child gaining entry to a school of their choice at each phase of the registration process. Engagement is high for this interactive, with average time on page reaching over 5 minutes, easily doubled the site's average.    "/>
    <s v=" We collect data from the past 13 years of Primary 1 registration exercises, and build a machine learning model that predicts the number of applicants by school and by phase, given the number of vacancies in that phase is known. Outcomes of this prediction (number of applicants vs vacancies) are used to determine if balloting will be required in that phase. We repeat the prediction using bootstrapping to simulate many different outcomes. For example, if in 100 simulations, 33 ended up with balloting (applicants &gt; vacancies), the likelihood of the school going into balloting in that phase will be indicated as 33%.    "/>
    <s v=" We have been improving the model for this every year and it has become a mainstay for our reporting for the past two years. However, with this longevity comes the problem of keeping it relevant and interesting, especially when people have seen it in the past. This year, we went back even further and got more data to add to our machine learning for a more complete picture that aligns with the Chinese zodiac and its influence on birth patterns and cultural tendencies. "/>
    <s v=" We think picking the right topic to do a story on is half the battle. If the story is good from the start, the execution of the idea is much easier. In this one, anything we do around Primary 1 registrations will be of interest to a large portion of our audience so this helps us in terms of reach and engagement. "/>
    <m/>
    <m/>
    <m/>
    <m/>
    <m/>
    <m/>
    <m/>
    <s v="Jocelyn Tan, Lee Pei Jie, Rebecca Pazos and Thong Yong Jun."/>
    <s v=" The Straits Times' Digital Graphics team is a multi-disciplined team of developers, designers and journalists who work in the newsroom on any editorial projects that require customised visuals or using technologies such as AR/VR or other creative forms of storytelling. We are passionate about data storytelling as a form of journalism that helps augment the daily reporting of the newsroom. We want to tell fun, beautiful and courageous stories with clean, precise and efficient code. "/>
    <s v="Best news application"/>
    <m/>
    <m/>
  </r>
  <r>
    <s v="Winnti - Attacking the heart of the German industry"/>
    <s v="攻击德国工业的心脏-多年来，一群专业的黑客一直忙于监视世界各地的企业：Winnti。相信是被中国控制的。在一项联合调查中，德国公共广播公司 BR 和 NDR 首次揭示了黑客的运作方式和范围"/>
    <x v="10"/>
    <s v="http://web.br.de/interaktiv/winnti/english/"/>
    <x v="0"/>
    <x v="31"/>
    <x v="30"/>
    <x v="1"/>
    <s v="Investigation,Long-form,Multiple-newsroom collaboration,OSINT,Podcast/radio,Politics,Business,Crime,Economy"/>
    <s v="Inform"/>
    <x v="1"/>
    <x v="3"/>
    <m/>
    <s v="Corporate, individual or specific event"/>
    <s v="Compliance"/>
    <s v="Non-compliance"/>
    <s v="Non-compliance"/>
    <s v="Compliance"/>
    <s v="Non-compliance"/>
    <s v="Python"/>
    <x v="27"/>
    <s v="No interactive feature"/>
    <x v="1"/>
    <x v="0"/>
    <s v="   The project demonstrates how hackers have been spying for years on enterprises all over the world. In a campaign very likely executed on behalf of the Chinese Government, the hackers focused on chemical and technology companies in Germany and elsewhere (Siemens, BASF, Roche, Bayer) apart from airlines, hotels and telecommunication. Their apparent goal was industrial espionage and –presumably– spying on politically interesting persons. Scanning networks and analyzing malware, the reporters followed the hackers’ traces and identified their targets. The sheer number of targets and the shift to political targets had been unknown to the public thus far.   "/>
    <s v="   Several German DAX companies as well as businesses from around the world and even the Government of Hong Kong admitted that their networks had been infected by the Winnti malware. The fact that the breaches date back some time is proof that they would have never talked about it without this investigation and the public would have never known about the magnitude and depth of this espionage operation. In the aftermath of the reporting, the German domestic security agency BfV for the first time ever published a detailed technical warning about Winnti.   The investigation was published in various channels of German public broadcaster ARD (of which BR and NDR are part of), among them a long form piece of radio reporting, a piece on the German national TV news program Tagesschau, a news article on national outlet tagesschau.de and an interactive web project in German and English, explaining in detail how the hackers work.   Many media outlets in Germany and the world picked up on the reporting. In Germany, among others, Süddeutsche Zeitung, Handelsblatt and Der Spiegel referred to the results of the investigation. Also, international news agency Reuters published a report which led to many articles in news media as well as specialized IT security publications all over the world. The US magazine Vice Motherboard mentioned the investigation as one of the “Cybersecurity stories we were jealous of in 2019”.   The threat is ongoing. As recent reporting by the same set of journalists shows, companies became aware of Winnti and started scanning their own networks. As a result, they now find out that a breach has happened. One of the companies that detected Winnti in their network is Lanxess, also a highly specialized company within the chemical sector.   "/>
    <s v="   The investigation’s technical part played a key role in identifying Winnti’s targets. Mainly, two methods were used: identifying targets by scanning servers for Winnti infections and analyzing samples of the Winnti malware itself.    The first method is based on an nmap scan script published on GitHub by the security department of German industry giant ThyssenKrupp, which had been attacked by Winnti in the past. The script takes advantage of the fact that the Winnti malware initially behaves passively once it has infected a computer, waiting for remote control commands. The reporters have used the script to send false Winnti control messages to a list of different company networks. The software per se is harmless, but capable of simulating control commands designed to lure Winnti out of hiding. In all cases where Winnti was installed, the malware will respond to the request. This makes clear: That company has been hacked.   The second method comprised in-depth analysis of the Winnti malware itself: The reporters gained access to samples of the malware uploaded anonymously to the popular online service Virustotal, which security departments of companies use to check file samples for malware. The reporters were provided with a clue to find those samples: in some instances, Winnti operators had written the names of their targets directly into the malware, obfuscated with a relatively simple mechanism called a rolling XOR cipher. In a first step, the reporters tried to verify the information, using a simple Python script. They then used Yara rules to hunt for Winnti samples. Moritz Contag, a security researcher at Ruhr Uni Bochum, provided crucial support for this part of the investigation. Completed by traditional reporting methods (the reporters talked to more than 30 sources for this story) the investigation paints a comprehensive picture of the Winnti threat.   "/>
    <s v="   The publication is proof of a new and innovative way for journalists to find, gather and verify information on cybersecurity. Thus, the submission as innovative data journalism project for the Sigma awards. The team of journalists developed new ways of technical reporting: They wrote computer programs that searched for patterns in malicious software, helped by a researcher of Ruhr Uni Bochum. They also found further Winnti targets by taking advantage of a toolset published by IT security experts for checking if their own networks are infected by the malware. For the first time ever, the reporters demonstrated to the German public in such close detail how IT forensic analysis works and how to investigate hackers.     After the publication of the project, the reporters released the used tools and scripts on BR Data's GitHub page: &lt;a href=&quot;https://github.com/br-data/2019-winnti-analyse&quot;&gt;https://github.com/br-data/2019-winnti-analyse&lt;/a&gt;     Combining these technical methods with traditional reporting, the reporters managed to get the story done. The hardest part of the project was probably finding the Winnti samples and developing sources who would help with that.       "/>
    <s v="   The project shows that there are ways to report about highly technical topics like cybersecurity without having to rely solely on the judgments of experts. By combining traditional research techniques with coding skills and technical investigative methods, journalists nowadays are able to corroborate the information themselves. It’s proof that data journalism today can be more than merely crunching statistics and building fancy graphics. In investigative newsrooms, data journalism has evolved into a reporting method for finding information and providing scoops that would not have been possible without code-savvy journalists.   "/>
    <s v="https://www.tagesschau.de/investigativ/ndr/winnti-101.html"/>
    <s v="https://www.br.de/radio/b5-aktuell/sendungen/der-funkstreifzug/cyber-spionage-deutsche-industrie-100.html"/>
    <s v="https://github.com/br-data/2019-winnti-analyse"/>
    <s v="https://www.reuters.com/article/us-germany-cyber/basf-siemens-henkel-roche-target-of-cyber-attacks-idUSKCN1UJ147"/>
    <s v="https://www.tagesschau.de/investigativ/ndr/hackerangriff-chemieunternehmen-101.html"/>
    <m/>
    <m/>
    <s v="Hakan Tanriverdi, Maximilian Zierer, Rebecca Ciesielski (BR), Jan Strozyk, Svea Eckert (NDR)"/>
    <s v="     Hakan Tanriverdi   is the leading reporter of this project. Hakan works as a cybersecurity reporter for BR Data/BR Recherche, the data and investigative unit of German public broadcaster Bayerischer Rundfunk. In the past, he has worked for Süddeutsche Zeitung as a cybersecurity reporter in New York City.      Maximilian Zierer   is a data and investigative reporter at BR Data/BR Recherche covering a wide range of topics. Apart from the reporting, he produced the long form radio pieces for this project.     Rebecca Ciesielski   works as a science editor for German public broadcaster ZDF. As part of her training period, she spent several months at Bayerischer Rundfunk, where she contributed to the Winnti investigation with her reporting and coding skills.     Jan Strozyk   covers white-collar crime for German public broadcaster Norddeutscher Rundfunk (NDR). In the past, he was part of the team that worked on both Panama and Paradise Papers. Jan produced most of the news writing for this investigation. He also wrote scripts to analyze the Winnti malware.     Svea Eckert   covers hackers and data leaks for NDR. Svea presented her research repeatedly on top tier conferences like DEFCON and Chaos Communication Congress. In this project, Svea was responsible for the TV production and reporting.   "/>
    <s v="Innovation (small and large newsrooms)"/>
    <m/>
    <m/>
  </r>
  <r>
    <s v="How top health websites are sharing sensitive data with advertisers"/>
    <s v="顶级健康网站如何与广告商共享敏感数据"/>
    <x v="2"/>
    <s v="https://www.ft.com/content/0fbf4d8e-022b-11ea-be59-e49b2a136b8d"/>
    <x v="0"/>
    <x v="32"/>
    <x v="31"/>
    <x v="1"/>
    <s v="Investigation,Long-form,Chart,Video,Business"/>
    <s v="Inform"/>
    <x v="1"/>
    <x v="6"/>
    <m/>
    <s v="National"/>
    <s v="Non-compliance"/>
    <s v="Non-compliance"/>
    <s v="Non-compliance"/>
    <s v="Non-compliance"/>
    <s v="Non-compliance"/>
    <s v="Scraping,Google Sheets,CSV,Python"/>
    <x v="28"/>
    <s v="Hyperlink to related materials"/>
    <x v="1"/>
    <x v="0"/>
    <s v=" We looked at the UK’s most popular health websites to see how they treat sensitive data from their users. Our investigation revealed that some of the health sites are sharing this information, including symptoms and drug names, with hundreds of third parties including Google and Facebook. In some cases this included an identifier potentially allowing the data to be tied to an individual. This was done without the explicit consent that is legally required in the UK. "/>
    <s v=" The story was the front page splash on the UK print edition of the Financial Times on 14th November 2019. It was picked up by the tech and health press, including the &lt;a href=&quot;https://www.technologyreview.com/f/614708/health-websites-are-sharing-sensitive-medical-data-with-google-facebook-and-amazon/&quot;&gt;MIT Technology Review&lt;/a&gt; and &lt;a href=&quot;https://boingboing.net/2019/11/13/popular-uk-health-websites-sha.html&quot;&gt;BoingBoing&lt;/a&gt;. The UK's Information Commissioner's Office (ICO), which is responsible for data protection, &lt;a href=&quot;https://ico.org.uk/about-the-ico/news-and-events/news-and-blogs/2019/11/why-special-category-personal-data-needs-to-be-handled-even-more-carefully/&quot;&gt;issued guidance later that day&lt;/a&gt; on what the law says about dealing with the highly-personal ‘special category' data, such as health.   The following day Google, which our story showed was the biggest recipient of this data of the sites we looked at, &lt;a href=&quot;https://www.ft.com/content/7717bce6-06e5-11ea-9afa-d9e2401fa7ca&quot;&gt;announced plans&lt;/a&gt; to limit advertisers' access to personal data when they bid for adverts.     "/>
    <s v=" I started with a list of the top 100 health sites produced by SimilarWeb, based on average UK monthly traffic. I ran this list through WebXray, an open-source tool. This opens each site and records all the HTTP requests made to third parties. It produces data which shows which sites contact third parties, and the domain names of those third parties.   Manual research primarily using Whois was used to link those domain names to companies, as many companies use multiple domains, and often do not include the company name.   However, this didn’t show exactly what information was being sent. To do this I used a tool called HTTP Toolkit, which intercepts all the requests being sent out by a site, and lets you search and explore the information they contain. We picked a few sites to look closer at that both ask for specific health information and were contacting many third parties. I loaded up each site and filled in some information.   At this point I could check, before giving any consent, whether the site dropped a cookie. I also looked for anything that looked like the information I had given it, and anything that looked like a user identifier.   One of the more complex elements of the story to understand is that the third parties that have their ‘tags’ (code snippets) on the page often connect to other third parties, which in turn can bring in others, and so on. Furthermore, the extent to which this happens varies substantially in different parties of the world, likely because of different regulatory environments. To visualise this we gained access to Trackermap, a tool that displays the structure of these networks from different servers around the world. I scraped the data it produced, and processed it in Gephi using its layout algorithms.    "/>
    <s v=" The hardest part of this project was making a story based around arcane technical concepts and legal requirements understandable and meaningful to readers.   We knew this could be an issue from the start. In fact, the original intention was more generally to look at ‘special category’ data, which has extra legal protection -- including information about race, political opinions, and genetic data, as well as health. The decision to focus on health was made as it is a topic that affects absolutely everyone, giving us the broadest audience of people who would be able to personally relate to the story.   We also wanted to ensure that readers understood how this type of information was being tracked and shared without their knowledge or even consent in some instances. In particular, we wanted to explain how exactly this happened, and touch on the technical details that underpinned our reporting, but in a way that was understandable to the typical reader.   To do this, we picked one particular site, the WebMD symptom checker. This was a good example as not only was it a very popular well-known site, but, looking at the page, it doesn’t have a lot of adverts -- just two straightforward images. It appears benign. However almost all the incredibly personal data that people are likely to enter is sent to Facebook’s advertising platform. We created a video walking through someone entering their symptoms, and then me showing how this information was ending up in HTTP requests to Facebook’s domain. We aimed to avoid technical jargon, but without dumbing-down.    "/>
    <s v=" (1) That it is often the simplest ideas that hold most relevance to readers and create the biggest results. I have been involved in many projects where a lot more time has been invested for a lot less impact.   (2) A story such as this has many technical details. Details that I’d spent a lot of time obsessing over, and were essential to the data we’d collected that formed the foundation of the story. But you need to be brave enough to leave many of them out to produce a story that’s comprehensible to the readers we wanted to reach -- whilst also giving enough so that readers trust our process. It is a difficult balance, and the temptation is to include all the numbers, interleaved with caveats and technicalities, so any potential criticism can be swatted. But just making a conscious effort to get this right can make a big difference.   (3) One criticism that I was expecting, but didn’t really end up receiving was -- ‘don’t we already know this?’ There have been many stories on privacy and the advertising industry, cookies, etc. I believe the reason we didn’t is because we brought it into situations close to readers’ lives. That’s manifest in picking health as a topic, the video walking through a real situation, and the juxtaposition in the piece between the hippocratic oath of times past, and the graphic laying out the technical and commercial reality of who receives information about your health today.    "/>
    <s v="https://www.youtube.com/watch?v=AcE3nXEkGbU"/>
    <m/>
    <m/>
    <m/>
    <m/>
    <m/>
    <m/>
    <s v="Max Harlow, Madhumita Murgia"/>
    <s v=" Max Harlow works on the FT’s visual and data journalism team. Before joining the FT he worked on software and stories at the Guardian, on investigative projects at the Bureau for Investigative Journalism, and with startups at Ordnance Survey.   Madhumita Murgia writes about technology for the FT. She was previously a reporter and editor at WIRED and The Daily Telegraph.     "/>
    <s v="Best data-driven reporting (small and large newsrooms)"/>
    <m/>
    <m/>
  </r>
  <r>
    <s v="SHELL SHOCKED"/>
    <s v="里约热内卢街道搜寻子弹壳"/>
    <x v="9"/>
    <s v="https://theintercept.com/2019/12/16/brazil-bullets-guns-ammunition-analysis/"/>
    <x v="0"/>
    <x v="33"/>
    <x v="32"/>
    <x v="0"/>
    <s v="Investigation,Crime,Gun violence"/>
    <s v="Inform"/>
    <x v="2"/>
    <x v="3"/>
    <m/>
    <s v="International"/>
    <s v="Compliance"/>
    <s v="Non-compliance"/>
    <s v="Non-compliance"/>
    <s v="Compliance"/>
    <s v="Compliance"/>
    <s v="Animation,Adobe,Creative Suite,Microsoft Excel,Google Sheets"/>
    <x v="29"/>
    <s v="Hyperlink to related materials"/>
    <x v="1"/>
    <x v="0"/>
    <s v=" For 100 days we collected bullet shells in twenty-seven neighborhoods of the metropolitan region of Rio de Janeiro, immediately after the gun fights, between police officers, drug dealers or militiamen. We scoured the streets of Rio de Janeiro and showed the story the bullet shells tell. The gun violence that plagues Rio is made possible by ammunition made largely in Brazil, but also from all over the world. We collected the evidence.     "/>
    <s v="     The investigation had a huge repercussion between the big journals of the country, who suited the new. Parliamentarians and public managers quoted the content in their speeches and social media, asking for transparency and boasting the uncontrolled army violence that affects Rio de Janeiro. With the denial of the company and authorities who must in thesis offer the information about the bullet shells, a parliamentarian prepared a requirement of information to call formally informations about these bullet shells to know where they came from and where they should be. "/>
    <s v=" For 100 days we collected 137 bullet shells in twenty-seven neighborhoods of the metropolitan region of Rio de Janeiro, immediately after the gun fights, between police officers, drug dealers or militiamen. After the collection, we split the material according to place, date, and agent involved in the conflict. With all this information ready, the material was repassed to the “Instituto Sou da Paz” and to the Small Arms Survey. They identified the manufacturer, caliber, batch and the year of production of the ammunition. We have searched on the press and in the database of the platform “Fogo Cruzado” - that maps shootings and shootouts - all the information referring to the current events of the day to understand who was Involved in these conflicts and the similarity between the material used by them. Thereby, we could put in a map the history of these bullet shells - that travelled thousands of kilometers - until they were fired on the favelas of Rio de Janeiro. We analyzed the actual legislation to understand where are all the gaps - especially to the Brazilian production - and we identified a huge fragility in the inspection done by the army and an absolute lack of transparency from Taurus. "/>
    <s v=" The most difficult part of this survey was to develop a network of collaborations to access the capsules immediately after the shootings - in security and confidentiality. Despite the difficulty in building and articulating this network, this work was done. On the other hand, there was extreme difficulty in the access of government data on ammunition manufacturing lots. Of the 94 national capsules we collected, it was only possible to identify the batch marking in 53 of them. However, we were only able to discover their buyer in just four, crossing information with a survey by the Federal Public Ministry of Paraíba.We requested information on these lots to the press office and the Access to Information Law. All requests were denied, alleging secrecy or that the data was not within their competence. This was the difficulty that we were unable to overcome.     "/>
    <s v=" Quality journalism depends on time and resources. This guideline remained more than one year to be done. It was needed to talk with a lot of people - inside and out of Brazil - and walk at all Rio de Janeiro for months. Analyses, video, texts and products for different platforms. It was needed to have a sharp team in their positions so that a huge investigation like that reaches the maximum repercussion.This project involves a difficult guideline of covering because of the lack of information and  the risks involved. The principle lesson that remains is that the way to pass thought this kind of difficulty is to innovate in inquiry, to search for new ways of approaching complex themes and innovative ways to show the public.      "/>
    <m/>
    <m/>
    <m/>
    <m/>
    <m/>
    <m/>
    <m/>
    <s v="Cecília Olliveira, Leandro Demori"/>
    <s v="&lt;ul&gt;  Cecilia Olliveira is a journalist with a postgraduate degree in Crime and Public Security and Public Administration with an emphasis on Social Management. She has studied drug policies, HIV and human rights at the Intercambios Asociación Civil and reporting on drug trafficking at the University of Texas at Austin and participated in the Open Society Latin American Advocacy Fellowship Program on Drug Policy Reform in London.Cecilia was formerly a consultant for Amnesty International, where she worked as a researcher and led the development of the Fogo Cruzado armed violence data platform, now managed by the Update Institute. She was also a communications consultant for LEAP Brasil and a communication advisor for PRVL (Program for the Reduction of Lethal Violence against Adolescents and Youth), an initiative of the Favelas Observatory carried out in conjunction with UNICEF and the Brazilian President's Human Rights Secretariat. She also coordinated the communications team at the Redes da Maré NGO, where we published the  Maré de Notícias newspaper.  &lt;/ul&gt;     &lt;ul&gt;  Leandro Demori is the Executive Editor of The Intercept Brasil and is based in Rio de Janeiro. He is the author of “Cossa Nostra in Brazil: The History of the Mafioso Who Took Down the Empire” (Companhia das Letras, 2016) and is a board member of the Brazilian Association of Investigative Journalism (Abraji). He was previously digital editor of revista piauí.  &lt;/ul&gt;    "/>
    <s v="Innovation (small and large newsrooms)"/>
    <m/>
    <m/>
  </r>
  <r>
    <s v="The Opioid Files"/>
    <s v="760亿片阿片类药物流向"/>
    <x v="4"/>
    <s v="https://www.washingtonpost.com/investigations/76-billion-opioid-pills-newly-released-federal-data-unmasks-the-epidemic/2019/07/16/5f29fd62-a73e-11e9-86dd-d7f0e60391e9_story.html"/>
    <x v="0"/>
    <x v="34"/>
    <x v="11"/>
    <x v="1"/>
    <s v="Investigation,Explainer,Long-form,Breaking news,Database,Open data,News application,Infographics,Video,Politics,Business,Health"/>
    <s v="Inform"/>
    <x v="4"/>
    <x v="7"/>
    <m/>
    <s v="National"/>
    <s v="Compliance"/>
    <s v="Compliance"/>
    <s v="Non-compliance"/>
    <s v="Non-compliance"/>
    <s v="Non-compliance"/>
    <s v="QGIS,JQuery,Json,CSV,R,RStudio,Python,Node.js"/>
    <x v="30"/>
    <s v="Hyperlink to related materials"/>
    <x v="4"/>
    <x v="0"/>
    <s v=" The Opioid Files for the first time identified not only the counties flooded with the highest amount of prescription opioid pills at the height of the prescription drug crisis, but the specific manufacturers, distributors and pharmacies that were responsible for bringing those pills into communities. The Post found that over a seven-year period from 2006-2012, over 76 billion pills of hydrocodone and oxycodone were shipped to pharmacies across the country, more than enough for one pill per person per day in some communities. "/>
    <s v=" The database was the largest that The Post has ever published, containing 380 million records. We made it searchable for the public and other journalists, generating at least 150 stories in 35 states by other media outlets (133 local and 17 national) and more than 50,000 downloads of the data by individuals interested in doing their own digging.   The outlets included the Philadelphia Inquirer, the Detroit Free Press, Minneapolis Star Tribune, the Boston Globe, the Chicago Sun Times, the Arizona Republic, the Columbus Dispatch, the Tampa Bay Times, the Fort Lauderdale Sun-Sentinel and the Portland Oregonian.   Many smaller outlets wrote as well, from the Daily Mountain Eagle in Alabama to the Paintsville Herald in Kentucky to Wenatchee World in Washington state.   The documents The Post obtained shed light on the industry strategy to expand the market and fight DEA’s attempts to hold companies accountable.   The documents provide answers to the enduring mystery of how the drug companies were able to weaken the DEA’s most powerful enforcement weapon at the height of the crisis, by enlisting member of Congress and developing “tactics” and a “Crisis Playbook” to aimed at undermining the DEA. "/>
    <s v=" Upon receiving the ARCOS data, our first challenge was finding a way to parse the large dataset. We used wrote an ETL pipeline with unix, Python and R scripts that broke the massive CSV file into smaller chunks, converted the files into Apache Parquet files (a columnar-based data format used for large-scale data analysis), and loaded the data into memory as needed.   We fine-tuned our scripts to run everything in parallel (using the pandas and dask Python libraries) which allowed us to reduce the time of our analysis from hours to minutes. This process allowed us to quickly iterate on new ideas as the story unfolded without waiting for all the data to load. And by doing the analysis in both Python and R, we were able to audit each other's analyses and make sure our methodologies were sound. We then published the county-level data on Amazon S3 to allow other reporters and researchers to download the data.   Next, we geocoded (generated coordinates based on an address) every single pharmacy address in the database. (We had to do this manually for at least 3,000 pharmacies.) Then, with node.js, we pulled U.S. census data from IPUMS and analyzed the number of pills distributed within a 5- to 10-mile radius using buffers generated with turf.js.   In sum, the project realized several technology stacks and analysis approaches to dig into the data. "/>
    <s v=" We originally filed a Freedom of Information request to the DEA, but the agency did not provide the data. The Post then intervened in a civil lawsuit against two dozen drug companies and pharmacies in Cleveland to gain access to the data.   It took more than three years and the intervention in the opioid lawsuit to obtain the data. The Post could not find an attorney at any of the large D.C. law firms because they were already representing drug companies or pharmacies in the case.   We were able to hire a sole practioner from Akron, Ohio, who successfully argued to the 6&lt;sup&gt;th&lt;/sup&gt; Circuit of Appeals that the DEA data, along with internal company documents in the case, should be unsealed and released to the public.   On July 15, when we eventually received the data, it contained 380 million transactions. The Post made an emergency purchase of a custom-adapted Dell Precision 5820 Workstation. Working around the clock, we produced our first story two days after the data was released.   But the stories could not have been written without old-fashioned shoe-leather reporting and the careful cultivation of sensitive sources. We needed expert guides who could explain the numbers and point us to the most compelling documents, out of the tens of thousands that were released from the lawsuit, including depositions and internal emails.   More than that, we needed the resources of the entire Post newsroom, eight departments working together, to create a public-facing interactive database and an online repository for the most important documents. We did this under enormous deadline and competitive pressure. "/>
    <s v=" This project would not have happened without sources and expert legal assistant. Our advice would be to cultivate sources deep inside the agency or company you are investigating to understand how the place works and what kinds of documents are available. Our sources were able to to tell us about the existence of the database at the DEA, the kind of information it contained and what that information might reveal about the opioid epidemic. We also relied heavily on legal counsel both inside and outside of The Post. Our outside lawyer filed to intervene in the federal litigation and convince a U.S. appeals court in Ohio to release the database and unseal tens of thousands of corporate emails, memos and other documents. "/>
    <s v="https://www.washingtonpost.com/graphics/2019/investigations/dea-pain-pill-database/"/>
    <s v="https://www.washingtonpost.com/investigations/opioid-death-rates-soared-in-communities-where-pain-pills-flowed/2019/07/17/f3595da4-a8a4-11e9-a3a6-ab670962db05_story.html"/>
    <s v="https://www.washingtonpost.com/investigations/little-known-generic-drug-companies-played-central-role-in-opioid-crisis-documents-reveal/2019/07/26/95e08b46-ac5c-11e9-a0c9-6d2d7818f3da_story.html"/>
    <s v="https://www.washingtonpost.com/graphics/2019/investigations/pharmacies-pain-pill-map/"/>
    <s v="https://www.washingtonpost.com/graphics/2019/investigations/opioid-pills-overdose-analysis/"/>
    <s v="https://www.washingtonpost.com/national/2019/07/20/opioid-files/?arc404=true"/>
    <m/>
    <s v="Staff"/>
    <s v=" The team included dozens of journalists from around The Washington Post. The project, while centered around the investigative unit, found contributions from our National, Local, Business, Healthcare, Graphics, Design, Photo and Video departments. Our engineering department also chipped in on deadline to help with the work. "/>
    <s v="Best data-driven reporting (small and large newsrooms)"/>
    <m/>
    <m/>
  </r>
  <r>
    <s v="Facebook Political Ad Collector – joint submission (The Globe and Mail and Quartz)"/>
    <s v="Facebook 政治广告收集器"/>
    <x v="1"/>
    <s v="https://github.com/globeandmail/facebook-political-ads/"/>
    <x v="0"/>
    <x v="35"/>
    <x v="33"/>
    <x v="1"/>
    <s v="Investigation,Cross-border,Multiple-newsroom collaboration,Database,Open data,News application,Fact-checking,Crowdsourcing,Elections,Politics"/>
    <s v="Open-Source Toolkit"/>
    <x v="0"/>
    <x v="10"/>
    <m/>
    <s v="National"/>
    <s v="Compliance"/>
    <s v="Compliance"/>
    <s v="Compliance"/>
    <s v="Compliance"/>
    <s v="Compliance"/>
    <s v="AI/Machine learning,Scraping,Json,CSV,PostgreSQL,Python,Node.js"/>
    <x v="31"/>
    <s v="Other"/>
    <x v="0"/>
    <x v="1"/>
    <s v=" The Facebook Political Ad Collector is an open-source crowdsourcing project that monitors political advertising on Facebook. It asks readers to install a browser extension that collects ads from their feeds, submitting them to a database for analysis by journalists in newsrooms around the world. Machine learning is used to classify whether or not each ad is political. Originally built by ProPublica in 2017, the tool was taken over by The Globe and Mail and rewritten in 2019 ahead of Canada's federal election. It has been used extensively by The Globe and Quartz for daily stories and major investigations. "/>
    <s v=" This international journalistic collaboration is no flash in the pan. After the spotlight left Facebook following the U.S. presidential election, American and Canadian journalists persevered through Facebook's technological hurdles to expose wrongdoing by Facebook and its advertisers.   In Canada, reporters used the ad collector to stay on top of candidates and parties' messaging during the hectic federal election campaign, and as a tool to identify third party advertisers. The project also led to a story revealing that political parties were uploading voters' email addresses to Facebook for targeting purposes, a possible violation of federal privacy laws. It was also used to determine that ads bought by Elections Canada, the country's federal elections authority, were being automatically directed at particular groups of people – often young men – by Facebook's algorithm, meaning the agency was effectively advertising to the electorate in a biased manner.       In the U.S., the project has led to investigations into the shady advertising sold by Facebook. First, the banking industry used a targeting technique, called &quot;Lookalike Audiences,&quot; that experts suggest may be illegal and discriminatory. Second, &lt;a href=&quot;http://metals.com/&quot; rel=&quot;noopener noreferrer&quot; target=&quot;_blank&quot;&gt;Metals.com&lt;/a&gt; is a precious metals retailer that's now under investigation for securities violations. It sells highly-marked up silver coins to conservative retirees, sometimes wiping out half of their savings the moment that they make a purchase. We revealed that it found its customers through millions of dollars in ads from numerous fake grassroots groups with names like &quot;Retired Republicans&quot; and &quot;Sean Hannity Viewers&quot;. Several seniors told us they found the investigation just in time, preventing them from investing; local cops, too, said it helped in (ongoing) investigations.       The extension has been downloaded tens of thousands of times since it was first released in 2017, and nearly 8,000 people currently participate in the project. "/>
    <s v=" The project consists of a constellation of apps and services written in at least five languages (JavaScript, Python, Ruby, Rust, and bash), all running in unison to provide a back-end that journalists can use to report on political advertising on Facebook.   There's the front-end ad collector, a browser extension for the Firefox and Chrome browsers built in JavaScript and Node.js, which monitors a participant's Facebook feed for ads. There's also a back-end, running a combination of Rust and Ruby on Rails applications backed by a PostgreSQL database to receive ads submitted from installed extensions and serve up the interface journalists use to filter and search for political ads. Finally, a machine learning algorithm known as a Naïve Bayes classifier, written in Python, is used to assign a political likelihood to each ad based on its content. Shell scripts written in bash tie the whole system together and provide automatic database archiving in CSV format for analysis by journalists.       The entire project is open-source and available on GitHub. "/>
    <s v=" Facebook does not like that we are crowdsourcing the political ads and targeting parameters our readers see on its website.       As a result, they've been aggressive in using technical tricks to change how ads are displayed in an effort to fool our participants' browser extensions, reducing the transparency of political advertising on their platform. In the past, Facebook has made parts of its ad HTML invisible, hidden bits of the ad text or images in CSS, broken the word &quot;Sponsored&quot; into nine different HTML entities (one per letter), or even added extra letters to that text, turning it into &quot;SpSonSsoSredSSS&quot; in an effort to defeat our collector.       They've even added code that appears targeted only at us, using a JavaScipt hack to make clicking the &quot;Why am I seeing this?&quot; button impossible for our extension. It seems Facebook would rather journalists not have access to political advertising targeting data.       But every time Facebook's developers make a change, we find a solution and tweak the ad collector code in turn. It's a technical and arcane game of tennis between the ad collector team and engineers in Menlo Park, played methodically over many months.       To hold the company accountable, we have also written a story each time there's a breaking change. The most recent came during the Canadian federal election in October, when we went from collecting targeting information on nearly 90% of ads to collecting the information just 16% of the time. "/>
    <s v=" The Facebook Political Ad Collector has set a new standard for global, multi-newsroom collaboration on a deeply technical project – one with huge consequences for global democracy. Since being built by ProPublica in 2017, the project has added dozens of participant media organizations in Canada, the United States, Italy, Switzerland, Australia, Germany, the Netherlands, Denmark, Belgium, Mexico, Latvia and beyond. This can be difficult logistically, such as when we had to figure out why ads weren't being collected in Italy, or when we tweaked the browser extension's code to recognize ads for readers using Facebook in Burmese. Keeping everyone up to date took serious work.   But the effort was worth it. The project enabled organizations across the world to hold Facebook accountable for the political ads bought on its platform. The international nature of the project brought us strength, too, as Facebook's efforts to thwart us earned quiet counterpressure from transparency advocates in several world capitals. "/>
    <s v="https://www.theglobeandmail.com/politics/article-globe-and-mail-takes-over-global-facebook-ad-monitoring-project/"/>
    <s v="https://www.theglobeandmail.com/politics/article-federal-parties-uploading-voters-e-mail-addresses-to-facebook-to-show/"/>
    <s v="https://www.theglobeandmail.com/politics/article-politics-briefing-who-is-seeing-political-ads-on-facebook/"/>
    <s v="https://qz.com/1751030/facebook-ads-lured-seniors-into-giving-savings-to-metals-com/"/>
    <s v="https://qz.com/1733345/the-fight-against-discriminatory-financial-ads-on-facebook/"/>
    <s v="https://qz.com/1537686/facebook-blocks-propublica-and-mozillas-ad-transparency-tools/"/>
    <m/>
    <s v="Tom Cardoso, Jeremy B. Merrill, Steve Mickeler"/>
    <s v=" Tom Cardoso is a reporter and data journalist at The Globe and Mail.   Jeremy B. Merrill is a reporter and data journalist at Quartz.   Steve Mickeler is a senior cloud solutions architect at The Globe and Mail. "/>
    <s v="Open data"/>
    <m/>
    <m/>
  </r>
  <r>
    <s v="Chicago Tribune"/>
    <s v="伊利诺伊州孩子们被违法监禁"/>
    <x v="4"/>
    <s v="https://graphics.chicagotribune.com/illinois-seclusion/index.html"/>
    <x v="0"/>
    <x v="36"/>
    <x v="34"/>
    <x v="1"/>
    <s v="Investigation,Explainer,Solutions journalism,Long-form,Breaking news,Multiple-newsroom collaboration,Database,News application,Infographics,Map"/>
    <s v="Inform"/>
    <x v="6"/>
    <x v="11"/>
    <m/>
    <s v="Regional"/>
    <s v="Compliance"/>
    <s v="Non-compliance"/>
    <s v="Not applicable"/>
    <s v="Compliance"/>
    <s v="Compliance"/>
    <s v="Animation,3D modelling,JQuery,Json,Adobe,Creative Suite,Google Sheets,PostgreSQL,Node.js"/>
    <x v="32"/>
    <s v="Zoom/details on demand,Search,Hyperlink to related materials"/>
    <x v="1"/>
    <x v="0"/>
    <s v=" This project is a partnership between the Chicago Tribune and ProPublica Illinois. Together, they exposed how Illinois schools put special education students in seclusion rooms or physically restrained them for unlawful reasons, sparking swift government action.   The two lead reporters on the project, Jennifer Smith Richards of the Tribune and Jodi S. Cohen of ProPublica Illinois, worked side by side through every step of the story. The collaboration also included members of the data, visual, editing and production teams at both news organizations.  "/>
    <s v=" “The Quiet Rooms” resulted in immediate, meaningful change that will affect the lives of thousands of children.     Emergency actions:  A day after publication, Gov. J.B. Pritzker called the state’s seclusion practices “appalling” and directed the Illinois Board of Education to&lt;a href=&quot;https://www.propublica.org/article/illinois-school-students-seclusion-rooms-state-emergency-action-pritzker-carroll&quot;&gt; take immediate action&lt;/a&gt;. State officials issued emergency rules prohibiting schools from putting children into isolated timeout behind locked doors. For the first time, the state is monitoring timeout and restraint. Schools must notify state officials within 48 hours of an intervention. The state board opened complaints against eight districts named in “The Quiet Rooms.” Already, schools have reconfigured rooms, removing doors and turning these spaces into more welcoming places.    Permanent rules:  The state board plans to make its emergency rules permanent this spring. One proposal would ban prone restraint, in which children are held face down on the ground. Other proposed rules would require additional training that includes de-escalation techniques and behavior management.    State legislation:  Members of the General Assembly have proposed bills banning seclusion and severely limiting physical restraint. They&lt;a href=&quot;https://www.propublica.org/article/illinois-hearing-school-seclusions-restraints&quot;&gt; held a hearing in early January&lt;/a&gt; and plan to vote on legislation in May.     Federal action:  U.S. senators and 10 members of Congress, all but one from Illinois,&lt;a href=&quot;https://www.propublica.org/article/illinois-lawmakers-letter-nationwide-ban-isolated-timeouts-students&quot;&gt; urged federal education officials to issue guidance to schools to ban seclusion&lt;/a&gt;, limit restraints and encourage “evidence-based alternatives.” A federal bill to ban seclusion is being revived. "/>
    <s v=" To provide the most thorough and systematic analysis of seclusion and restraint across the state, we designed a database and hand-entered details from 35,000 incidents at more than 100 school districts. That allowed us to determine the total number of interventions, the average length of time children were secluded, the most commonly-used restraints, and much more.    The database compiling details of students’ experiences with seclusion and restraint for the first time. Though most of the database was entered by hand into a Google sheet, reporters used optical character recognition software and programming to clean and load some data when possible.   A robust data diary and data dictionary also were maintained in a Google sheet.   The presentation from beginning to end had innovative elements intended to seamlessly weave narrative with data through a combination of text, photos, video portraits, documents and interactives. These components helped readers to gain a child’s-eye view of the issue as well as see the scale of use  across the state.   - The animated panorama was created using javascript and an iPhone panoramo setting.   - The interactive map was created using mapbox, javascript and jQuery.   - Evidentiary documents were made zoomable with a javascript library called drift-zoom.   - We used FOIA to obtain floorplans and recreated different rooms on the same scale using Lightwave 3D modelling.   - To demonstrate techniques of restraint we used FOIA and attended a real training session used models to show the approaches. We drew over the photos with Adobe Illustrator.         "/>
    <s v=" Although Illinois law required schools to document each incident of seclusion and restraint of a student in detail, there was no requirement that the state — or any monitor — review them. That meant that no one had ever collected the incident reports.   A number of school districts refused to turn over records; a lawyer for the media organizations interceded, leading to the release of additional documents. And officials at almost every school contacted by reporters refused to allow them to view the seclusion rooms, or even to step inside the buildings. Reporters then submitted public records requests for floor plans, images and other records that would show the rooms. Some districts refused to even provide those, citing public safety concerns. We asked children to draw pictures of the rooms. We ended up publishing some of the school-supplied photos and student drawings.   Reporters traveled the state to speak with families, school employees and advocates. They interviewed more than 120 people for the story, many of them in person in their homes or in local coffee shops, restaurants and libraries. "/>
    <s v=" This project was a partnership between the Chicago Tribune and ProPublica Illinois, and the two lead reporters on the project worked side by side through every step of the story. But the collaboration also included members of the visual, editing and production teams at both news organizations. In short, innovation is enhanced by collaboration.   The unique visual presentation of “The Quiet Rooms” seamlessly integrates text, photography, silent video portraits, annotated documents and interactives. The first image readers encounter is a panning video of a padded seclusion room, accompanied by heart-wrenching quotes from children that school workers wrote down while documenting isolated timeouts. ProPublica creative story technologist Agnes Chang created the opener using panoramic photos taken by the Chicago Tribune’s Zbigniew Bzdak.   To make it easier for readers to examine annotated documents without clicking away from the story, the project team built a zoom feature. Two interactive data tools — one on seclusion, the other on restraint — allow readers to look up their school district’s use of these practices.   To work in collaboration, the two newsrooms needed to be both innovative and flexible. The teams split up tasks; for example, the Tribune built the lookup tools and other visual elements, while the ProPublica team focused on the stunning opening experience. A coordinated design process ensured the presentations on each website were identical.   Finally, publishing the stories under a Creative Commons license (typical for ProPublica but a first for the Tribune) meant other news outlets could — and did — republish the work. The republication and widespread citations of the stories permitted many more people to learn about this issue and begin to take action. ​ "/>
    <s v="https://graphics.chicagotribune.com/seclusion-gages-lake/index.html"/>
    <s v="https://graphics.chicagotribune.com/seclusion-restraint/index.html"/>
    <s v="https://www.chicagotribune.com/investigations/ct-watchdog-isolation-seclusion-schools-20191120-2t2wxtccafhu5nmia6itfbn4pq-story.html"/>
    <s v="https://www.chicagotribune.com/investigations/ct-isolation-seclusion-reaction-isbe-meeting-20191123-qedt3mblofb5ffbcp3wypjrl3y-story.html"/>
    <s v="https://www.chicagotribune.com/investigations/ct-isolation-rooms-methodology-data-analysis-20191119-n2yh6bya4rdofehtda2nx2cs6y-story.html"/>
    <m/>
    <m/>
    <s v="Jennifer Smith-Richards, Jodi Cohen, Lakeidra Chavis"/>
    <s v="  Jennifer Smith Richards  has been a reporter at the Chicago Tribune since 2015. Jennifer has a specialty in data analysis and previously covered schools and education for more than a decade at newspapers in Huntington, West Virginia; Utica, New York; Savannah, Georgia; and Columbus, Ohio. Her work has touched on everything from sexual abuse in schools to police accountability to school choice.    Jodi S. Cohen  is a reporter for ProPublica Illinois, where she has revealed misconduct in a psychiatric research study at the University of Illinois at Chicago, exposed a college financial aid scam and uncovered flaws in the Chicago Police Department’s disciplinary system. Previously, Jodi worked at the Chicago Tribune for 14 years, where she covered higher education and helped expose a secret admissions system at the University of Illinois, among other investigations.     Lakeidra Chavis  is a reporter in Chicago, most recently a reporting fellow for ProPublica Illinois. Previously, Lakeidra was a producer for WBEZ’s News Desk (Chicago Public Media), where she reported an in-depth piece on how Chicago’s black communities have been impacted by the opioid crisis. "/>
    <s v="Best data-driven reporting (small and large newsrooms)"/>
    <m/>
    <m/>
  </r>
  <r>
    <s v="AP DataKit: an adaptable data project organization toolkit"/>
    <s v="开源命令行工具，旨在更好地构建和管理项目。它使您的团队成员之间的工作标准化和共享变得更加容易，并使您过去的项目井井有条并且易于访问以供将来参考。"/>
    <x v="4"/>
    <s v="http://datakit.ap.org/"/>
    <x v="1"/>
    <x v="29"/>
    <x v="35"/>
    <x v="1"/>
    <s v="Solutions journalism,Multiple-newsroom collaboration,Open data"/>
    <s v="Open-Source Toolkit"/>
    <x v="1"/>
    <x v="3"/>
    <m/>
    <s v="Corporate, individual or specific event"/>
    <s v="Compliance"/>
    <s v="Compliance"/>
    <s v="Compliance"/>
    <s v="Compliance"/>
    <s v="Compliance"/>
    <s v="R,Python"/>
    <x v="31"/>
    <s v="Other"/>
    <x v="1"/>
    <x v="1"/>
    <s v=" AP DataKit is an open-source command-line tool designed to help data journalists work more efficiently and data teams collaborate more effectively. By streamlining repetitive tasks and standardizing project structure and conventions, DataKit makes it easier to share work among members of a team and to keep past projects organized and easily accessible for future reference. Datakit is adaptable and extensible: a core framework supports an ecosystem of plugins to help with every phase of the data project lifecycle. Users can submit plugins to customize DataKit for their own workflows. "/>
    <s v=" The AP open-sourced its project-management tool, DataKit, in September of 2019. Our data team has used it internally for two years now on every single analysis project we've done. Its purpose is simple, yet sophisticated: With a few command-line directions, it creates a sane, orgnanized project folder structure for R or Python projects, including specific places for data, outputs, reports and documentation. It then syncs to GitHub or Gitlab, creating a project there and allowing immediate push/pull capabilities. Finally, it syncs to S3, where we keep our flat data files and output files; and to data.world, where we share data with AP members.   DataKit's release came at ONA and attracted the attention of roughly 60 or so conference attendees, many of whom returned to their classrooms and newsrooms to try it out. It has been adopted by individual users, by the data analysis team at American Public Media, and is in use in some data journalism classes at University of Maryland and University of Missouri. We'll have another install party for interested data journalists at NICAR in March.   Interestingly, the project has also had several open-source contributions from the journalism community. Several journalists have built additional plug-ins for DataKit -- for instance, one coder wrote a plugin to sync data to Google Drive.   The impact of DataKit is fundamental: it allows us to move quicker and collaborate better, by creating immediate and standardized project folders and hook-ins that mean that no data journalist is working outside of replicable workflows. Data and code gets synced to places where any team member can find them; and each project looks and acts the same. It creates a data library of projects that are well-documented, all in one place and easy to access. "/>
    <s v=" DataKit is an extensible command-line tool that's designed to automate data project workflows. It relies on core Python technologies and third-party libraries to allow flexible yet opinionated workflows, suitable for any individual or team.   The technologies at the heart of DataKit are:   * [Cliff](http://docs.openstack.org/developer/cliff/) - a command-line framework that uses Python's native setuptools entry points strategy to easily load plugins as Python packages.   * [Cookiecutter](https://github.com/cookiecutter/cookiecutter) - a Python framework for generating project skeletons   Through the cookiecutter templates, DataKit creates a series of folder and file structures for a Jupyter notebook or an RStudio project. It also configures each project to sync to the proper gitlab and S3 locations, and loads specific libraries, dependencies and templated output forms (such as an RMarkdown customized to match AP design style).   The AP has built four plug-ins: for Gitlab and GitHub; for S3 and for data.world. Other open-source users have since built additional plug-ins to customize DataKit to their workflows, such as syncing to additional data sources (Google Drive) and outputs such as Datasette. "/>
    <s v=" The most difficult part of the project was creating clear, concise documentation that would help others use our open-source software. We had never open-sourced something so ambitious before, and were put in the position of anticipating others' uses (we created a GitHub plug-in despite our team not using GitHub regularly) and others' pain points in understanding, installing and using DataKit.   We created DataKit to scratch our own itch -- to make our team work better, faster and with more precision and control. Having DataKit means we spend less time every day handling the messy, boring parts of a project -- finding old files, creating working directories -- and more time on the serious data analysis work we need to be doing.   The AP is a collaborative news cooperative, and in that spirit, it made sense this year to fully open-source one of our team's most powerful tools to share it with others. One of our goals is to make data more accessible to other newsrooms, and DataKit we hope does this by taking away some of the barriers to getting to an analysis and sharing data. "/>
    <s v=" Creating standardized workflows across a data team leads to quicker, more collaborative and stronger work.   Data workflows can be notoriously messy and hard to replicate -- Where are the raw data files stored? What order do you run scripts in? Where's the documentation around this work? Is the most recent version pushed up to GitHub? Can anyone beside the lead analyst even access data and scripts? -- and DataKit was built to fix that.    The thing AP's Data Team would like others to come away with is that we don't all have to use these messy, irreproduceable and bespoke workflows for each project that comes across our desk. Creating a standardized project structure and workflows creates sanity -- through DataKit we at the AP now have an ever-growing library of data and projects that we can grab code from, fork or update when needed -- even on deadline. We can also dip into each other's projects seamlessly and without trouble: One person's project looks like another's, and files and directories are in the same places with standardized naming conventions and proper documentation.   DataKit simply lets analysis teams work better, and faster, together. One real-life example from 2019: When we received nearly a half billion rows of opioid distribution data this summer, and were working on deadline to produce an analysis and prepare clean data files to share with members, we had six people working concurrently in the same code repository with no friction and no mess. The AP landed an exclusive story -- and shared data files quickly with hundreds of members -- thanks to DataKit.     "/>
    <s v="https://www.rjionline.org/stories/ap-datakit-intro"/>
    <s v="https://ona19.journalists.org/sessions/23627451/#audio"/>
    <s v="https://www.poynter.org/tech-tools/2019/data-journalism-solves-big-problems-but-its-an-organizational-mess-a-new-tool-from-the-ap-aims-to-fix-that/"/>
    <s v="https://github.com/associatedpress/datakit-core"/>
    <m/>
    <m/>
    <m/>
    <s v="Serdar Tumgoren, Troy Thibodeaux, Justin Myers, Larry Fenn, Nicky Forster, Angel Kastanis, Michelle Minkoff, Seth Rasmussen, Andrew Milligan, Meghan Hoyer, Dan Kempton"/>
    <s v=" AP’s 12-person data journalism team brings the power of code and quantitative analysis to AP’s newsgathering and production, generating distinctive content across all platforms and providing our members and customers with greater capacity to tell their own data-driven stories. The team is distributed across seven cities in the United States, and its members are technologists, journalists, analysts and problem-solvers. Serdar Tumgoren, the team's former news apps lead, is now a professor at Stanford University, but continues to support and work on DataKit. "/>
    <s v="Innovation (small and large newsrooms)"/>
    <m/>
    <m/>
  </r>
  <r>
    <s v="How to Profit in Space: A Visual Guide"/>
    <s v="如何在宇宙中获利"/>
    <x v="4"/>
    <s v="https://www.wsj.com/graphics/new-space-race/"/>
    <x v="0"/>
    <x v="21"/>
    <x v="36"/>
    <x v="1"/>
    <s v="Explainer,Long-form,Database,Open data,OSINT,Infographics,Chart,Economy"/>
    <s v="Explain"/>
    <x v="4"/>
    <x v="7"/>
    <m/>
    <s v="Corporate, individual or specific event"/>
    <s v="Compliance"/>
    <s v="Non-compliance"/>
    <s v="Non-compliance"/>
    <s v="Compliance"/>
    <s v="Non-compliance"/>
    <s v="Animation,3D modelling,Scraping,D3.js,Three.js,Canvas,Json,CSV,R,RStudio,Node.js"/>
    <x v="33"/>
    <s v="Zoom/details on demand,Filtering"/>
    <x v="0"/>
    <x v="0"/>
    <s v=" An exciting journey through the constellations of Earth’s satellites and business opportunities in space. This project combines the realistic simulation of objects orbiting our planet with an in-depth look at how outer space is turning into a battlefield for startups and tech investors.   "/>
    <s v=" This project is a thorough analysis of the space industry and its future trends. The Wall Street Journal scrutinized the Earth observation data market and investigated the potential threads of space debris and space commercialization. The project had high engagement and positive reader feedback for both desktop and mobile versions. "/>
    <s v=" Data-preparation process for this project included work with both R and Node.js. The Journal team has used R to merge Space-Track’s satellite catalog with available TLE (navigation) data and categorize satellites by type and purpose with UCS satellite database. The three-dimensional position of satellites, debris and orbit paths were calculated based on TLE data with javascript library satellite.js. In cases when TLE data wasn’t available, the approximate position was calculated based on the object’s inclination and apogee. "/>
    <s v=" This visualization is an advanced combination of d3.js and Three.js. To improve performance, the Journal team wrote a custom GLSL vertex shader with Tween.js logic under the hood. This made it possible to handle all calculations needed for chronological satellite animation by GPU and dramatically improve the overall user experience. Other charts were built mostly with d3.js and canvas. Camera transitions and zoom-in views at Lansat and Dove satellites were created using Tween.js. Designwise, the complexity of the subject required a sophisticated visual layout and a color palette that suggested space. "/>
    <s v=" Deeply rich data sets can be translated into clear and easily understood narratives, even on complex topics. This project is a great showcase of intricate design decisions which could facilitate complicated and information-dense layouts. The treatment simplifies the experience for the reader without simplifying the story. This data visualization successfully balances the need for complexity and the need for clarity. It is a complex macroeconomic story is told through a concise and accessible format.  "/>
    <m/>
    <m/>
    <m/>
    <m/>
    <m/>
    <m/>
    <m/>
    <s v="Yaryna Serkez, Joel Eastwood, Robert Wall"/>
    <s v="&lt;h3&gt;Yaryna Serkez creates interactive visualizations for The Wall Street Journal. She is an award-winning full-stack data journalist whose daily responsibilities vary from data scraping and analysis to design and web development. &lt;/h3&gt; &lt;h3&gt;Joel Eastwood is the graphics editor for the investigations team at the Journal.&lt;/h3&gt; &lt;h3&gt;Robert Wall is the senior aerospace and aviation editor, The Wall Street Journal&lt;/h3&gt;"/>
    <s v="Best visualization (small and large newsrooms)"/>
    <m/>
    <m/>
  </r>
  <r>
    <s v="Nonprofit Explorer Full-Text Search"/>
    <s v="研究非营利性组织纳税情况"/>
    <x v="4"/>
    <s v="https://projects.propublica.org/nonprofits/full_text_search"/>
    <x v="0"/>
    <x v="37"/>
    <x v="21"/>
    <x v="1"/>
    <s v="Database,Open data,News application,OSINT"/>
    <s v="Database"/>
    <x v="0"/>
    <x v="1"/>
    <m/>
    <s v="National"/>
    <s v="Compliance"/>
    <s v="Compliance"/>
    <s v="Compliance"/>
    <s v="Compliance"/>
    <s v="Compliance"/>
    <s v="PostgreSQL"/>
    <x v="34"/>
    <s v="Zoom/details on demand,Filtering,Search,Hyperlink to related materials"/>
    <x v="0"/>
    <x v="0"/>
    <s v="The IRS publishes millions of XML files with the full suite of information found on a nonprofit's tax filings, as long as they were filed electronically (which . But a reporter asked if we could search through them to find the names of specific people or companies, and we realized there were no free tools to search through their contents -- so we fixed that. We added the ability to search anywhere in the text of more than 3 million 990s, giving researchers, reporters and anyone else the ability to dig deep into these records and unearth hidden relationships between"/>
    <s v=" We've heard from journalists from all ends of the spectrum that this tool has helped them uncover hidden donors and &lt;a href=&quot;https://twitter.com/stevemistler/status/1147148138567876608&quot; style=&quot;text-decoration:none;&quot;&gt; dark money in politics &lt;/a&gt;. BuzzFeed used it to find information as disparate as nonprofits with &lt;a href=&quot;https://twitter.com/paldhous/status/1177367751423188992&quot; style=&quot;text-decoration:none;&quot;&gt; connections to Jeffrey Epstein &lt;/a&gt; tp a wealthy conservative whose private foundation &lt;a href=&quot;https://www.buzzfeednews.com/article/rosiegray/federalist-weekly-standard&quot; style=&quot;text-decoration:none;&quot;&gt; lists an investment in The Federalist &lt;/a&gt;, helping solve a perennial question. The real depth of the tool's impact isn't known, but as the only free tool of its kind, and as one of the most well-trafficked parts of a well-used news app, it is likely to be quite large. "/>
    <s v=" For a while, ProPublica has allowed people to search for company names and eventually the names of nonprofit employees from our free app. But at some point we decided: why not dump the entire text of the tax forms into Elasticsearch? So we did just that — took the files, stripped out the XML tags (which make up the bulk of the file size), and dumped them all into Elasticsearch for indexing.   It’s a simple solution, but deceptively powerful. We could have created more structured search engines: for grants, contractors or conflicts of interest. But in the end, giving people the ability to run searches across the whole set proved not just structurally easier, but more versatile. "/>
    <s v=" Processing the entire pile of 990s -- which is millions of files, tens of millions of individual forms, and gigabytes on gigabytes in size -- is no small task. It takes hours to reprocess from scratch, so formulating a way to create an additive search index (instead of destroying and recreating one, as many elasticsearch indexes do) was a challenge. We had to create a way to be sure that we had an index that was up-to-date at all times, and creating redundancies in case an indexing operation failed. "/>
    <s v=" I truly believe that the beauty is really in the simplicity: dumping a bunch of text into Elasticsearch is really exactly what it was meant for, and what better than to dump millions of government records that are otherwise not readily searchable? "/>
    <s v="https://www.propublica.org/nerds/new-search-full-text-of-3-million-nonprofit-tax-records-for-free"/>
    <s v="https://projects.propublica.org/nonprofits/full_text_search?boolean=true&amp;q=%22pro+publica%22+OR+propublica"/>
    <s v="https://projects.propublica.org/nonprofits/"/>
    <m/>
    <m/>
    <m/>
    <m/>
    <s v="Ken Schwencke"/>
    <s v=" Ken Schwencke is the editor of our news applications team, which creates interactive databases and graphics. Ken has been with ProPublica since 2016, where he has worked on our award-winning &lt;a href=&quot;https://www.propublica.org/electionland/&quot;&gt;Electionland&lt;/a&gt; project, ran our &lt;a href=&quot;https://projects.propublica.org/nonprofits/&quot;&gt;database of nonprofit data&lt;/a&gt;, and reported on LGBTQ issues and white supremacists. Previously, he worked on The New York Times' interactive news team and the Los Angeles Times data desk. He has a journalism degree from The University of Florida. "/>
    <s v="Open data"/>
    <m/>
    <m/>
  </r>
  <r>
    <s v="In a Notoriously Polluted Area of the Country, Massive New Chemical Plants Are Still Moving in"/>
    <s v="一个臭名昭著的污染地区，大规模的新化工厂仍在迁入"/>
    <x v="4"/>
    <s v="https://projects.propublica.org/louisiana-toxic-air/"/>
    <x v="0"/>
    <x v="23"/>
    <x v="37"/>
    <x v="1"/>
    <s v="Explainer,Infographics,Map,Environment,Health"/>
    <s v="Explain"/>
    <x v="8"/>
    <x v="9"/>
    <m/>
    <s v="Regional"/>
    <s v="Compliance"/>
    <s v="Compliance"/>
    <s v="Compliance"/>
    <s v="Compliance"/>
    <s v="Non-compliance"/>
    <s v="D3.js,QGIS,Canvas,Json,PostGIS,OpenStreetMap"/>
    <x v="35"/>
    <s v="Search,Hyperlink to related materials"/>
    <x v="1"/>
    <x v="0"/>
    <s v=" We created some of the most detailed maps of cancer-causing air in seven parishes in southeast Louisiana, at a time when there's an influx of new plants being constructed in the area. The project maps the toxic air down to the square kilometer level, and shows flaws in how industrial emissions are regulated in the area, and how much worse it could get when new facilities get built. "/>
    <s v=" This project was the first of its kind to show this sort of cancer-causing air toxicity, and to model the potential new pollutants from new industrial development in this area. We gave the people of south eastern Louisiana and the government the tools to evaluate the potential impact of cancer-causing chemicals on the community at a level never done before. "/>
    <s v=" We used the output of an obscure scientific model developed by the Environmental Protection Agency to map the toxic air and potential hazards to residents. We analyzed a billion-row database to show cumulative cancer effects of air pollution, and we processed that information into two parts. One, at the bottom of the piece, is a MapBox map and associated vector tiles that make up an exploratory lookup map that lets you see how toxic air near you compares to the rest of the seven parishes. The other is a set of data that we processed into a set of animated maps using canvas, d3 and vue.js to walk readers through different facets of the flaws in how industrial air emissions are regulated in southeast Louisiana.  "/>
    <s v=" Understanding and processing the data was a real challenge. We went back and forth with sources for months to understand how to use this database. Before we even got there, we had to transcribe and assemble a database of emissions permits for new plants and work with a modeler to model expected emissions. Rendering an animated map of 810 square grid cells was also difficult, to put it mildly. In order to even show the mapped gradients showing cancer-causing air toxicity, we had to develop our own methodology for quantifying the extent of these problems. "/>
    <s v=" Sometimes finding ways to visualize what would appear to be boring, wonky or scientifically dense data can be incredibly impactful. Also, the more granular you show information like this, the more illustrative and interesting it is. We could have shown this at the county level, but being able to see these plumes of toxic air wafting into the community from facilities gives a more visceral response. It literally shows the story. "/>
    <m/>
    <m/>
    <m/>
    <m/>
    <m/>
    <m/>
    <m/>
    <s v="Lylla Younes, Al Shaw and Claire Perlman"/>
    <s v=" Lylla Younes is a news apps developer for ProPublica’s Local Reporting Network. She was previously a data reporter with New York Public Radio (WNYC) and Gothamist.   Al Shaw is a news applications developer at ProPublica. Equal parts designer, developer and reporter, he uses data and interactive graphics to cover environmental issues, natural disasters and politics.   Claire Perlman is a research reporter for ProPublica's Local Reporting Network. Before becoming a journalist, she was a senior investigator at the Mintz Group, a private investigations firm. "/>
    <s v="Best visualization (small and large newsrooms)"/>
    <m/>
    <m/>
  </r>
  <r>
    <s v="MapMakoko"/>
    <s v="数十万人生活在 Makoko——一个官方不存在的浮动贫民窟"/>
    <x v="19"/>
    <s v="https://twitter.com/dbelaid/status/1200395066805805057"/>
    <x v="0"/>
    <x v="38"/>
    <x v="38"/>
    <x v="1"/>
    <s v="Solutions journalism,Documentary,Open data,Crowdsourcing,Mobile App,Map,Satellite images,Economy,Human rights"/>
    <s v="Database"/>
    <x v="2"/>
    <x v="12"/>
    <m/>
    <s v="Hyperlocal"/>
    <s v="Compliance"/>
    <s v="Compliance"/>
    <s v="Compliance"/>
    <s v="Compliance"/>
    <s v="Compliance"/>
    <s v="Sensor,Drone,Scraping,Microsoft Excel,Google Sheets,CSV,OpenStreetMap"/>
    <x v="25"/>
    <s v="Search"/>
    <x v="0"/>
    <x v="0"/>
    <s v="MapMakoko is an opendata-driven innovative project that empowers citizens in Makoko and its n The resulting open geodata will for the first time give community leaders, residents, planners, and development agencies exact intel on everything from schools and clinics, to waters sources, sewers, roads, markets and homes in Makoko. CfAfrica will make the data available in community gathering points to help residents use it for better planning or campaigns. CfAfrica will also proactively share the maps and data with emergency response and public health and service agencies in Lagos state to ensure they have the best available geo-data for planning"/>
    <s v="&lt;ul&gt;  Capacity building of 15 female drone pilots.   An interactive Map of Makoko Community on the OpenStreetMap (before now, Makoko has been a blank spot on any official Map) now exist.   Makoko now have a baseline data revealing a lot of missing social amenities and absence of government presence in the community for example the non existence of a secondary school in the community.   Visitors and citizens have access to the map/data for easy navigation within the community.   Small and Medium Enterprises have been captured in the map and this is hoping to cause a business growth and better the economy.  &lt;/ul&gt;    "/>
    <s v="  Drones  - Trained mostly female drone pilots on data collection for Mapping. Drones was used to collect geo-spatial data and Aerial footage of Makoko    Open Data Kit  - An Open source tool which was tailored to collect ground data and geo-spatial data of Points of Interests (POI) while navigating the waterways of Makoko on  wooden canoe . I trained the team of volunteers from the community main consisting of the Makoko dream girls. the complete ODK suite was used:    The ODK Collect  - This is an andriod mobile front-end interface for the data collecting volunteers to engage with while gathering data, itwas designed to collect geo-spatial data, multi-media, text and numerical data types.    The ODK Build  - This web based tool was used in designing and structuring the front-end user interface. Simply put, it was used to build the data template/forms/ instrument that runs on the mobile devices.    The ODK Aggregate Server - The app engine that resides on a Virtual Private Server to host an instance of forms and data base to store data collected from the field remotely.      Java OpenStreetMap  - A tool I used in uploading the Points of Interest to the Live Map on the Open Street Map (OSM) Platform, highlighting waterways, streets, roads, SMEs etc.    Spreadsheet  - I used it in cleaning the data collected, making it ready for upload.    Map.me  - I also used it to upload some POIs directly to the OSM platform.    Open Aerial Map  - This is an open source web platform used to host the stitched drone Imagery, in preparation for upload to the OSM platform.    Slack-  I created Private team channels to coordinate the team work on task and other project management in general.     "/>
    <s v=" Due to the unique location of Makoko (a floating slum on the Lagoon) drones was used in Mapping the community to get a high resolution imagery for mapping, also I spent days working remotely from thin balanced canoes made of wood, mapping the nook and crannies of this community, this is the first time a mapper would go physically to collect Points of interest from a canoe - Maintaining my balance while collecting data and geo-coordinates was a skill i learnt and perfected on the field simply to provide an open data.   Bringing teams from different geo-locations/ time zone together to work on the project and collaborate on task, adopting tools for work and achieve result remotely.     "/>
    <s v="&lt;ul&gt;  That getting the community buy-in is key in projects such as this. and this is achievable by organizing town halls.   Availability of Baseline opendata is important and in collecting these, building a relationship with the community helps them connect with the project.    Communities should be made to take ownership of projects in their community for sustainability and lasting impact.    There are resources in slum communities, supporting these communities is a sure way of refining them for a greater impact.  &lt;/ul&gt;    "/>
    <s v="https://www.youtube.com/watch?v=Xu5_ryCL8Sw"/>
    <s v="https://twitter.com/AJEnglish/status/1211874874420944897"/>
    <s v="https://news.yahoo.com/drone-project-aims-put-floating-lagos-slum-map-045702823.html"/>
    <s v="https://www.hotosm.org/projects/code-for-africa-using-drones-to-map-makoko-one-of-africas-largest-slums/"/>
    <s v="https://pulitzercenter.org/reporting/last-french-speakers-lagos"/>
    <s v="https://web.facebook.com/watch/?v=973781016334126"/>
    <m/>
    <s v="Celia Lebur, Jacopo Ottaviani, James Mark, Denis Irorere, Code for Africa, The Pulitzer Centre for Crisis Reporting, The Humanitarian Open Street Map, AFP media, Makoko Dream, Uhurulabs, African Drone"/>
    <s v=" Eromosele John is a Civic Technologist at Code for Africa where he manages data-driven projects with MapMakoko as one of his recent projects.  He is well experienced in opendata and shares his skills through the Code for Africa's Academy programme as a data Literacy trainner. John's wrangleing skills has been useful to the data and design team in Code for Africa as he contributes to solving data related tasks that confronts the team on a weekly bases.   A core team player and one time lead of the Edo State Open Data Programme- The First Sub-National Open Data Portal in Africa with datasets from 32 Ministries, Departments and Agencies (MDA) of Government. For 5 years John was involved in the entire process of collecting, processing and visualizing datasets from these MDAs for the open data portal.   His backgroung in Natural Science has made him understand and have affinity for projects that connects citizens with their environment as he has a first degree in Pure and Industrial Chemistry and an MSC in Industrial Chemistry, Environmental Option from two Federal Universities (Nnamdi Azikiwe University and University of Benin) resepectively. Trainings in project management, other ICT programmes and an impeacable team has made him a seasoned professional built to confront most challenges in the field.   Jacopo Ottaviani is an award-winning computer scientist and data journalist who manages Code for Africa’s (CfA) Knowledge portfolio, as Chief Data Officer (CDO).   The CfA data analysis team consists of data analysts, software engineers and graphic designers who transform often incomprehensible data into easily understood interactive visualisations and tools. Jacopo’s role with CfA is underwritten by a Knight International Fellowship, with the International Centre for Journalists (ICFJ) and supported by the Bill and Melinda Gates Foundation.   See his full biography- &lt;a href=&quot;https://datajournalism.com/contributors/jacopo&quot;&gt;https://datajournalism.com/contributors/jacopo&lt;/a&gt; "/>
    <s v="Open data"/>
    <m/>
    <m/>
  </r>
  <r>
    <s v="Chequeabot: Investing in technology that accelerates our impact"/>
    <s v="事实核查自动化平台 Chequeabot 依靠人工智能和机器学习在不牺牲质量的情况下加快事实核查的过程，以应对以比事实核查更快的速度创建和传播的越来越多的错误信息。"/>
    <x v="13"/>
    <s v="https://chequeabot.chequeado.com/transcriptor/?"/>
    <x v="0"/>
    <x v="39"/>
    <x v="39"/>
    <x v="0"/>
    <s v="Explainer,News application,Fact-checking,Elections,Politics"/>
    <s v="Open-Source Toolkit"/>
    <x v="1"/>
    <x v="3"/>
    <m/>
    <s v="Corporate, individual or specific event"/>
    <s v="Compliance"/>
    <s v="Compliance"/>
    <s v="Compliance"/>
    <s v="Compliance"/>
    <s v="Compliance"/>
    <s v="AI/Machine learning,Scraping,Google Sheets,CSV,Python"/>
    <x v="24"/>
    <s v="Search"/>
    <x v="0"/>
    <x v="1"/>
    <s v=" Chequeabot, Chequeado’s fact-checking automation platform, relies on AI and Machine Learning to speed up the process of fact-checking without sacrificing quality to battle the growing amount of misinformation created and circulated at a much faster rate than fact-checks. Chequeabot does many things: it automatically scans over 30 media outlets all over Argentina, as well as all the speeches and conferences given by the president, identifies claims that can be fact-checked thanks to AI and Natural Language Processing (NLP), and indicates which of those claims are related to previous fact-checks. It also provides an open transcription platform and a text analyzer.  "/>
    <s v=" Firstly, Chequeabot frees a lot of Chequeado’s editors’ time that can then be used to produce better content, while reducing biases by being sure about its regional and media coverage. Over these two years and a half, Chequeabot has made its way into Chequeado’s newsroom meetings on Mondays, suggesting claims to check and helping our journalists find claims related to specific persons and topics.   The platform runs checkable claims with Chequeado’s database of statements previously checked, which allows to publish quicker in social networks when an already factchecked claim is being repeated, through a second function called “What’s already been checked”. This has already proven extremely useful at key moments, such as debates as it has allowed Chequeado to react faster and publish in social networks relevant content related to what was happening, and freeing the journalists to dedicate themselves to checking new information. We want to take this functionality to other editors as it relieves the work of journalists and help them avoid any omissions that might exist. Chequeado has also developed a tool to extract video transcriptions from YouTube: Chequeado's Transcriptor (chequeado.com/transcriptor, or chequeado.com/desgrabador in Spanish, is an open source application, based on Chequeabot's development. It also links every phrase to the exact moment in which is said in the video, to make its verification faster and easier. And it's free and open for everyone who need to speed up their work.    To complement this, we launched a microsite that integrates several automation tools in one interface, which allows users to submit text to be analysed searching for checkable statements, and relates those claims with previous fact-checks. Although is now restricted to Chequeado’s newsroom, it’s being improved so it can be released and open for every newsroom interested in implementing this tool. "/>
    <s v=" Chequeabot uses scraping techniques to automatically extract information from the selected media outlets, and afterwards, applies Machine Learning and NLP to identify fact-checkable statements and the relevant labels (such as the speaker or the context, or the media where it was reproduced). To do so, it uses Python libraries, such as Scikit.learn, nltk, and spaceit. The information is placed in an MySQL database, which is read by an app accessible and UX friendly to the newsroom, comprised mainly of non-technical professionals.  "/>
    <s v=" Artificial Intelligence is a powerful ally, especially in smaller newsrooms with limited resources. However, asking the AI to analyze large amounts of information blindly can become a bigger drawback than the solution it provides. It was hard for us to realize that whatever decision we chose to make could bias the algorithm, even those that seemed to be the ones that could foster and improve our work more efficiently, like asking the bot to prioritize claims from more relevant people. That, in terms of AI and Machine Learning, could have impoverished all subsequent results, neglecting those voices that are also interesting and necessary for the journalistic process. We need our Chequeabot to help us and to be better than us. From Chequeabot, we also need what it offers to be relevant to the newsroom. We need to be sure, for example, that Chequeabot’s results do not hide necessary information, and that it selects claims and fact-checkable with a criterion (that is learned), that reflects the will of the organization, specially when it comes to relevance, plurality and federal coverage. All in all, this kind of experimentation was challenging in several ways, that we could not have foreseen before, being a small newsroom.  "/>
    <s v=" The Chequeabot is an example that it is worth investing in innovation, especially when there are limited resources to be prioritized. Moreover, it shows that the greatest impact is achieved when the problem to be solved is chosen correctly, even if the solution demands too much effort in a first analysis. Failing to diagnose, or misassessing the organization's priorities, can lead to total failure. If the problem is well chosen, a small breakthrough, like the first demo of the Chequeabot back in 2017, is significant. If the problem is poorly chosen, even major developments can have no impact at all, and that, for a small organization, is critical. For us, Chequeabot was an hours multiplying tool. The investment was big, but the payoff, in the mid and long term, is enormous. "/>
    <s v="https://youtu.be/87RbE_W0k9I"/>
    <s v="http://chequeado.com/automatizacion"/>
    <s v="https://www.youtube.com/watch?v=O1PuOeYAGNw"/>
    <s v="https://twitter.com/chequeado/status/1123942647389929474?lang=es"/>
    <s v="http://chequeado.com/automatizacion"/>
    <m/>
    <m/>
    <s v="Laura Zommer, Pablo M. Fernandez, Mariano Falcon, Joaquin Saralegui, Matias Di Santi"/>
    <s v=" Laura Zommer. Executive Director and Editor-in-chief at Chequeado. Member of the Board of the International Fact-Checking Network and the Consultative Council of Sembramedia and the Brazilian site Gender and Number. Laura has a Bachelor's Degree in Communication Science at University of Buenos Aires and she's also a lawyer and access to information and transparency activist. She is Professor of Right to Information at the University of Buenos Aires and writes in the daily La Nacion. She worked at CIPPEC (2004-2012) as Director of Communications and at the Secretary of Internal Security of the Ministry of Justice  (2003-2004).    Pablo M. Fernandez. Director of Editorial Innovation in Chequeado. Assistant lecturer at the Data Department of Social Communication at the University of Buenos Aires and member of UBACyT research team on technology and media. Professor of the Master's Degree in Innovation in Digital Media at Torcuato Di Tella University. Author and founder of Jomofis, the independent workers' community. Blogger on Onlain. Co-lead the Diyitales podcast. Former editor of Lanacion.com (Technology and general update) and digital magazines of La Nación (Brando, Living, Lugares, Hola, Maru, Ohlala, Rolling Stone and Susana).   Mariano Falcon. Programmer in area of Innovation in Chequeado. Engineer in Information Systems of the National Technological University. Specialist in technologies for working with data, such as scraping and Natural Language Processing.   Joaquín Saralegui. Developer at Chequeado. Analyst in Information Systems, specialized in languages like Java, Python, c++, Javascript, and NLP and Machine Learning algorithms.   Matias Di Santi​. Editing and production coordinator at Chequeado and Reverso. He is a former reporter for Buenos Aires newspaper Diario Z, where he mainly covered politics and society. He helped to research and edit the investigative book El Enigma Perrotta. He was nominated for the Estímulo TEA award in 2014 and 2015. In 2016, he won the FOPEA award for Investigative Journalism. He mainly covers topics such as misinformation, official advertising and electoral financing. He is a regular commentator for Buenos Aires radio stations, as well as at TV programmes. "/>
    <s v="Innovation (small and large newsrooms)"/>
    <m/>
    <m/>
  </r>
  <r>
    <s v="TodosLosContratos.mx"/>
    <s v="评估开放合同的表现。我们的最终目标：促进问责制和公民监督"/>
    <x v="11"/>
    <s v="https://www.todosloscontratos.mx/"/>
    <x v="1"/>
    <x v="5"/>
    <x v="40"/>
    <x v="0"/>
    <s v="Investigation,Explainer,Database,Open data,OSINT,Chart,Map,Corruption,Money-laundering,Business,Economy"/>
    <s v="Database"/>
    <x v="2"/>
    <x v="7"/>
    <m/>
    <s v="National"/>
    <s v="Compliance"/>
    <s v="Compliance"/>
    <s v="Compliance"/>
    <s v="Compliance"/>
    <s v="Compliance"/>
    <s v="AI/Machine learning,Scraping,D3.js,JQuery,Json,CSV,PostgreSQL,Node.js"/>
    <x v="36"/>
    <s v="Zoom/details on demand,Filtering,Search,Hyperlink to related materials"/>
    <x v="0"/>
    <x v="0"/>
    <s v="TodosLosContratos.mx (All the contracts) is a data journalism project that has compiled almost 4 million public contracts made between 2001 and 2019 by the Mexican Federal Government. The project mixes journalistic reports that explain cases of corruption and bad practices in the mexican procurement sistem, with rankings based on algorithms especificaly designed for the mexican by the team.. The objective of the project is to promote accountability in the contracting process in Mexico, so we published all the data in QuiénEsQuién.wiki platform and API, opened the methodology of the analysis algorithms and published a guide on how to investigate with"/>
    <s v=" The publication of TodosLosContratos.mx together with the uploading of the data in QuiénEsQuién.Wiki has had three main impacts:  - Simplify the journalistic investigation of public contracts. The publication of the vast majority of contracts of the Mexican federal administration in a usable and reliable search engine has increase the productivity of the journalist, this has been expressed to us by journalists from Mexican outlets like Animal Político, Aristegui Noticias, El Universal, Cuestione, Proceso, among others, also local mexican online newspaper like Zona Docs, BI Noticias, Lado B or Cuestione, and International newspapers like AJ+ in spanish and El Faro (El Salvador).  - Promote the opening of public contracting data. Following our publication three government agencies have approached us to know how they can improve or upload new data to our platform. We have given them advice on how to improve their open data strategies; and once they publish we will update QuiénEsQuién.Wiki and our algorithmic analysis in TodosLosContratos 2020 edition.  - To increase the knowledge and interest of the citizens about the public procurement. As a result of the project, more people know how public contracting works and can easily consult it. Visits to the QuiénEsQuién.Wiki platform are increasing exponentially and every week we receive messages from people with doubts or clarifications about contracts or their participants. "/>
    <s v=" A project of this complexity has several processes and key technologies:  - Data Import: Based in the free software &lt;a href=&quot;https://nifi.apache.org/&quot;&gt;Apache NiFi&lt;/a&gt; we have developed an importer and webscrapper orchestrator. This modular software allows us to have a simple setting for reusable components like the data cleaning module or the data update module.  - Plataform and API: QuiénEsQuién.Wiki is based on a mongoDB+node.js, all the data is hosted in a Kubernetes cluster of MongoDB databases and then exposed through a public API which is documeted both in Spanish and English. Plus a model &lt;a href=&quot;https://github.com/ProjectPODER/node-qqw&quot;&gt;client in nodejs&lt;/a&gt; is usable with the NPM package registry. The website consumes the API and is compatible with desktop, tablets and mobile devices.  - Algorithmic analysis: Our &quot;groucho&quot; engine for analyzing open contracting data in the &lt;a href=&quot;https://www.open-contracting.org/&quot;&gt;OCDS data standard&lt;/a&gt;. The engine is&lt;a href=&quot;https://github.com/ProjectPODER/OCDS_RedFlags&quot;&gt; published with a GPL license&lt;/a&gt;, which makes it reusable and transparent. It's written in Node.JS.  - Data analysis: In order to fine tune the parameters of the algorithmic analysis engine we have combed through the data with the help of &lt;a href=&quot;https://kibana.quienesquien.wiki/&quot;&gt;Kibana&lt;/a&gt;, an open source data visualization dashboard based on the ElasticSearch database engine,  which helped us to quickly recognize patterns and detect deviations.  - Data visualization: Our data is nicely presented using custom designed web-based interactive graphs and maps using primarily the D3.js library. "/>
    <s v=" For this project, our interdisciplinary team took the enormous task of automating the cleaning, compilation, transformation and analysis of 4 million contracts from 64 different tables of government-published data, a highlight of the hardest parts follows:   - Data cleaning: The mexican government does not have a practice of unifying the name of the suppliers, neither they provide a unique identifier. Our &lt;a href=&quot;https://github.com/ProjectPODER/lavanderia-empresarial&quot;&gt;&quot;lavadora empresarial&quot; software (also GPL)&lt;/a&gt; takes care of detecting duplicates with different spellings and other common errors, while avoiding to merge different but similar companies. For example, here's the page for &lt;a href=&quot;https://www.quienesquien.wiki/empresas/televisa-sa-de-cv&quot;&gt;Televisa in QuienEsQuien.wiki&lt;/a&gt; showing all the 23 different spellings of their name across 535 contracts.   - Data transformation and compilation: Contracts from all sources are converted to the OCDS standard using specific mappings for each source, which can be very intricate with complex dependencies for the field values. 64 datasets are published in 5 different data structures, each of them requiring different pipelines in our Apache NiFi setup. These databases contain repeated contracts and several entries for the same contracting process which can only be compiled after they are transformed to OCDS standard.   - Data analysis in an interdisciplinary team: Creating work tools which can be used by both journalists, programmers and analysts took several months and several long meeting until agreements were reached on the best way to capture specific malpractices in contracts or on why we could or couldn't perform specific evaluations with the available data. "/>
    <s v=" Sharing our learned lessons is one of the main goals of the project, and encouraging others to emulate this kind of project.   As we have said all of our projects are based in free software solutions, our own code is published in GPL licenses, all of our data and methodologies is published in CC-BY licenses. And all our reports are properly quote their sources. Plus we have documented the usage of our tools in Spanish and English, making everything we've done entirely reusable.   We think the main takeaway is that it is possible to measure corruption based on public contracting data and we are starting to see the possibility of one day no longer relying on corruption perception surveys.   Having a team that is committed to making bold assumptions and running deep journalistic analysis based in data was a key asset to accomplish our impact goals and to highlight our organization as one of the most advanced in the latinamerican region.     "/>
    <s v="https://www.quienesquien.wiki/"/>
    <s v="https://manualinvestigarcontrataciones.readthedocs.io/es/latest/#"/>
    <s v="https://api.quienesquien.wiki/v2/docs/"/>
    <s v="http://www.elclarinete.com.mx/mas-de-medio-millon-de-pesos-han-costado-visitas-de-amlo-a-aguascalientes/"/>
    <s v="https://www.m-x.com.mx/al-dia/el-chef-de-las-estrellas-era-el-favorito-de-pena-nieto"/>
    <s v="https://twitter.com/nayaroldan/status/1191900609164779520"/>
    <m/>
    <s v="Eduard Martín-Borregón, Martín Szyszlican, Claudia Ocaranza, Fernando Matzdorf, Félix Farachala, Marisol Carrillo, Ricardo Balderas and Isabela Granados."/>
    <s v=" The Project on Organizing, Development, Education, and Research (PODER) is civil society organization whose mission is to improve corporate transparency and accountability in Latin America from a human rights perspective and to strengthen civil society stakeholders of corporations as long-term accountability guarantors. The main problem PODER seeks to address is state capture, whereby an economic and political elite controls public decision-making and effectively limits the realization of sustainable capitalism and democracy for the rest of society. PODER organizes its work in five programs: strategic research, community capacity building and accompaniment, transparency technology, advocacy, and strategic litigation. PODER works primarily in Mexico, though it also conducts projects in Argentina, Brazil, Chile, Colombia, and Peru.    TodosLosContratos.mx is a project lead by the Transparency Technology department who is in charge of all the data, journalistic and technology work of the organization. The department is actually conformed by seven people: three developers, two data and investigative journalist, one data analist and one manger of the team. The main projects of the department are:   -QuiénEsQuién.Wiki: Collaborative database and power map of Latin American companies and business elites. It contains data from 17 different countries and is speacilliced on Mexican public procurement data.   - &lt;a href=&quot;https://www.rindecuentas.org&quot;&gt;Rindecuentas.org&lt;/a&gt;: An data and investigative journalistic blog that each week publish a repor on corporate transparency and accountability.   - Whistle-blowing platforms: PODER is a founding member of the &lt;a href=&quot;http://mexicoleaks.mx/&quot;&gt;MéxicoLeaks&lt;/a&gt; alliance and has help to sep up &lt;a href=&quot;https://chileleaks.org/index.html&quot;&gt;Chileleaks&lt;/a&gt; and &lt;a href=&quot;http://leaks.pe/&quot;&gt;Peruleaks&lt;/a&gt;. "/>
    <s v="Open data"/>
    <m/>
    <m/>
  </r>
  <r>
    <s v="What inflation means for you"/>
    <s v="通货膨胀意味着什么"/>
    <x v="20"/>
    <s v="https://www.rappler.com/philippines-inflation-meaning"/>
    <x v="0"/>
    <x v="40"/>
    <x v="41"/>
    <x v="0"/>
    <s v="Explainer,Open data,News application,Business,Economy"/>
    <s v="Explain"/>
    <x v="4"/>
    <x v="13"/>
    <m/>
    <s v="National"/>
    <s v="Compliance"/>
    <s v="Non-compliance"/>
    <s v="Non-compliance"/>
    <s v="Compliance"/>
    <s v="Non-compliance"/>
    <s v="D3.js,Json,Microsoft Excel"/>
    <x v="24"/>
    <s v="Zoom/details on demand"/>
    <x v="0"/>
    <x v="0"/>
    <s v=" Through its two-part series, TheNerve team tried to make the concept of inflation more understandable to readers using data. The first part aims to help readers understand how inflation directly affects them as consumers using a calculator that compares the prices of basic goods in the Philippines from 1957 to 2011 with the prices of goods today. It also made use of both social and economic data to put in context the 2018 inflation rate hike. For the second part, TheNerve team conducted surveys to show how Filipino consumers and business owners are coping with the rising prices of goods. "/>
    <s v=" TheNerve’s inflation project puts the 2018 inflation rate hike in context using data from multiple sources – economic data, social listening, and surveys – and used innovative data visualizations to help readers understand the concept easier (ie. inflation calculator, topic mapping for news, etc).​   TheNerve’s inflation series was widely read on the Rappler website, generating 10,000 pageviews and 5,000 interactions on social media. The inflation calculator was also used more than 5,000 times. "/>
    <s v=" Tools and technologies used:  &lt;ul&gt;    Social listening tools to gather Twitter data.       Natural Language Processing to process news data.       Charts made using Flourish and Tableau.       Calculator built by TheNerve. Computation based on publicly-available data on inflation rates/prices of goods.     &lt;/ul&gt;  Official data were sourced from government agencies. Data on inflation-related conversations from Twitter. Data on Inflation searches from Google Trends. The survey was conducted by TheNerve team. "/>
    <s v=" Building the inflation calculator was the hardest part of the project, requiring the team to comb through decades’ worth of economic data for accurate computations. Significant effort was also spent on visualizations and in making sure the news app is easy to use and understand. "/>
    <s v=" The project emphasizes the value of newsrooms working with the private sector, in this case a data company, to fill in vacuums in technological resources and skills, in order to deliver impactful data journalism. "/>
    <s v="https://www.rappler.com/philippines-inflation-impact-consumer-business-spending"/>
    <m/>
    <m/>
    <m/>
    <m/>
    <m/>
    <m/>
    <s v="TheNerve Team"/>
    <s v=" TheNerve is a Manila-based consultancy, working with Rappler, that specializes in analyzing data to bring forth powerful insights and narratives. Believing that data can deliver real-world impact, the company enables its partners across a wide range of industries to cut through the clutter and extract value and meaning from various datasets. The insights guide partners’ business decisions and help them engage with their communities better. Composed of a team of data scientists, business strategists, award-winning storytellers, and designers, the company is on a mission to transform data science into data relevance. "/>
    <s v="Best news application"/>
    <m/>
    <m/>
  </r>
  <r>
    <s v="Australia Talks news application"/>
    <s v="我们询问了60,000 名澳大利亚人的想法、感受和经历。 你适合哪里？ 参加调查以获得您的个性化结果，并了解您与其他澳大利亚人的比较"/>
    <x v="21"/>
    <s v="https://australiatalks.abc.net.au/"/>
    <x v="0"/>
    <x v="41"/>
    <x v="42"/>
    <x v="1"/>
    <s v="Cross-border,Multiple-newsroom collaboration,Quiz/game,News application,Crowdsourcing,Infographics,Chart"/>
    <s v="Inform"/>
    <x v="2"/>
    <x v="3"/>
    <m/>
    <s v="National"/>
    <s v="Compliance"/>
    <s v="Non-compliance"/>
    <s v="Non-compliance"/>
    <s v="Compliance"/>
    <s v="Non-compliance"/>
    <s v="Personalisation,D3.js"/>
    <x v="37"/>
    <s v="Zoom/details on demand,Personalization"/>
    <x v="1"/>
    <x v="0"/>
    <s v=" With Australia Talks, the ABC built a sweeping portrait of Australians' attitudes and behaviours, and then created an immersive news application that allowed people to explore their own individual story through the lens of that data — helping them to better understand themselves, their neighbours and their country.   The user starts out by answering questions about topical issues (eg. climate change), and their own experiences (eg. sex, self-esteem).   Australia Talks then delivers a personalised story exploring how the individual's attitudes and experiences compare to other Australians — based on the results of an earlier, representative sample of 54,000 people. "/>
    <s v=" The &lt;a href=&quot;https://australiatalks.abc.net.au/&quot;&gt;Australia Talks news application&lt;/a&gt; was completed by more than 450,000 people, and a subsequent impact study found that 30 per cent of Australians engaged with the project as a whole.    Individual impact    Australia Talks posed curly questions about hot-button topics (smacking children, climate change) and also dug into very personal areas (sex, happiness). Many people found that the very act of answering prompted them to think about their own opinions and behaviours in new and surprising ways.   Then, their personalised Australia Talks results page provided them with both a greater understanding of themselves and their fellow Australians, and also often a sense of belonging.   One young audience member told us she cried when she completed the Australia Talks tool because she found it so affirming and &quot;felt less alone&quot; when she learned how many other young Australians were also struggling with mental health concerns.   Another user said that being asked how much she would be willing to spend personally to slow climate change had prompted her to start buying carbon offsets.   Another wrote: &quot;From naked selfie to religion, as an Indonesian migrant, this Australia Talks by ABC News really helps me to know where I fit in modern Australia.&quot;    Starting conversations    By exploring the views and experiences of the nation, Australia Talks was able to spark important conversations — about &lt;a href=&quot;https://www.abc.net.au/news/2019-12-17/what-youd-spend-to-halt-climate-change-and-what-you-could-get/11784704&quot;&gt;climate change&lt;/a&gt;, &lt;a href=&quot;https://www.abc.net.au/radionational/programs/lifematters/why-young-adults-are-most-prone-to-anxiety-and-loneliness/11708966&quot;&gt;mental health&lt;/a&gt;, &lt;a href=&quot;https://www.abc.net.au/news/2019-10-22/annabel-crabb-national-identity-what-makes-an-australian/11623566&quot;&gt;national identity&lt;/a&gt;, &lt;a href=&quot;https://www.abc.net.au/news/2019-10-18/annabel-crabb-australia-talks-women-worried-more-than-men/11562860&quot;&gt;gender&lt;/a&gt;, &lt;a href=&quot;https://www.abc.net.au/news/2019-11-15/sex-dating-and-prejudice-why-we-are-a-nation-sharply-divided/11694038&quot;&gt;prejudice&lt;/a&gt;, &lt;a href=&quot;https://www.abc.net.au/news/2019-11-28/australia-talks-annabel-crabb-political-correctness-analysis/11742380&quot;&gt;freedom of speech&lt;/a&gt;, &lt;a href=&quot;https://www.abc.net.au/news/2019-11-06/annabel-crabb-australia-talks-religion-insights/11674076&quot;&gt;religion&lt;/a&gt; and much more.   The conversations played out both between individual citizens and on the national stage. They were held on social media, but also in the real world through dozens of community engagement events including outside broadcasts and town hall meetings.   They were also extended by media outlets across Australia, including the Guardian, The Australian, Daily Mail, Australian Financial Review as well as some international coverage. "/>
    <s v=" Australia Talks was an epic undertaking, two years in the making, conducted by the ABC in conjunction with social scientists and data scientists at Vox Pop Labs.   We started by crowdsourcing areas of concern for Australians through open-text surveys and interviews with thousands of Australians from across the political and sociodemographic spectrum. With an academic advisory panel, we then designed more than 500 questions and statements that tested the attitudes and behaviours of Australians.   After 18 months of crowdsourcing and survey design, these 500 questions were then put to 54,000 Australians in July 2019. We spent a month in August analysing the data with help from data journalists at ABC and Vox Pop Labs’ data analysts.   We then developed the Australia Talks news application as the central way for people to understand this huge new dataset and situate themselves within the broader narrative of modern Australia.   This involved the selection of a subset of survey questions to include in the tool, and the development of an algorithm to generate the personalised results pages. And when we say personalised, we really mean personalised. There were more than 574 sextillion possible results pages — well and truly more than one possible result for every individual Australian!   One key consideration was for each of those pages to have a clear storytelling arc, weaving together personal experiences, as well as views and hopes around a broad range of themes such as prejudice, happiness, sex, cost of living, climate change and identity.   We also wanted Australia Talks to engage with the widest range of Australians as possible, so made it available in four languages (English, Simplified Chinese, Arabic and Vietnamese).   The Australia Talks application was used by more than 450,000 people, and results cards were shared 7,000 times on social media. "/>
    <s v=" The project's aim is to get the Australian community talking about things that matter to them — and we want to include as many people as possible in that conversation. As a result, we decided to launch this ambitious news application not only in English, but also the three most common languages among non-English speaking Australians (Simplified Chinese, Arabic and Vietnamese).   Launching such a complex interactive digital experience in multiple languages was an enormous undertaking — and a first for us at the ABC. As we closed in on launch, translation seemed to pose a new, surprising challenge with the dawn of each day.   The ABC puts an enormous amount of effort into making sure our stories are accurate, fair and interesting for the audience. So when we committed to launching Australia Talks in three languages other than English, we were determined that those other languages would get the same high-quality experience as we offer our English-language readers.   Working with translators when all the key developers and editorial staff were English-only speakers meant we had to undertake additional rounds of quality testing. When you can't read the text, importing multiple languages into the back-end of the application is a fraught process.   Each individual language had its own unique challenges as well. Arabic, for example, is a right-to-left language which throws up all kinds of unexpected challenges — from the design of the data visualisations and page layout to how the software we used to simply edit the content handled each language. "/>
    <s v="  1. How partnering across disciplines can extend your journalism    The ABC has a long history of delivering important journalism. But journalists are not trained in the latest methods of social science or public opinion research.   To develop such a sophisticated project, it was necessary to marry the ABC's journalistic prowess with specialists in social science and data science. Australia Talks proves that the combination of journalism with social science can deliver powerful results.    2. How to make data feel personal, and engaging    Taking a huge dataset — with literally millions of individual data points — and making it accessible and understandable for the audience is always a huge challenge. The power of the Australia Talks approach is that it puts the focus of the app experience on the individual user, and uses their own personal thoughts and feelings as the way to guide them through the dataset.   This is an extremely powerful framing, as it allows the user to be at the centre of the storytelling. While that could risk becoming narcissistic, the arc of the Australia Talks story uses the individual as simply the starting point, helping the user to look outward and expanding their understanding of others in the community. "/>
    <s v="https://australiatalks.abc.net.au/results/2ba047c5-e507-42cb-add5-71a723645701 (indicative results page)"/>
    <s v="https://www.abc.net.au/news/about/backstory/digital/2019-10-24/australia-talks-your-questions-answered/11608434 (How and why explainer)"/>
    <s v="https://www.abc.net.au/news/2019-10-06/australia-talks-explained/11570332 (Launch explainer)"/>
    <m/>
    <m/>
    <m/>
    <m/>
    <s v="ABC News Story Lab and Vox Pop Labs"/>
    <s v=" Australian Broadcasting Corporation is Australia's national public broadcaster. The ABC provides Australian stories and conversations across radio, television, online and mobile services throughout metropolitan and regional Australia and overseas through ABC Australia and Radio Australia. The ABC provides informative, entertaining and educational services that reflect the breadth of our nation.   Vox Pop Labs is a &lt;a href=&quot;https://bcorporation.net/about-b-corps&quot;&gt;B Corp&lt;/a&gt; operated by academics and based at McMaster University in Canada. Vox Pop Labs specialises in the application of digital technology and data science to foster democratic participation and civic engagement.    At the ABC, the Australia Talks project was led by Matthew Liddy (editor, ABC News Story Lab), Julie Hanna (managing editor, Factual), Nick Hayden (managing editor, Entertainment) and Natasha Banks (projects lead, Content Ideas Lab). The Vox Pop Labs team was led by founder and CEO Clifton van der Linden. They worked with teams across the ABC, academic partners at the University of Melbourne as well as a multi-institutional panel of academic advisors to deliver Australia Talks. "/>
    <s v="Best news application"/>
    <m/>
    <m/>
  </r>
  <r>
    <s v="Is There a Connection Between Undocumented Immigrants and Crime?"/>
    <s v="无证移民和犯罪之间有联系吗？ 这是一种广泛持有的看法，但一项新的分析发现没有证据支持它。"/>
    <x v="4"/>
    <s v="https://www.themarshallproject.org/2019/05/13/is-there-a-connection-between-undocumented-immigrants-and-crime"/>
    <x v="0"/>
    <x v="42"/>
    <x v="43"/>
    <x v="1"/>
    <s v="Investigation,Explainer,Infographics,Immigration,Crime"/>
    <s v="Inform"/>
    <x v="2"/>
    <x v="14"/>
    <m/>
    <s v="National"/>
    <s v="Compliance"/>
    <s v="Non-compliance"/>
    <s v="Non-compliance"/>
    <s v="Non-compliance"/>
    <s v="Non-compliance"/>
    <s v="D3.js,R"/>
    <x v="38"/>
    <s v="No interactive feature"/>
    <x v="1"/>
    <x v="0"/>
    <s v=" After The Marshall Project and the New York Times’s The Upshot published an investigation debunking the often-repeated idea that immigrants increase crime in the U.S., many readers asked: What about undocumented immigrants?        We knew we wanted to try to answer this question. The problem was that very little data exists about undocumented immigrants. So when the Pew Research Center released new undocumented population estimates across the country, for the first time it was possible to compare population changes to changes in crime in the last decade, and show that undocumented immigrants, too, do not increase crime. "/>
    <s v=" Advocates for immigration reform have used this work to rebut misleading narratives on immigration at White House news conferences where ICE and other law enforcement officials were speaking. The Washington Post published an opinion piece from their editorial board about our findings. In January, the report was used to motivate a bill passed by the Washington senate to curb discrimination against undocumented immigrants.   This report was shared and viewed widely, with hundreds of thousands of views on the Marshall Project website and our partner New York Times page. It was posted to social media by the thousands, including by many respected journalists, politicians, organizations and leaders such as Peter Baker, Glenn Thrush, Nicholas Kristof, Sam Vinograd, Sahil Kapur, Rep. Nydia Velazquez, the ACLU, the U.S. House Committee on Homeland Security, the Urban Institute, the Sentencing Project, Prison Legal News, and others. Flagg was interviewed on CNN on Michael Smerconish’s morning show, and on the radio on SiriusXM and NPR.   Dozens of other news organizations picked up or otherwise covered the analysis, including NPR, Politico, The Washington Post, The Atlantic, Rolling Stone, The Boston Globe, The Trace, the Southern Poverty Law Center, Documented NY, AZ Central, Daily Kos, Yahoo News, Splinter News, ThinkProgress, The Huffington Post, New York Magazine, Mother Jones, AM New York, and a range of Spanish and international outlets such as Univision, Diario De Noticias, Proceso Digital, Al Dia, The Brazilian Times, La Prensa, Radio Bilingüe, Gestión, El Sol de Mexico, El Diario NY and others.    Some localized the data we provided on request to produce stories focused on their own areas, including Patch.com’s series of local articles covering Chicago, Philadelphia, Boston, Charlotte, Providence, Nashua and Lubbock. "/>
    <s v=" To investigate the potential relationship between undocumented immigrants and crime, The Marshall Project downloaded and merged all types of violent and property crime data published by the FBI Uniform Crime Reporting program for the same areas and time period covered by the Pew undocumented population estimates that had just been released. Historical changes in the legal definition of rape and inconsistencies in how motor vehicle theft is recorded in different areas meant both of these types of crime had to be removed from analysis, so we used raw numbers of reported crimes and populations to produce amended rates for the rest of the categories.    After calculating 3-year averages and changes in crime rates, The Marshall Project fit regressions to model the relationship between changes in an area’s undocumented population and changes in violent crime, property crime, and their components of aggravated assault, robbery, murder, burglary and larceny. None of the models found evidence of a connection. This analysis was done in R.   We demonstrated our analysis visually, allowing viewers to see and understand the data directly for themselves. We used Illustrator and D3.js for this design and web development work. "/>
    <s v=" Our main challenge in terms of data analysis for this project was the scarcity of available data about undocumented populations. Thanks to the work Pew does, we were able to get estimates of these populations. But the estimates Pew publishes as part of their standard work are generally raw numbers of undocumented immigrants, and our analysis required percent change over time – nontrivial to derive due to the error margins in the estimate formulas. So Pew researchers generously worked with us to get the estimates in the form we needed for a robust analysis.   The other time-consuming part of this analysis was tracking crime rates by metropolitan area, the geographies of which change over time. Sometimes a metro would grow to encapsulate new area, sometimes it would divide into multiple smaller regions. Consulting technical documentation for the roughly 180 areas in our study by hand, we determined for each area when a changed geography could still be an appropriate match to the original, when smaller areas would need to be combined for a proper match, or when no accurate match was possible.   In editorial terms, our biggest challenge was to cut through the vast amount of misinformation and flawed data reporting on the subject of immigrants, and the fear that comes with such misinformation. Inspired by the specific needs our readers expressed, we did everything we could think of to encourage their trust by making our analysis process transparent and understandable, including presenting the information visually in a way that people could browse the data and make up their own minds. "/>
    <s v=" One thing we learned from the process of reporting this story was the value of listening to the questions and needs of our readers. By paying attention to readers’ voices, we were able to identify an opportunity to provide clarity on a question that was important to them, and we are so grateful to readers for giving us that opportunity. "/>
    <m/>
    <m/>
    <m/>
    <m/>
    <m/>
    <m/>
    <m/>
    <s v="Anna Flagg"/>
    <s v=" Anna Flagg is The Marshall Project's senior data reporter, covering criminal justice topics including immigration, crime, race, policing and incarceration. Her work has been recognized by the Global Editors Network’s Data Journalism Awards, the Society of News Design, and the Information is Beautiful Awards, and she was a finalist for a 2019 Deadline Club Award. "/>
    <s v="Best data-driven reporting (small and large newsrooms)"/>
    <m/>
    <m/>
  </r>
  <r>
    <s v="Homicides overcome crisis of 2011"/>
    <s v="墨西哥的凶杀案超过了 2011 年的危机"/>
    <x v="11"/>
    <s v="http://www.ladata.mx/homicidiosenmexico_en/"/>
    <x v="0"/>
    <x v="43"/>
    <x v="44"/>
    <x v="0"/>
    <s v="Investigation,Explainer"/>
    <s v="Inform"/>
    <x v="2"/>
    <x v="7"/>
    <m/>
    <s v="National"/>
    <s v="Compliance"/>
    <s v="Non-compliance"/>
    <s v="Non-compliance"/>
    <s v="Non-compliance"/>
    <s v="Non-compliance"/>
    <s v="D3.js"/>
    <x v="39"/>
    <s v="Zoom/details on demand"/>
    <x v="0"/>
    <x v="0"/>
    <s v=" This project sought to analyze the evolution or n 20 to ñ os one of the problems m to s serious facing M é xico: the killings. We found that the level of violence nationwide to overcome the crisis that occurred in 2011 with the war on drugs, we discovered that see the big picture at the national level was not enough as í we decided to visualize trends homicide of the 32 states integrating M é xico. "/>
    <s v=" The impact of this project really is in the visualization it or n data, because we communicate effectively, simple and exploratory manner the evolution or n a problem to tica as complex and important as violence in M é xico.       On the other hand it is ñto note that this project had an impact on different pa mediatico í countries, thanks to which was retaken by the Gijn in its weekly Top 10 Data Journalism "/>
    <s v=" For an to analysis of the data we use Phyton; for the design ñ or employ the paqueter í to adobe illustrator and xd; for programming it or n of the visualization it or n use data D3 "/>
    <s v=" the hardest part of this project was the size of the  data that we work, the data set that deal was made up of hundreds of thousands of records and comprend í to infomarmacion infomarmaci or n data of the 32 states of M é xico for 20 to ñ os. Thinking and design ñ ar how could í masters so much data display was a big challenge which we are very proud to have faced. "/>
    <s v=" We like to think that with this project we show that journalism data seeks and must seek to understand and communicate the problem to ticas of sistem way to tica. M é xico all d í as news of killings abound, but rarely the subject comes from a glance m to s broader, deeper. What others can learn from this project is incre í potential ble having data journalism. "/>
    <m/>
    <m/>
    <m/>
    <m/>
    <m/>
    <m/>
    <m/>
    <s v="-Oliver Morales Agiss, Wilt Gomari, Erandi flores, Daniel Gomez, Mariana Lopez"/>
    <s v=" The Data is a multidisciplinary team that brings together physicists, mathematicians, designers, sociologists and journalists to think and discuss the best way to communicate long databases. Data is a team of passionate about quality, innovation and data "/>
    <s v="Best visualization (small and large newsrooms)"/>
    <m/>
    <m/>
  </r>
  <r>
    <s v="What people in Switzerland worry about"/>
    <s v="瑞士最大的五个问题是什么？每年，在全国范围内的民意调查中都会向数千名居民提出这个问题。以下是多年来让瑞士人不眠之夜的互动方式。"/>
    <x v="22"/>
    <s v="https://www.swissinfo.ch/eng/2019-elections_what-people-in-switzerland-worry-about/44997722"/>
    <x v="0"/>
    <x v="35"/>
    <x v="45"/>
    <x v="0"/>
    <s v="Explainer,Open data,Immigration,Health,Economy,Employment"/>
    <s v="Explain"/>
    <x v="2"/>
    <x v="1"/>
    <m/>
    <s v="National"/>
    <s v="Compliance"/>
    <s v="Non-compliance"/>
    <s v="Compliance"/>
    <s v="Non-compliance"/>
    <s v="Non-compliance"/>
    <s v="D3.js,R,RStudio"/>
    <x v="40"/>
    <s v="Zoom/details on demand,Hyperlink to related materials"/>
    <x v="5"/>
    <x v="0"/>
    <s v=" What are the five biggest problems in Switzerland? Every year, several thousand Swiss residents are asked this question in a nationwide poll. The annual ranking of Swiss residents’ top concerns is regarded as an important policy tool to find out what’s on the electorate’s mind. As national elections approached, SRF Data visualized the development of Swiss worries over 25 years and consulted experts and and dozens of other data sources to find out, what drives those worries, how do politicians react to these concerns and how the political reactions influence the worries of the people "/>
    <s v=" The article was published in 9 languages and picked up by several news formats, both radio and TV. It was widely shared in Social Media. "/>
    <s v=" We used R-Studio to gather different datasets and find pattern to investigate. Once we had a rough storyline, we sketched the story in Sketch and wrote a first draft of the text. We then implemented the front-end with D3,js, React, animated SVG. For smooth transitions we used Flubber. "/>
    <s v=" We put a lot of focus on making sure the design is as clear and easy to understand as possible. Plus: A solid and reproducable documentation. "/>
    <s v=" How to investigate data about feelings (worries) from different angles. "/>
    <s v="https://srfdata.github.io/2019-06-worries/"/>
    <m/>
    <m/>
    <m/>
    <m/>
    <m/>
    <m/>
    <s v="Felix Michel, Angelo Zehr, Julian Schmidli, Tania Boa"/>
    <s v=" Felix Michel (34 years old) is a datajournalist at SRF Data.   Angelo Zehr (28 years old) is a datajournalist at SRF Data.   Julian Schmidli (34 years old) is project-lead and editor at SRF Data.   Tania Boa (34 years old) is a designer at Interactive Things. "/>
    <s v="Best visualization (small and large newsrooms)"/>
    <m/>
    <m/>
  </r>
  <r>
    <s v="The Election Game"/>
    <s v="选举游戏 建立自己的联盟​​，增加波动，看看对可能结果的影响"/>
    <x v="23"/>
    <s v="https://thewire.in/theelectiongame"/>
    <x v="0"/>
    <x v="44"/>
    <x v="46"/>
    <x v="0"/>
    <s v="Explainer,Quiz/game,Open data,News application,Infographics,Chart,Map,Elections,Politics"/>
    <s v="Explain"/>
    <x v="0"/>
    <x v="7"/>
    <m/>
    <s v="National"/>
    <s v="Compliance"/>
    <s v="Compliance"/>
    <s v="Non-compliance"/>
    <s v="Compliance"/>
    <s v="Compliance"/>
    <s v="Scraping,D3.js,JQuery,Json,Microsoft Excel,Google Sheets,CSV,Python,Node.js"/>
    <x v="41"/>
    <s v="Gamified interaction,Personalization"/>
    <x v="0"/>
    <x v="0"/>
    <s v="India, the world's largest democracy, is a multi-party system. Dozens of parties compete with each other to form the government, and most national parties tie up with each other or smaller regional players to boost their chances of a win. Such tie ups can dramatically alter public sentiment and therefore the election. This interactive empowers the user to play around with the results of the 2014 general election, and to see how shifting alliances may impact the results of the 2019 election. The goal is NOT to predict the election, but to help users understand the possible impact of coalitions"/>
    <s v=" The interactive offers a deep dive into many prevailing terms and methods used by Indian psephologists, such as coalitions, percentage point change and vote swings. A lot of feedback recieved expressed gratitude for clearly documenting the methods used, and for an articulate visual explanation of phenomnenon that was being popularly discussed by the media ecosystem at that point of time. The interactive also offers a hexmap of the indian 'electoral college' that is unprecedented for an ecosystem that still mostly relies on land-area maps. This hexmap was open sourced and shared with members of the indian news community to remix and use. "/>
    <s v=" Python and Node were used to scrape and consolidate the data from the Election Commision of India's website.   CSV spreadsheets were used to validate the data   The Adobe Suite, d3.js, and Observable were used to construct the hexmap   Vue.js supplmented by dozens of libraries including d3.js, was used to build the app itself "/>
    <s v=" One of the hardest parts of this interactive was non-technical research into prevailing methods of psephology in India, such as vote swings. These methods are popularly used but rarely documented so it is hard for a non-psephologist to replicate a psephologist's findings. After a lot of work we found a process documented offline, refined it and used it to make the interactive itself. The most important part of the interactive is that we document our method at the end of this interactive—for transparency and posterity.   The hexmap was also built painstakingly and manually, by consulting the electoral map of india at each turn and manipulating hextiles in the Adobe suite. All this hard work was open sourced to the community for the betterment of the ecosystem. "/>
    <s v=" Learning is the raison d'etre of this project. We hope that, through the medium of articulate visual journalism, this project enables a better understanding of the complex workings of the Indian democratic system as well as the prevailing methods in Indian psephology. We believe in the power of learning through playing, and towards that end, the visual interactions in this game reflect immidiate colorful changes. The user is fully engaged in this learning process and is encouraged to play around and experiment.  "/>
    <m/>
    <m/>
    <m/>
    <m/>
    <m/>
    <m/>
    <m/>
    <s v="Aditya Jain"/>
    <s v=" Aditya Jain is an award winning Creative Technologist who was the Creative-Technologist-in-residence at the Wire in the summer of 2019. He has previously worked at several distinguished organizations that include CQ Rollcall, the Library of Congress, the Center for Strategic and International Studies and Fast Forward Labs. He is currently pursuing a Masters degree at the Tisch School of Arts at NYU in New York City.  "/>
    <s v="Best news application"/>
    <m/>
    <m/>
  </r>
  <r>
    <s v="Made in France"/>
    <s v="前所未有的秘密文件泄露揭示了在也门正在进行的内战中大量使用法国制造的武器。经过几个月的调查，披露有关这些武器如何被用于对付平民的报告。"/>
    <x v="0"/>
    <s v="https://made-in-france.disclose.ngo/en/"/>
    <x v="1"/>
    <x v="26"/>
    <x v="47"/>
    <x v="0"/>
    <s v="Investigation,Long-form,Open data,OSINT,Illustration,Infographics,Video,Map,Satellite images,Human rights"/>
    <s v="Inform"/>
    <x v="5"/>
    <x v="15"/>
    <m/>
    <s v="National"/>
    <s v="Compliance"/>
    <s v="Compliance"/>
    <s v="Not applicable"/>
    <s v="Compliance"/>
    <s v="Non-compliance"/>
    <s v="Microsoft Excel,Google Sheets,CSV"/>
    <x v="35"/>
    <s v="Zoom/details on demand,Hyperlink to related materials"/>
    <x v="1"/>
    <x v="0"/>
    <s v="&lt;h2&gt;Following six months of investigation, Disclose reports on how french made weapons sold to Saudi arabia have been used against the civilian population in the Yemen war. Disclose used an unprecedented leak of secret documents and used OSINT research and data analysis to establish French responsibility for the war in Yemen. An investigation combining both human sources, secret documents and open source information, using satellite imagerie to track French weapons in Yemen and their impact. &lt;/h2&gt; &lt;pre&gt;  &lt;/pre&gt; &lt;pre&gt;  &lt;/pre&gt; &lt;pre&gt;  &lt;/pre&gt;"/>
    <s v=" The investigative story was published simultaneously on five media in France. The project has placed the question of France's arms sales to Saudi Arabia at the center of the political and civil debate. The Minister for the Army and the French Minister for Foreign Affairs were heard by the parliament. The information has demonstrated the lies of the French government on the ongoing arms exports to Saudi Arabia. Dozens of NGOs have called on the government to stop arms deliveries to Saudi Arabia and several public demonstration take place in France againt arms deliveries. A month after the revelations, the government, under pressure from public opinion, had to cancel two arms deliveries to Saudi Arabia, for the first time since the Algerian war. In January 2020, the government suspended the delivery of bombs to Saudi Arabia.  &lt;pre&gt;  &lt;/pre&gt; &lt;pre&gt;  &lt;/pre&gt; &lt;pre&gt;  &lt;/pre&gt;"/>
    <s v="  We used satellite images to prove the presence of French weapons used in the Yemen War. We watched dozens of videos found on official social accounts, which we then geolocated using satellite views. So we were able to prove the presence of French military equipment in Yemen. We use open data from the Yemen Data Project to know in order to know the number of civilian victims in the firing range of French hotwizer and by calculating their range from public information given by the manufacturing companies. With this information, we were able to find possible evidence of civilian deaths related to these weapons. We used satellite images, webcam and data from Marine Traffic to retrace the course of a boat carrying arms from France to Saudi Arabia. We have also analysed the details of 19,278 aerial bombing raids recorded between March 26th 2015 and February 28th 2019.The results: these show that 30% of the bombing raids were against civilian targets. The intent of the coalition was clearly to destroy infrastructures that are essential for the survival of Yemen’s population of 28 million people. We geolocated all this bombing on map and find evidence on social network of the bombing.       &lt;pre&gt;  &lt;/pre&gt;     &lt;pre&gt;  &lt;/pre&gt; &lt;pre&gt;  &lt;/pre&gt; &lt;pre&gt;  &lt;/pre&gt; &lt;pre&gt;  &lt;/pre&gt;"/>
    <s v=" The &quot;Made in France&quot; project had for finality to investigated a sensitive topic covered by military secret in France and whose investigation on the ground was made difficult or even impossible due to the ongoing conflict. The objective was despite these problems to conduct an investigation into the sale of weapons and their use in the war in Yemen with public data and open source information. The hardest part of this project was to verified and published this secret documents. We want not only publish a secret document but use the same intelligence tools used by the French military to prove the implication of our weapons in the war in Yemen. The hardest part it was to disclose the route of arms deliveries by boat, the information of which is nevertheless classified as military secret. We wanted to show that only with open source information we could investigate hidden matters. &quot;Made in France&quot; project is an unprecedented multi-long format that brings datajournalism to one of the most difficult areas of investigative journalism.      &lt;pre&gt;  &lt;/pre&gt; &lt;pre&gt;  &lt;/pre&gt; &lt;pre&gt;  &lt;/pre&gt; &lt;pre&gt;  &lt;/pre&gt; &lt;pre&gt;  &lt;/pre&gt; &lt;pre&gt;  &lt;/pre&gt;"/>
    <s v=" This project is a demonstration that we can investigate on arms deliveries only with public data, that we can investigate war grounds from a computer screen. But datajournalism is not a dehumanized journalism, because journalism need sources and whistleblower to have informations. Data journalism can be a powerful means of investigation also on the more sensitive topics like war and arms trade.       &lt;pre&gt;  &lt;/pre&gt; &lt;pre&gt;  &lt;/pre&gt; &lt;pre&gt;  &lt;/pre&gt;"/>
    <s v="https://youtu.be/BKUi1HmaJL0"/>
    <s v="https://theintercept.com/2019/05/17/france-takes-unprecedented-action-against-reporters-who-published-secret-government-document/"/>
    <m/>
    <m/>
    <m/>
    <m/>
    <m/>
    <s v="Mathias Destal, Michel Despratz, Lorenzo Tugnoli, Livolsi Geoffrey, Aliaume Leroy"/>
    <s v=" Mathias Destal is a journalist and cofondator of Disclose, a new non-profit media of investigative journalism. He have work on far right movement in France during five year for the weekly news  Marianne.  He is the co-author of the book &quot;Marine est au courant de tout&quot;, published in 2017 about the the funding of the far right party of Marine Le Pen by Russia during the presidential campaign.   Michel Despratx is a freelance journalist and director. He worked at Canal +, Les InRocKs, France Télévisions. He has also collaborated with L’Expres, Le Canard enchaîné, Le Monde diplomatique. He is also an advisor on several cinema scenarios and co-scriptwriter of a feature film.   Lorenzo Tugnoli, born in Italy in 1979, is a photographer based in Beirut. His work has been published by The New York Times, The Wall Street Journal, Le Monde, Newsweek, Time Magazine, Wired, The New Republic, The Atlantic, Der Spiegel, LFI - Leica Fotografie International. He is a regular contributor of The Washington Post. In 2014 he published The Little Book of Kabul, a book project that depicts a portrait of Kabul through the daily life of a number of artists who live in the city, in collaboration with writer Francesca Recchia.      Geoffrey Livolsi, is journalist and co-fondator of Disclose. He has work for several media like Mediapart, France Inter, l'Express. He is the author of several documentary on tax evasion and financial corruption.       &lt;pre&gt;  &lt;/pre&gt;"/>
    <s v="Best data-driven reporting (small and large newsrooms)"/>
    <m/>
    <m/>
  </r>
  <r>
    <s v="The Language of Congress"/>
    <s v="我们将数千条国会推文输入机器学习算法，以识别政治问题。从 2019 年 1 月 3 日到 2021 年 1 月 3 日，我们将在第 116 届大会的每一天都这样做。  这些是国会成员公开讨论的主题——他们讨论（而不讨论）的问题。我们已经在全国范围内为国会议员和 问题可视化了数据。"/>
    <x v="4"/>
    <s v="https://congress.pudding.cool/"/>
    <x v="0"/>
    <x v="45"/>
    <x v="48"/>
    <x v="0"/>
    <s v="News application,Infographics,Chart,Politics"/>
    <s v="News application"/>
    <x v="0"/>
    <x v="6"/>
    <m/>
    <s v="National"/>
    <s v="Compliance"/>
    <s v="Compliance"/>
    <s v="Non-compliance"/>
    <s v="Compliance"/>
    <s v="Compliance"/>
    <s v="AI/Machine learning,D3.js"/>
    <x v="42"/>
    <s v="Zoom/details on demand,Filtering,Search,Hyperlink to related materials"/>
    <x v="0"/>
    <x v="0"/>
    <s v=" We fed thousands of Congressional tweets to a machine learning algorithm powered by Salesforce's Einstein AI in order to recognize political issues. The tweets are categorized into 15 topic areas include environment, guns, jobs, and social issues, and then visualized nationally for &lt;a href=&quot;https://congress.pudding.cool/person/SenateMajLdr&quot;&gt;members of Congress&lt;/a&gt;, and &lt;a href=&quot;https://congress.pudding.cool/issue/Health/year&quot;&gt;issues&lt;/a&gt;. The project updates every day of the 116th congress, from January 3 2019 through January 3, 2021. "/>
    <s v=" Twitter is designed so that you come across one tweet at a time — often breaking news, reactive rants, and unfiltered spur of the moment thoughts — and are never exposed to larger patterns or trends. This application allows people to dig into the issues and see which issues Congress as a whole prioritizes and which issues their representatives personally favor. It uses big data to put the power in the hands of average people. "/>
    <s v=" We sought to use an out-of-the-box machine learning model to make predictions—one that could run in real-time and update each day.   This analysis builds on new deep learning, advanced language models. For this project, we used the &lt;a href=&quot;https://einstein.ai/products/custom-intent&quot;&gt;Einstein Intent API&lt;/a&gt; to train a model to predict what issue a member of Congress’ tweet pertains to. This model was trained on approximately 3,000 tweets that were manually classified into issues by our team (i.e., a training process). Afterwards, it develops a probability that a tweet falls within a given issue.   Tweets were obtained via the Twitter API for all current members of Congress with active Twitter accounts.    The front-end is built with Javascipt and D3.js. "/>
    <s v=" The hardest part of a continually updating news application is making sure that you build out all the base infrastructure to handle as many of the future unknowns as you can. We are working with a massive and ever-growing amount of text data so it's important to make sure the framework is robust and flexible. Luckily we we working with two strong and structured APIs: the &lt;a href=&quot;https://einstein.ai/products/custom-intent&quot;&gt;Einstein Intent API&lt;/a&gt; and the &lt;a href=&quot;https://developer.twitter.com/en/docs/api-reference-index&quot;&gt;Twitter API&lt;/a&gt;. "/>
    <s v=" The project is able to provide real-time insights into what issues are pushed into political and public discourse by Congress. After the Global Climate March in September, we were able to see how Congress &lt;a href=&quot;https://www.instagram.com/p/B2mpFXOhbOz/&quot;&gt;responded&lt;/a&gt; and map their tweets to news events. "/>
    <s v="https://www.salesforce.com/company/news-press/stories/2019/10/100419-WhatCongressTweets/"/>
    <s v="https://www.instagram.com/p/B2mpFXOhbOz/"/>
    <m/>
    <m/>
    <m/>
    <m/>
    <m/>
    <s v="Charlie Smart"/>
    <s v=" Charlie Smart is a journalist, designer, and web tinkerer. He likes good food and good music. "/>
    <s v="Best news application"/>
    <m/>
    <m/>
  </r>
  <r>
    <s v="The Gyllenhaal Experiment"/>
    <s v="探索拼写的困难"/>
    <x v="4"/>
    <s v="https://pudding.cool/2019/02/gyllenhaal/"/>
    <x v="0"/>
    <x v="46"/>
    <x v="48"/>
    <x v="0"/>
    <s v="Quiz/game,Crowdsourcing,Infographics,Chart,Audio,Culture"/>
    <s v="Explain"/>
    <x v="6"/>
    <x v="6"/>
    <m/>
    <s v="Corporate, individual or specific event"/>
    <s v="Compliance"/>
    <s v="Compliance"/>
    <s v="Compliance"/>
    <s v="Compliance"/>
    <s v="Compliance"/>
    <s v="Personalisation,D3.js,Json,Node.js"/>
    <x v="43"/>
    <s v="Gamified interaction"/>
    <x v="1"/>
    <x v="0"/>
    <s v=" Building off of work by &lt;a href=&quot;https://twitter.com/HalfEatenScone&quot; target=&quot;_blank&quot;&gt;Colin Morris&lt;/a&gt; who &lt;a href=&quot;https://kottke.org/19/01/visualizing-dubious-spelling-with-flow-diagrams&quot; target=&quot;_blank&quot;&gt;explored&lt;/a&gt; the difficulties of spelling by identifying Reddit comments with (sp?) next to words, we wanted to visualize the variations of how people spell celebrity names like Jake Gyllenhaal and Matthew McConaughey. We later adapted this project for NBA stars.   Consider these spelling bee quizes with sankey-ish twists. "/>
    <s v=" We captured 337,492 users attempts to spell 15 celebrity names and 25,123 users attempted to spell 15 NBA star names. "/>
    <s v=" The front-end was built using Javascript and D3.js and the data backend was hosted on Firebase. "/>
    <s v=" The hardest part was building out a sankey-ish diagram that could handle the spelling permutations. Since the data was user generated, we didn't know what shape it would take and how that would effect the end visualizations. "/>
    <s v=" 1. Spelling is hard. For example, there are at least &lt;a href=&quot;https://www.texasmonthly.com/the-culture/matthew-mcconaughey-spelling/&quot;&gt;864 ways&lt;/a&gt; to spell ‘McConaughey.’    2. People enjoy the immediate feedback they get from quizes and the ability to compare themselves to others. They enjoy it even more if there's something new, like sankey-ish spelling diagrams, waiting for them at the end. "/>
    <s v="https://pudding.cool/2019/03/nba-spelling/"/>
    <m/>
    <m/>
    <m/>
    <m/>
    <m/>
    <m/>
    <s v="Russell Goldenberg, Matt Daniels"/>
    <s v=" Russell Goldenberg is an Editor at The Pudding. He is a fan of local currencies, and thinks you should follow his cat Smokey on &lt;a href=&quot;https://instagram.com/smokeylama&quot;&gt;Instagram&lt;/a&gt;.   Matt Daniels is a Journalist-Engineer and Business lead/CEO at The Pudding. He first experienced Internet fame in 2014 and has been chasing that feeling ever since. "/>
    <s v="Best visualization (small and large newsrooms)"/>
    <m/>
    <m/>
  </r>
  <r>
    <s v="ADAM: The Automatic Data Article Machine"/>
    <s v="RTL Nieuws 推出编辑机器人 ADAM"/>
    <x v="24"/>
    <s v="https://translate.google.com/translate?hl=en&amp;sl=nl&amp;tl=en&amp;u=https%3A%2F%2Fwww.rtlnieuws.nl%2Fnieuws%2Fartikel%2F4914671%2Fadam-robot-nieuws-journalistiek-innovatie-rtl-nieuws-google-dni&amp;sandbox=1"/>
    <x v="0"/>
    <x v="47"/>
    <x v="49"/>
    <x v="1"/>
    <s v="Open data,News application,Chart,Map,Environment,Crime"/>
    <s v="News application"/>
    <x v="1"/>
    <x v="16"/>
    <m/>
    <s v="National"/>
    <s v="Compliance"/>
    <s v="Non-compliance"/>
    <s v="Non-compliance"/>
    <s v="Non-compliance"/>
    <s v="Non-compliance"/>
    <s v="Personalisation,JQuery,Json,Microsoft Excel,Google Sheets,CSV,Python"/>
    <x v="44"/>
    <s v="Search"/>
    <x v="1"/>
    <x v="0"/>
    <s v=" RTL Nieuws is a national news broadcaster. We bring stories that are engaging and relevant to our audience. To help us do this, we developed our own news robot, ADAM, the Automatic Data Article Machine. ADAM can generate many stories from a single dataset, for every city, neighbourhood, school etc. So far, we have used ADAM to write about traffic accidents and crime. ADAM generated 5.000 unique – and well-read – stories, customized for the 2.462 towns in The Netherlands. This allowed us to reach our audience on a local level and has already directly impacted local politics. "/>
    <s v=" The articles that we have created with ADAM so far, have been customized for the almost 2.500 towns in The Netherlands. Each time, within 24 hours after publication, we see that almost all of these articles have been read, from large cities to tiny villages. We see readers sharing the results that ADAM has generated for the place where they live and deeply engaging with this information. Readers are seeing confirmation of their own observations and even use this to influence local politics. Council questions have been submitted in several municipalities referring to an article that was written by ADAM.   ADAM has also been of use to local news outlets, who have shared our findings and created their own follow-up stories. By visiting dangerous crossroads we’ve found, trying to find explanations for an increase in crime or questioning their local government. While many local outlets do not have the capacity of hiring specialized data journalists, through ADAM we can create data stories on a local level. This way, we’re not competing with these outlets, but supplementing and aiding their work. "/>
    <s v=" Every story we publish is the result of a larger data investigation, which is usually done using Excel or Python. For the actual ADAM project, we developed a backend and user interface (UI) to enable journalists to publish large sets of data driven articles.   The UI enables journalists to upload datasets and to write templates for their stories. Data journalists use Python code within the text of their templates, to write conditions and make calculations. Pandas is used to manipulate the data within the UI. Furthermore they can use the UI to design and create unique infographics for there stories. Under the hood, we use Python to build a backend to process and analyse the data and to convert those into a collection of unique articles, including graphs, tables and images.   Both the backend and UI run in the cloud and are easily scalable. After the template is created, the text and required data visualisations for each story are generated and saved on an ElasticSearch server. Our API connects the generated content with our CMS, our website and our app to display these stories. For the end user, an ADAM story looks just like any other article we publish, including fonts, graphs, images and tables. "/>
    <s v=" A strong prerequisite in this project was creating a tool that goes beyond simple fill-in-the-blanks templating. With ADAM, titles, graphs and entire paragraphs can be changed based on our source data. This ensures all generated articles are truly unique and relevant, while looking and feeling like any other human-written article.   In the end, the success of ADAM is defined by how useful it is to our audience. The simpler and more seamless ADAM seems to a reader, the better we can serve this goal. But this requires a lot of advance thinking, both during the data analysis and while writing templates.   We also wanted to create a reusable system that we can continually use to distribute the results of our data investigations.   A very important issue for us was figuring out the journalistic ethics of automated journalism. It is crucial to warrant the accuracy of every single generated story. To achieve this, it’s essential to us that journalists that use ADAM were involved in the development, so they understand how it works and what the limitations are. This way we can avoid a ‘black box’ and stay in complete control of the output. We’re also transparent in our use of ADAM, explaining what it is and how it works in every article written by it.   We have researched the use of AI technologies such as Natural Language Generation in ADAM, but even a  nearly  perfect algorithm is not good enough for this purpose. "/>
    <s v=" We are not the first news outlet to experiment with automated journalism. We have been able to learn from what others have tried and hope to bring the development of this field another step forward.   The value of RTL Nieuws lies in a strong connection with our audience. ADAM shows how powerful it is to tell news stories that are close to the lives of readers and viewers. This can be a lesson for many journalists, especially with regard to data. Numbers can feel very abstract or complicated. The best way to make people care is by translating data to stories that hit close to home – literally, in the case of ADAM.   ADAM is a demonstration of how technology can help journalists with limited time and resources reach and serve large audiences.   We have received a lot of interest from other media in The Netherlands and abroad. We have given interviews in national newspapers and given presentations to other journalists, who are keen to learn from our experiences developing ADAM. "/>
    <s v="https://www.rtlnieuws.nl/nieuws/artikel/4959941/criminaliteit-adam-bedreiging-mishandeling-inbraak-diefstal-drugs-wapens"/>
    <s v="https://www.rtlnieuws.nl/nieuws/nederland/artikel/4917371/adam-robot-verkeer-kruispunten-woonplaats-zoek-ongelukken"/>
    <s v="https://www.rtlnieuws.nl/sites/default/files/content/documents/2020/01/16/www.rtlnieuws.nl_zoek-het-op_datavisualisatie_2019-criminaliteit-misdrijf-inbraak-drugs-wapens-politie-veiligheid_0300fb6debd43ef2b34a64e5e1973e23_arnhem.pdf"/>
    <s v="https://www.rtlnieuws.nl/sites/default/files/content/documents/2020/01/16/www.volkskrant.nl_columns-opinie_de-robotjournalist-schrijft-stukjes-maar-kan-gelukkig-nog-niet-denken_b7783fc7_%20%282%29.pdf"/>
    <s v="https://translate.google.com/translate?hl=en&amp;sl=nl&amp;tl=en&amp;u=https%3A%2F%2Fwww.villamedia.nl%2Fartikel%2Frtl-nieuws-robot-adam-maakt-van-data-lokaal-nieuws"/>
    <m/>
    <m/>
    <s v="Jasper Bunskoek, Wouter van Dijke, Rana Klein, Lara van Zuilen"/>
    <s v=" Jasper Bunskoek and Wouter van Dijke are data journalists on the investigative team at RTL Nieuws. They work on data investigations on a broad range of subjects, such as crime, food safety, housing, education and finance. Together with the reporters on the team they produce these investigations for TV and online.   Jasper launched - together with RTL's lead data scientist Daan Odijk and former chief digital Mireille Derks - the idea for creating ADAM. To develop these plans, RTL recieved funding from the Google Digital News Initiative.   Rana Klein is the data scientist on our team. She joined RTL specifically to help create ADAM and has programmed ADAM from scratch. Together with colleagues form her team (Data Intelligence) she deployed ADAM on the cloud and developed the API that links ADAM to our regular CMS.   Lara van Zuilen is a web developer and together with her team (multi-site publishing team) she build the connection from the API to the CMS, the RTL website and our apps (ios and android). "/>
    <s v="Innovation (small and large newsrooms)"/>
    <m/>
    <m/>
  </r>
  <r>
    <s v="Whose Home Is This? At Least 55,625 Properties Under the Hammer in Real Estate Auctions — and Counting: A data-driven research into housing financialization in Greece and the restructuring of the country by the markets, accompanied by an open dataset."/>
    <s v="房地产拍卖中至少有 55,625 处房产被拍卖——而且还在增加 对希腊住房金融化和市场重组的数据驱动研究，并附有开放数据集。"/>
    <x v="25"/>
    <s v="https://medium.com/athenslivegr/whose-home-is-this-f3b45d878b0b"/>
    <x v="0"/>
    <x v="48"/>
    <x v="50"/>
    <x v="0"/>
    <s v="Explainer,Long-form,Database,Open data,Illustration,Infographics,Chart,Video,Politics,Economy,Human rights"/>
    <s v="Inform"/>
    <x v="4"/>
    <x v="9"/>
    <m/>
    <s v="National"/>
    <s v="Compliance"/>
    <s v="Compliance"/>
    <s v="Compliance"/>
    <s v="Compliance"/>
    <s v="Compliance"/>
    <s v="Scraping,Adobe,Google Sheets,CSV,Python"/>
    <x v="45"/>
    <s v="Zoom/details on demand,Hyperlink to related materials"/>
    <x v="1"/>
    <x v="0"/>
    <s v=" &lt;a href=&quot;http://mail01.tinyletterapp.com/data-is-plural/data-is-plural-2019-11-27-edition/15752366-medium.com/athenslivegr/whose-home-is-this-f3b45d878b0b?c=196fc3c8-9884-4caf-a568-a338269c9356&quot; target=&quot;_blank&quot;&gt;For an article in AthensLive&lt;/a&gt;, &lt;a href=&quot;http://mail01.tinyletterapp.com/data-is-plural/data-is-plural-2019-11-27-edition/15752370-twitter.com/sotsideris?c=196fc3c8-9884-4caf-a568-a338269c9356&quot; target=&quot;_blank&quot;&gt;Sotiris Sideris&lt;/a&gt; collected &lt;a href=&quot;http://mail01.tinyletterapp.com/data-is-plural/data-is-plural-2019-11-27-edition/15752374-github.com/2109sot/eauction_data?c=196fc3c8-9884-4caf-a568-a338269c9356&quot; target=&quot;_blank&quot;&gt;data on properties up for bidding&lt;/a&gt; through &lt;a href=&quot;http://mail01.tinyletterapp.com/data-is-plural/data-is-plural-2019-11-27-edition/15752378-www.eauction.gr/?c=196fc3c8-9884-4caf-a568-a338269c9356&quot; target=&quot;_blank&quot;&gt;eauction.gr&lt;/a&gt;, Greece’s official website for auctioning real estate seized from over-indebted borrowers. The dataset includes 45,918 lots listed between mid-November 2017 (when the website launched) and September 1, 2019. For each lot, the dataset specifies the auction date, property characteristics, starting bid, total debt, debtor, hastener pursuing the auction, links to additional documentation, and more. "/>
    <s v=" Picture the ranks of people losing their homes or small businesses in auctions because they couldn't pay back their debt to the bank: families with children sofa-surfing, at least for a while, with friends and relatives; homelessness; the social stigmatization associated with unpaid debt which can lead to an increase in mental health problems.       Before starting our research into private property auctions, we didn't know how many private properties have gone under the hammer, how often or for how much debt. Most importantly, we didn't necessarily understand the disorienting reality for so many of living like this.   As part of our research, we talked to people who have to cope with such a dire situation and &lt;a href=&quot;https://www.facebook.com/AthensLiveGr/videos/1306135379564263/&quot;&gt;we followed activists&lt;/a&gt;, who have been trying to block the auctions of primary residencies, on the ground. Also, we presented the findings of our research at data conferences and academic events both in Greece and abroad.    There were many insights throughout the process but the stand-out was trust. The media market in Greece is characterised by a lack of trust and poor use of traditional media (including a weak newspaper market) alongside some of the highest use of social media and digital-born outlets. At AthensLive we create a climate where journalists can regain public trust and the public’s interests can be represented in journalism again through democratic participation and transparency.  "/>
    <s v=" To collect data on properties up for bidding we scrapped eauction.gr using the Beautiful Soup library and Selenium framework in Python. The first round of scraping gave us basic information about each auction but most importantly the URL of each entry. Following those URLs we looped through all 45,918 entries in a second round of scraping in order to collect relevant data for each lot, such as the auction date, property characteristics, starting bid, total debt, debtor, hastener pursuing the auction, links to additional documentation, and more. Then, in the final round of scraping, we looped through every entry again, this time to download the court decision for each unique online auction in PDF and Word Doc format, in Greek language. Among the individual debtors several have multiple properties against their names. On August 31, at least 30,134 individuals had more than one property listed. Some of the individuals clearly held large property portfolios. In one instance, a single person is named against 87 lots. Therefore, there are 22,119 items of documentation in our database instead of 45,918 - which is the exact number of electronic auctions within our study period.   After we collected all the relevant information from eauction.gr, we converted our lists of results into a dataframe in the Pandas library in order to start the cleaning and then the analysis. We cleaned our dataframe using regex and then we analysed it in Pandas. When it comes to the visualization of our results, we used the Matplotlib plotting library for Python and then exported our graphs to edit them in Adobe Illustrator. "/>
    <s v=" To better understand how this platform accelerates the processing of auctions, we wanted to look in some detail at every property that has appeared online. However, unsurprisingly, no data is available online; nothing from the Notary Association website; nothing from Athens Bar Association website. The only way to collect this data was to loop through every property on eauction.gr to collect the relevant information and put it into a dataset of 45,918 lots that can then be analysed. Challenging, but totally worthwhile.   We managed to map 26,976 properties by regional unit. This number, however, represents 58.7% of all the properties in question as real estate type and location information are not available for auctions with posting date before September 24, 2018. This kind of information, simply put the exact address of the real estate, is only available in the documentation of each auction in our database. Mapping every single auctioned property would allow us to find hot sports of gentrification, eviction, and displacement.   When it comes to bidders, we don’t really know who bought what and for how much. That’s how financialization works; it serves to allow anonymity for the rich. On the other hand, land - and the devastation caused to the lives of individuals and communities who have lost it - is personal and the resulting wave of displacement can lead to an increase in mental health problems.   If we want housing to be a public good and not a vehicle for investment, we need more democratic control, not less. We must increase the visibility of the problem and advocate for those who are at risk of losing their homes, knowing that the struggle against the seizure of private property is a struggle for human rights. "/>
    <s v=" Undoubtedly, the online auction platform has dramatically expedited the rate of auctions. Essentially, though, it has de-linked real estate and place by making the intrinsically local and fixed nature of real estate into something liquid and therefore tradable on global financial marketplaces. “By using the online auction service, you can participate in online auctions without your physical presence using a computer.” That’s the first thing you read when you enter the platform.   In terms of prices, there is great disparity in the starting bids for individual lots, with €52,000 being the median. At the top of the scale are the production facility of the solar power generation company HelioSphera in Tripoli, Arcadia (€37,449,000); the facilities of IRIS printing company in Koropi, Attica, one of the largest in Southeast Europe (€35,183,140). Also at the top is ‘the most expensive house in Athens,’ a six-storey luxury residential tower minutes away from Syntagma Square (€35,000,000), whose owner, arms dealer Konstantinos Dafermos, was arrested in 2015 for illegal payments given to secure a contract to supply Kornet anti-tank missile launchers to the Greek armed forces. At the bottom of the price range are storage rooms for €900, cars for €300, individual parking spaces, even coffee tables.   Journalism in Greece has been in a dismal state for years. Overall, the project is a contribution to the growth of independent journalism projects in a multicultural and international community. "/>
    <s v="Open dataset and explanatory notes [https://tinyurl.com/s9t454v]"/>
    <s v="Greek version of the article [https://tinyurl.com/rdzcla9]"/>
    <s v="Video of activists blocking an auction in Athens [https://tinyurl.com/tyhj2fr]"/>
    <s v="Reference and video interview by CNN Greece [https://tinyurl.com/ughe65m]"/>
    <m/>
    <m/>
    <m/>
    <s v="Sotiris Sideris, Olga Souri"/>
    <s v="  Sotiris Sideris :   Sotiris is of the co-founders of AthensLive and a member of its steering committee. As a 2019/2020 Bertha Fellow, he is now investigating Greece’s housing market and the inequities impacting the most vulnerable in society. He is also serving as a teaching assistant in the Department of Communication and Media Studies at the National and Kapodistrian University of Athens. He has worked at the NGO Network for Children’s Rights as the coordinator and editor-in-chief of Migratory Birds, the first newspaper in Greece made by refugee, migrant and Greek youth, and as a producer and researcher for the national TV documentary series 28 Europe. Sotiris holds a Bachelor's degree in Communication and Media Studies from Panteion University of Athens and a Master’s degree in New Media and Digital Culture from the University of Amsterdam. In the summer of 2017, he was granted a scholarship from Stavros Niarchos Foundation to participate in Lede 12, a post-bac certification program on coding and data analysis from Columbia’s Graduate School of Journalism and Department of Computer Science in New York.        Olga Souri :   Olga is an artist, who works with both traditional and digital practices, and the designer of AthensLive. Her body of work varies but its common element is the use of text art. She believes that art is a dialogue and she chooses to communicate her work with the actual use of language. Her themes mainly explore social life, anxiety, the digital self, social media, and how all of these affect contemporary life in general. Olga graduated from University of the Arts London in 2014. She has participated in group exhibitions in London and Athens. In 2019 she co-founded NOUCMAS, a gallery and artist studio space in the centre of Athens. "/>
    <s v="Best data-driven reporting (small and large newsrooms)"/>
    <m/>
    <m/>
  </r>
  <r>
    <s v="Cook spaghetti bolognese with us: We'll show you how climate-friendly your recipe is"/>
    <s v="烹制意大利肉酱 - 我们将向您展示您的食谱对气候的友好程度"/>
    <x v="22"/>
    <s v="https://www.nzz.ch/wochenende/nachhaltiges-essen-wie-klimafreundlich-ist-ihr-spaghetti-rezept-ld.1525404"/>
    <x v="0"/>
    <x v="49"/>
    <x v="51"/>
    <x v="1"/>
    <s v="Explainer,Quiz/game,Illustration,Chart,Environment,Lifestyle,Agriculture"/>
    <s v="Explain"/>
    <x v="8"/>
    <x v="17"/>
    <m/>
    <s v="National"/>
    <s v="Compliance"/>
    <s v="Non-compliance"/>
    <s v="Compliance"/>
    <s v="Compliance"/>
    <s v="Compliance"/>
    <s v="Animation,Personalisation,Google Sheets,R,RStudio"/>
    <x v="46"/>
    <s v="Personalization,Hyperlink to related materials"/>
    <x v="6"/>
    <x v="0"/>
    <s v=" This interactive story lets our readers pick the ingredients they use when they cook spaghetti bolognese. We show them, how climate-friendly their recipe is as compared to all the possible combinations of ingredients and compare its ecological footprint with a car ride. In the second part of the article, we go through all the ingredients, show a graphic of the ecological footprint of all their variants (e.g. Swiss tomatoes in the summer, Swiss tomatoes in spring, Italian tomatoes, Spanish tomatoes, canned tomatoes) and explain the reasons behind variation.     "/>
    <s v=" The story addresses a wide audience: Everyone has to eat. And many people like spaghetti bolognese. The playful way to address environmental impact appealed to our users: The piece was very successful, as measured by article views and engaged time. There was also a wide resonance of the article in social media and the real world. A particularly high number of spontaneous, personal messages from the general public as well as from experts in the academic field of life cycle assessment showed us that it conveyed the topic equally well to experts and to the general public.    "/>
    <s v=" Data were modelled for us by a team of researchers from Zurich, after we had told them what ingredients we need to show, provided transport distances for e.g. tomatoes from Tuscany (IT) and packaging weights e.g. for canned tomatoes. We had also asked different supermarket chains which products they provide in which month, in order to display a realistic Swiss consumer situation. The researchers then used the software Simapro and the databases Ecoinvent und Agrifood.  We processed their data further using R. Interactive elements were programmed within a JavaScript environment.   The final article was adapted for wide screens, for mobile screens (the graphics, in particular), as well as for the printed newspaper (parts of the story were rewritten). "/>
    <s v=" The hardest part was to keep all of the information and the involved people together and manage the project, besides all the other tasks that we had as a journalist / graphic designer / developer in a newsroom. Communicating with different external stakeholders required time and communication. The project was published later than planned, because several election projects got in the way. However, in the end, everyone was proud of and happy with the result. "/>
    <s v=" What we believe: How to create an interactive piece that is interactive where it should be, and non-interactive where the added value would be narrow. How to be very precise and thoughtful on what to include in the story / the analysis, on how work with data and explain the methods behind it. "/>
    <s v="https://twitter.com/mjKolly/status/1203668337814843392"/>
    <m/>
    <m/>
    <m/>
    <m/>
    <m/>
    <m/>
    <s v="Marie-José Kolly, Balz Rittmeyer, Manuel Roth, Christoph Ruckstuhl"/>
    <s v=" I have been a datajournalist at Neue Zürcher Zeitung, a Swiss media outlet, from 2016 to the end of 2019. During this time, I have worked on very different topics, namely banking regulation, dialect change and weapon exports.   I am a linguist / mathematician by training. I have completed a PhD in phonetic science, during which phase I have conducted research in the fields of speaker-specific features, foreign accent recognition and dialectology. I also conducted several science communication projects, e.g. co-developed several smartphone apps that recognize their users' dialect and crowdsource data. Since 2020 I work at Republik Magazin, a Swiss digital media outlet. "/>
    <s v="Best news application"/>
    <m/>
    <m/>
  </r>
  <r>
    <s v="Danish scam"/>
    <s v="一个身份盗窃背后的故事"/>
    <x v="24"/>
    <s v="https://pointer.kro-ncrv.nl/artikelen/het-verhaal-achter-een-identiteitsroof#lang=en"/>
    <x v="1"/>
    <x v="50"/>
    <x v="52"/>
    <x v="0"/>
    <s v="Investigation,Database,OSINT,Illustration,Video,Audio"/>
    <s v="Inform"/>
    <x v="2"/>
    <x v="3"/>
    <m/>
    <s v="Corporate, individual or specific event"/>
    <s v="Compliance"/>
    <s v="Non-compliance"/>
    <s v="Non-compliance"/>
    <s v="Compliance"/>
    <s v="Non-compliance"/>
    <s v="Animation,D3.js,Google Sheets"/>
    <x v="47"/>
    <s v="Zoom/details on demand"/>
    <x v="1"/>
    <x v="0"/>
    <s v="  One day in 2019, we received an obvious spam email in which we were asked to publish a guest blog on our website. Normally we would delete this, but after a follow-up email we became curious on how this scam works. We decided to find out for ourselves.     With the information in the email, we searched and found an elaborate network of two Danish scammers and at least 134 persons whose identities were stolen. We made an article in which we put you in the driver seat of our lead investigator.  "/>
    <s v="  After our first publication and visualisation, we made a TV broadcast 4 months after the fact. We translated our online production to TV, instead of making an online production from our programme. In the TV broadcast, we also filmed our investigator’s screen and tried to do everything from behind our laptop.     During this second investigation, we discovered that the Danish guys improved their scam. They AI generated faces to fake reviews, contact persons and sell their content. So we made a second visualisation in which we explain how you can recognize this more sophisticated scam.     We tried to contact as much victims as possible. Most of them didn’t knew their identities were used for this scam.  "/>
    <s v="  We didn’t want to tell this story in a familiar way: the most exciting part is discovering the answers step by step. So we searched for a way to translate a research on desktop to your mobile screen.     We used OSINT techniques like reversed image search, Wayback Machine searching, Google Dorks, searching in chambers of commerce, digital forensics to find outgoing url’s, etc. to reveal the intricate and complicated network behind this scam.     We also made our own database of persons whose identities were stolen. We needed to know how many persons were involved, and if they knew anything about this scam.     The most difficult person to find was Martyna Whittell, the fake identity of our emailer. She used photos of an existing person. We found the real ‘Martyna’ (her name is Mia) by geolocating her photos: we found a photo on a campus in Aalborg through a Starbuck coffee cup and a concert photo through the background of a Take That reunion tour. We eventually used face recognition in Yandex to find her friend on a group photo, and searching her friend list for a photo that looked like Mia.  "/>
    <s v="  The hardest part of our research was finding Mia. We could find a lot of breadcrumbs online to reveal the scam(mers), but finding our main victim was difficult.     Also, making a visualisation that works on mobile and puts you in the seat of our investigator was a real challenge. We could make a direct analogue with a desktop computer, because of the orientation of your screen. Forcing users to rotate their screens would be a step in which most persons would back-out and quit.     We found a way in which we made our own screens with illustrations. This also works great in this example, because we needed to anonymize almost everyone. We translated the story to English because this story is not only interesting for Dutch readers.  "/>
    <s v="  The most important lesson is never to take anything for granted: a good investigative story can hide itself in an ordinary spam email you get every day.     Also, making your own databases and being well-versed in digital research techniques is an essential part of modern investigative journalism.     The translation from desktop to mobile was a succesfull, in our opinion. We found that a lot of readers scrolled to the end of our story.  "/>
    <s v="https://pointer.kro-ncrv.nl/artikelen/dozens-of-identities-stolen-by-danish-online-entrepreneurs"/>
    <s v="https://pointer.kro-ncrv.nl/artikelen/our-tricks-for-identifying-victims-of-identity-fraud"/>
    <s v="https://pointer.kro-ncrv.nl/artikelen/online-oplichters-gaan-vaak-vrijuit"/>
    <s v="https://pointer.kro-ncrv.nl/artikelen/terugkijken-hoe-een-mysterieus-mailtje-ons-leidt-naar-online-oplichters-in-de-filipijnen"/>
    <s v="https://pointer.kro-ncrv.nl/artikelen/hoe-ontmasker-je-een-online-oplichter-in-7-stappen#lang=en"/>
    <m/>
    <m/>
    <s v="Peter Keizer, Wendy van der Waal, Marije Rooze, Jerry Vermanen, Wies van der Heyden"/>
    <s v=" Peter Keizer - OSINT researcher at Pointer   Wendy van der Waal - Designer at Pointer   Marije Rooze - Developer at Pointer   Jerry Vermanen - Data journalist at Pointer   Wies van der Heyden - Data journalist at Pointer "/>
    <s v="Best visualization (small and large newsrooms)"/>
    <m/>
    <m/>
  </r>
  <r>
    <s v="Colaborabot"/>
    <s v="使用我们的政府透明度门户数据库，机器人会监控它们是否正常工作，并在出现问题时通知您。"/>
    <x v="9"/>
    <s v="https://twitter.com/colabora_bot"/>
    <x v="0"/>
    <x v="51"/>
    <x v="53"/>
    <x v="0"/>
    <s v="Solutions journalism,Database,Open data,Politics,Corruption"/>
    <s v="Open-Source Toolkit"/>
    <x v="0"/>
    <x v="7"/>
    <m/>
    <s v="National"/>
    <s v="Compliance"/>
    <s v="Compliance"/>
    <s v="Compliance"/>
    <s v="Compliance"/>
    <s v="Compliance"/>
    <s v="Google Sheets,Python"/>
    <x v="31"/>
    <s v="Other"/>
    <x v="6"/>
    <x v="0"/>
    <s v=" @colabora_bot is a robot created by the brazilian vehicle of open data and government transparency Colaboradados. @colabora_bot is the interlocutor of a project of verification of the Brazilian governmental transparency. Through a large data base with all transparency portals belonging to Brazilian governmental agencies, the robot monitors which of these portals have been presenting downtime issues or have been deleted. On Twitter and Mastodon, he warns his followers, and also the government agency responsible for the site, that the government information and warns the bodies of the irregularity. "/>
    <s v=" As an open source project, the initiative becomes 100% transparent and replicable. Nevertheless, by being a collaborative effort, this project can make be approached by anyone in the civil society. In this manner we can say that we achieved success every time someone inputs a new portal for us to keep checking, or makes a request on our codes that makes the robot more efficient. Success, for us, is to keep the society as the guardians of transparency. @colabora_bot is a monitoring tool for Brazilian government transparency. Unfortunately, it is not uncommon that public data under the administration of the Brazilian government add up without prior notice. Journalists, researchers and those who cherish government transparency are often confronted with the lack of preparation of public bodies in the delivery of public information. @colabora_bot is not only a monitoring tool for society, but also for the enforcement agencies of the Law that governs access to public data. Its innovation is precisely this: to be an informational and also research tool, in search of democratization and the advance in Brazilian governmental transparency. "/>
    <s v=" @colabora_bot is developed in Python and its data is collected and aggregated in an Google Sheets. With the help of a collaborative network of people that submit links of governmental transparency portals, Colaboradados feeds a database of links to the robot so it can do its work. @colabora_bot then accesses each URL of the database and finds out if they are online. If some of the government portals are not accessible at the moment, @colabora_bot reaches out to its followers on their Twitter profile and Mastodon social network, asking them to mention the agents responsible for administering the sites for clarification. On a separated database, @colabora_bot logs each of the failed attempts. In this way, the bot produces its own database so that it can be accessed by journalists, the government and society in general to analyse the data. "/>
    <s v=" It’s not a simple task to specify one such thing. Various parts of the project were considered a challenge of its own. If I have to choose only one, though, I’d elect the difficulty to deal with Twitter’s platform in order to notify the municipalities responsible for keeping the transparency portal online. In various occasions we were suspended without a prior notice and clear reasoning and we would only could guess what we did to receive this treatment. The problem-solving part of this challenge, without knowing exactly what “is” the problem was very difficult. We had - in a example - to change our code establishing a various frequency of activity, and in another cases we had to change how we reached to the profiles responsible. So, in order to maintaining our program working, we had to deal with a bug we weren’t responsible to and neither knew what it was causing it, really. "/>
    <s v=" We hope that others can learn that we have more power to inspect public power than ever before. Only one person can, in a matter of fact, with the help of a computer and a little bit of knowledge, perform the same task of checking the availability of such an important service as the governmental transparency websites as would an entire team of employees in another time. "/>
    <s v="https://botsin.space/@colaborabot"/>
    <s v="http://colaboradados.com.br/bot_colaboradados.html"/>
    <s v="https://g1.globo.com/economia/tecnologia/noticia/2019/03/01/regras-do-twitter-afetam-robos-que-monitoram-politicos-e-orgaos-publicos.ghtml"/>
    <m/>
    <m/>
    <m/>
    <m/>
    <s v="Judite Macedo Cypreste, João Ernane, Ana Paula da Silva Mendes"/>
    <s v=" Judite Macedo Cypreste is a Data Journalist and Investigative journalist at UOL. She is Co-founder and Director in Colaboradados and Podcaster in Coluna7, the brazilian podcast about Data-Driven Journalism. She has participated as keynote in events such as the 14th ed. of Python Brasil, and also in Brazilian regional events: Python Nordeste and Python Cerrado. She believes that the match between journalists and programmers can bring enormous benefit to the society.   João Ernane de Paula Barbosa is a law school graduate that believes that the usage of data science in legal procedures and governmental transparency should be more a more widespread practice and not simply a far away fantasy. He seeks the concretization of this reality by playing the role of Director of Innovation of Colaboradados and as the main editor of the Coluna7 podcast, which aims to raise the public awareness of data driven journalism in Brazil.   Ana Paula da Silva Mendes is a Computer Science student at Universidade Federal do Piauí and have technical background in Software Development at Instituto Federal de Ciência e Tecnologia do Piauí. She is currently working as Full Stack Developer at Quiploy and as a volunteer Software Developer Technical Lead in the open source project, Colaboradados. In academic life she's a researcher at the Artificial Intelligence Laboratory, LINA, in the Computing department of the Universidade Federal do Piauí. "/>
    <s v="Open data"/>
    <m/>
    <m/>
  </r>
  <r>
    <s v="Green Data - Establishment and Application of China Environmental Database"/>
    <s v="绿网：公益环境数据中心"/>
    <x v="8"/>
    <s v="www.lvwang.org.cn"/>
    <x v="0"/>
    <x v="52"/>
    <x v="54"/>
    <x v="0"/>
    <s v="Database,Open data,Mobile App,Map,Environment"/>
    <s v="Database"/>
    <x v="9"/>
    <x v="18"/>
    <m/>
    <s v="National"/>
    <s v="Compliance"/>
    <s v="Compliance"/>
    <s v="Compliance"/>
    <s v="Compliance"/>
    <s v="Non-compliance"/>
    <s v="QGIS,CSV,PostgreSQL,Python"/>
    <x v="48"/>
    <s v="Zoom/details on demand,Filtering,Search"/>
    <x v="0"/>
    <x v="0"/>
    <s v=" Green Data, an Environmental Protection NGO, has established the largest environmental open database in China. Most of the environmental data are already published in local governments' websites, and we pushed them to publish if they didn't. However, there are more than 3000 local governments in China. Green Data collects and standardizes the environmental data from different websites, and then publishs them in the website of our own. Therefore, all the environmental open data can be visited in one website. Besides of analyzing the data by ourselves, the database is totally open and free to all web visitors, medias and others. "/>
    <s v=" Several famous medies, such as Caixin, Southern Weekly, The Paper, cooperated with us to report environmental data news related to air, water and soil, and carry on deep investigations on environmental damage. Therefore, the public could know serious situation we were facing, and public opinion often push environmental problems to solve.   Besides, we have developed a regular data opening program by using API port. In 2019, 23 companies/orgarnizations were getting environmental data from us to develop different applications. Amap, the most popular map APP in China, developed an 'Environmental Map' by using our data. According to Amap's statement, 0.7 billion users have viewed environmental data by entering 'Environment Map' from June 2018 to June 2019. Sogou Map, another popular map APP in China, developed a 'PM2.5 Map' by using our data. Through the coorperation with companies such as the two above, we solve the problem of how to spread environmental information to public.   Tianyancha and Qixinbao, two largest credit investigation companies in China, put environmental administrative punishments of companies getted from us into their database. This made many companies lose opportunities of financing or bidding a government's project, which often requires a company not receiving administrative punishments in recent years. The environmental administrative punishments are always not heavy enough for companies. However, losing opportunities of financing or bidding hurts them much more, and they will surely seek for better environmental performance afterwards. In one case, a company even persuaded the local Environmental Protection Bureau to illegally overturn a punishment, in order to let us and credit investigation companies delete its punishment record. The punishment was finally retained after we reporting to higher administration.   The data was also provided to several local Procuratorates for supporting commonweal litigation, and to several governments for supporting their administrative information system.     "/>
    <s v=" We built a website, where environmental data are shown in the map, and this makes the public easier to understand. The data was obtained mianly by IT technology, such as crawl.  "/>
    <s v=" The hardest of this project is to firstly establish the database with enough finacial support. Green Data was founded in 2015, and we spent 3 years to establish the database. Thanks to the trust from our donators, we can operate smoothly in the first 3 years.    It's not easy to run a NGO in China. Regarding our mission to reduce industrial emmision, it's much harder. Fortunately, we found a way to use environmental data to make changes. This is useful because we are in the era of Mobile Internet. The effects of data can be brought into full play. We think our experiences may be useful to other fields and areas. "/>
    <s v=" It may be a solution to carry out environmental protection by using data and IT tech in other countries and aeras. We are willing to help other people/organizations/governments to establish their own environmental database, in order to prevent and control the environmental pollution, as well as mitigate the climate change.    Besides, for small organizations, it's better to focus on the field you are good at, and try to be the best. You can find win-win partners who are top players in their field. Then the cooperation will result in double results. Don't try to do everything by yourself for small organizations. "/>
    <s v="http://science.caixin.com/2019-04-25/101408460.html?s=070b69ea9b66bda8bf373b317c0fd8f89c6dd3f36864734521c0489d8ba4aecd84d41c9bb6ff81aa"/>
    <s v="http://magazine.caijing.com.cn/20161226/4216869.shtml"/>
    <s v="https://www.thepaper.cn/newsDetail_forward_1878834"/>
    <s v="http://www.bjnews.com.cn/news/2018/06/05/489827.html"/>
    <s v="http://www.alijijinhui.org/content/17044"/>
    <s v="http://xxgk.pingxiang.gov.cn/szbmxxgk/shbj/fgwj/qtygwj/202001/t20200117_1876999.htm"/>
    <m/>
    <s v="Chun Xiang, Lei Guo, Hailong Lu, Tianran Fu, Geng Wu, Xiaochen Wei, Xin Luo, Suiying Xian, Wenzhang Ding, Yuan Zhang, Rongjie Zhang, Longfei Zhuang, Shuying Qiu, Xin He, Jiajun Su, Guohua Huang, Zhikai Niu, Huateng Wang"/>
    <s v=" Guangzhou Green Data Environmental Service Center (Green Data)，founded on March 2015，is a non-profit environmental organization. It aims to promote public involvement on environmental issues, to improve policies on environmental protection, and to protect our environment as well as public health through the analysis and application of the environmental data.   Green Data has developed a comprehensive environmental database including data of environmental impact assessments(EIAs), pollution sources, and environmental qualities. The life-cycle environmental information of a company, from its establishment to closure, is all collected.   Our database not only enables the public to check the environmental data around their living areas, but also helps the bank as well as brands to check the environmental impact of a company or supply chains.   Based on the collection and analysis of environmental data, Green Data investigates the macro impact of EIAs and the sources of pollution on environmental qualities. Besides, we attempt to promote the development of environmental policies, increase the efficiency of environmental management. "/>
    <s v="Open data"/>
    <m/>
    <m/>
  </r>
  <r>
    <s v="Drowning in plastic"/>
    <s v="可视化世界对塑料瓶的成瘾"/>
    <x v="18"/>
    <s v="https://graphics.reuters.com/ENVIRONMENT-PLASTIC/0100B275155/index.html"/>
    <x v="0"/>
    <x v="53"/>
    <x v="55"/>
    <x v="1"/>
    <s v="Explainer,Infographics,Environment"/>
    <s v="Explain"/>
    <x v="8"/>
    <x v="1"/>
    <m/>
    <s v="International"/>
    <s v="Compliance"/>
    <s v="Non-compliance"/>
    <s v="Non-compliance"/>
    <s v="Non-compliance"/>
    <s v="Non-compliance"/>
    <s v="Animation,3D modelling,Adobe,Creative Suite"/>
    <x v="46"/>
    <s v="No interactive feature"/>
    <x v="1"/>
    <x v="0"/>
    <s v=" It’s one thing to say the world is drowning in plastic. It’s another to show it. Around the world, almost 1 million plastic bottles are purchased every minute and they are having a devastating effect on the environment. That equates to 480 billion bottles per year. The numbers are mind boggling. But what do they look like?    This project puts those numbers into perspective by visualising them in real time, as well as piling the bottles up next to landmarks to give a true sense of scale. "/>
    <s v=" The project was instantly picked up and shared by prominent environmental groups including Greenpeace. It was tweeted by influential figures ranging from a U.S. House Representative to a Bollywood movie star. The piece grabbed headlines in other media outlets and online platforms which wrote articles on how the visualisation brought home the shocking scale of plastic waste. The piece is still shared widely as a vivid explanation of the world’s addiction to single-use plastic.      "/>
    <s v=" The main piece of software at the heart of this project was Cinema 4D. The team made a 3D physics engine in order to allow the bottles to drop, collide, and roll in a realistic space. The first inputs into the model were the mass and other properties of a single bottle from a vending machine in our Hong Kong bureau.   An early projection showed that the almost 17,000 bottles consumed every second would quickly bury first the human figure and the garbage truck we placed for a sense of scale.   Adobe After Effects was used to add final polishing to the animation.    NOTE: Viewing this project is seemless on any device. "/>
    <s v=" Building a 3D physics engine! As the team continued to work on the models and renderings, they hit a snag: the computer was not powerful enough to execute the visualisations were looking for. Even running a single computer around the clock, it took 9 days to render the first visualization.   The work-around was to remotely connect a dozen Reuters computers in Hong Kong, Singapore, Bengaluru and London into what became an ad hoc “render farm” using wifi to harness the computational power needed to make and edit the animation.   Finding the middle ground between realistic rendering and illustrative style was also difficult. Making the bold decision to alter any style or aesthetics of the final project was very challenging as we knew this would add time. Moving the camera angle a few degrees meant rerendering the entire animation and/or images which took many hours and sometimes days. "/>
    <s v=" An effective and powerful visualisation can be made from a very small set of numbers. There isn’t always a need for massively complicated data sets. This piece started with a single figure, how many bottles were sold in 2018. "/>
    <m/>
    <m/>
    <m/>
    <m/>
    <m/>
    <m/>
    <m/>
    <s v="Simon Scarr, Marco Hernandez"/>
    <s v=" The Reuters graphics desk publishes visual stories and data visualisations to accompany the Reuters news file. We typically cover all areas of the news, with content ranging from climate to financial markets. The team conceptualises, researches, reports, and executes many of the visual stories published. "/>
    <s v="Best visualization (small and large newsrooms)"/>
    <m/>
    <m/>
  </r>
  <r>
    <s v="Visualizing the local – efficient data journalism for small newsrooms"/>
    <s v="可视化当地报道"/>
    <x v="26"/>
    <s v="https://github.com/nyhetsbyran-siren"/>
    <x v="0"/>
    <x v="54"/>
    <x v="56"/>
    <x v="0"/>
    <s v="Investigation,Solutions journalism,Long-form,Database,Open data,Fact-checking,Illustration,Chart,Map,Sports,Elections,Politics,Environment,Business,Culture,Women,Agriculture,Immigration,Health,Crime,Economy,Employment"/>
    <s v="Database"/>
    <x v="10"/>
    <x v="3"/>
    <m/>
    <s v="National"/>
    <s v="Compliance"/>
    <s v="Compliance"/>
    <s v="Compliance"/>
    <s v="Compliance"/>
    <s v="Compliance"/>
    <s v="Scraping,Adobe,Microsoft Excel,CSV,R,RStudio"/>
    <x v="24"/>
    <s v="Search"/>
    <x v="0"/>
    <x v="0"/>
    <s v=" Nyhetsbyrån Siren uses open data, FOI requests and public documents to create data journalism concerning the most pressing issues in Swedish society. On a daily basis we collect, clean and share datasets with over 170 newsrooms all over the country, so that their journalists can write stories about issues affecting their local communities. In addition to the dataset, we write out the key findings along with an expert interview to provide extra context. For every dataset we create a series of locally customized graphics for publication. This is done using limited editorial resources, most often only one person. "/>
    <s v=" The project helps strengthen local and national news rooms, in times of lower budgets and staff reductions. Journalists all over the country can offer their readers/listeners/viewers several data driven stories each week with customized graphics. And they do. Siren’s stories are picked up and published in many different media outlets on a daily basis. It is not uncommon that our news stories dominate the  national media as well. During autumn 2019, Siren has put a light on topics such as the falling numbers of physicians with a specialist degree, different opportunities for children to learn music and culture depending on where they live, the regional impact on a much discussed tax reduction for those with the highest income, the most polluting industries throughout the country and the fact that reports of domestic violence are increasing during and after the Christmas holidays. To name just a few. "/>
    <s v=" Excel and R are used for collecting and sorting data gathered from open sources and public offices. The project has been ongoing for three years and up until september 2019 we used Datawrapper and Infogram for creating graphics. In september we started using R scripts instead for visualizing the data and creating locally customized graphics. By using R scripts we have much more control over the appearance, it is much easier to update data or text in all the graphics at the same time or to download and name all graphics in batches. Our own editorial system Sirenen, launched in spring 2019, is used for the distribution of all our news to other media. "/>
    <s v=" We are a small news agency with high journalistic ambitions, especially when it comes to producing quality stories for struggling local media. But how to do that, reaching the whole of our sparsely populated country, with just nine editorial staff? The answer is in part data journalism. Using reproducable R scripts to easily multiply and customize graphics saves us a lot of time and effort. Our data journalist Anna Norberg worked out how we could fit R into our editorial process and is now spreading the knowledge to the rest of the team, so that everyone at Siren easily can contribute with their own data journalism stories.   How Sweden is divided geographically, with 21 counties and 290 municipalities, is another problem. The municipalities are not evenly distributed, for example over 45 municipalities belong to Västra Götaland county, but Gotland county has only one municipality. We usually make one chart for each county, showing data for all the municipalities in that county. This works fine for most of the counties, but for others the charts have not been very useful, either showing only one value or too many. With Datawrapper it has never been an option to trying to make individual charts for each municipality. That would be too time consuming. But with R we can now start to address this problem and just as easily produce 290 charts as 21, and in no time. "/>
    <s v=" If you dare try new methods and open source tools, and actually invest the time it takes to master them properly, you can save time and accomplish amazing things. Nyhetsbyrån Siren have limited resources and can not involve outside developers in everything we do. By letting our datajournalist Anna Norberg spend some time to develop R skills, we can now visualize our data journalism stories more efficiently than we could ever have imagined a year ago. "/>
    <s v="http://www.bt.se/boras/anlaggningarna-med-mest-klimatpaverkande-utslapp-tva-fran-sjuharad/"/>
    <s v="https://ystad.lokaltidningen.se/nyheter/2019-11-28/-Simrishamn-l%C3%A4gger-mest-i-Sk%C3%A5ne-p%C3%A5-Kulturskolan-6686087.html"/>
    <s v="https://www.vasterastidning.se/vastmanland/familjebraken-okar-under-julhelgerna/reptaf!FEJ1rOsZNJ7V4uX6ZRqg/"/>
    <s v="https://www.aftonbladet.se/nyheter/a/2Ggorv/lagre-dodlighet-i-prostatacancer-i-skane"/>
    <s v="http://www.blt.se/nyheter/blekinge-har-betalade-flest-varnskatt/"/>
    <s v="https://sverigesradio.se/sida/artikel.aspx?programid=109&amp;artikel=7312344"/>
    <m/>
    <s v="Anna Norberg, Gunnar Jacobsson, Fredrik Johansson, Jesper Eriksson, Robin Orling, Marie Ericsson, Per Larsson, Jack Carlsson, Ulf Fahlén"/>
    <s v=" Nyhetsbyrån Siren started in 2003 and is a small news agency specialized in covering Swedish authorities and public offices. Local media are our primary clients, but we reach national media and trade media as well. All our news stories are based on public documents or data.   Anna Norberg has been working for Siren for three years. She has earlier experience from the leading public service newsroom Sveriges Radio Ekot, TT Nyhetsbyrån news agency and the once flourishing free newspaper Metro. Anna has studied journalism at the University of Stockholm, JMK, and Goldsmiths College in London. "/>
    <s v="Innovation (small and large newsrooms)"/>
    <m/>
    <m/>
  </r>
  <r>
    <s v="BBC Shared Data Unit"/>
    <s v="BBC共享数据单元"/>
    <x v="2"/>
    <s v="https://www.bbc.com/lnp/sdu"/>
    <x v="0"/>
    <x v="55"/>
    <x v="57"/>
    <x v="1"/>
    <s v="Investigation,Solutions journalism,Multiple-newsroom collaboration,Open data,Fact-checking,Map"/>
    <s v="Database"/>
    <x v="11"/>
    <x v="7"/>
    <m/>
    <s v="National"/>
    <s v="Compliance"/>
    <s v="Compliance"/>
    <s v="Non-compliance"/>
    <s v="Compliance"/>
    <s v="Non-compliance"/>
    <s v="Personalisation,Scraping,Json,Microsoft Excel,Google Sheets,CSV,R,RStudio,OpenStreetMap"/>
    <x v="31"/>
    <s v="Other"/>
    <x v="0"/>
    <x v="0"/>
    <s v=" A commitment to transparency and the open data movement is at the heart of our team and our output.  The Shared Data Unit’s remit is twofold - to find and clean unexamined data sources and put them into the public domain for journalists to use, and to train up the next generation of regional data journalists to use open data for their own stories.  We demonstrate our commitment to transparency through sharing source data, methods and code for every project upon which we embark. Our innovative industry partnership has had tangible positive impact upon the regional news marketplace. "/>
    <s v=" Our world-class training programme has impacted on the scale and quality of regional data journalism across the industry.  We strengthen local news output by giving journalists the skills to interrogate data and tell stories of importance to their communities.  Journalists benefit from dozens of training sessions over a three-month period, including sessions on Excel, Open Refine, Flourish, Datawrapper, Freedom of Information laws, how to use APIs and the programming language R.  In March 2019, JPI Media launched its first dedicated data journalism team. Five of its 11 members were our former secondees. Newsquest also launched its own unit in June 2019 staffed by three SDU alumni.   Secondly, our original journalism sourced from open data has generated hundreds of stories across the regional news marketplace.  In 2019, the data we published,  generated around 300 stories for local news partners, bringing the total to around 850 stories since the project began.  Our journalists focus on stories that matter to local audiences - the state of their roads, the cost of garden waste recycling and the ability to get a GP appointment outside working hours.  Our reporting was picked up for 15 reports in national newspapers and 11 times on flagship BBC TV and radio programmes including the 1pm national TV news, Today on BBC Radio 4, BBC Radio 5 Live, BBC Reporting Scotland and Wales Today. It informed 68 local radio reports.   Finally, our journalism regularly provokes public debate.  For example, on the day we reported one in two people who appealed in court against a decision to deny them disability benefits was successful, our research was raised at First Minister's Questions in Scotland and the Secretary of State at the Department for Work and Pensions (DWP) faced questions about the department’s performance on the campaign trail ahead of the General Election. "/>
    <s v=" Our commitment is to use technical skills to bring untapped, but open data sources into the public domain and make them accessible to journalists.  Our data, code and methodologies are published on our Github repository, posted as inline links to Google in our stories, and shared with more than 900 media titles across the UK.   For example, we wanted to explore whether the electric car charging point infrastructure was being developed at a sufficient speed to meet the anticipated rise in demand.  We interrogated an open-source API to report the locations of UK electric vehicle charging points.  We used R and the Haversine formula to perform 49 million calculations for each distance between each of the 7,000 UK charging points, using their latitude and longitude coordinates and then storing the shortest distance.. Six months later the government published charging points locations data for the first time while encouraging local councils to improve charging infrastructure.   In another project, we used R to merge together five years’ of police statistics for an analysis revealing community resolution orders – informal punishments which do not appear on criminal records - were still being used by police against suspects of violent crimes, despite guidance restricting the orders’ use to low-level offences.   Another project saw us produce the largest UK-wide report on the re-sale of homes bought under the Right to Buy policy, which allowed council tenants to purchase their former council homes at a discount. When Northern Ireland Housing Executive sent its FOIA response as PDFs including 83 pages of scans of a paper ledger, we manually entered data into a public-facing spreadsheet to enrich the data commons.  "/>
    <s v=" We have set out on an ambitious project to ensure the vast amount of open data published in the UK is reported on by local newsrooms.  We want the data we find and analyse to be used as widely as possible, and that involves breaking down journalists’ aversion to using data for their stories.  In order to break down barriers, we use a number of techniques, which include answering queries through a Slack Channel and publishing ‘how to’ guides to accompany the data we distribute.  In addition, we have held hack days and conferences where journalists are invited to learn more about handling and processing data for news stories.  And the journalists who have completed our secondments regularly hold data training sessions when they return to their substantive posts, ensuring the skills they have picked up cascade down to their colleagues.    Another challenge is posed by organisations who have not previously been exposed to the level of scrutiny.  During the Right to Buy investigation we had around 150,000 rows of data – each row representing a property title in Great Britain formerly sold under the policy. Both HM Land Registry and Registers of Scotland underline they cannot guarantee their datasets are error-free.   We found some 60,080 rows did not have comparable sales prices. When we highlighted this, Land Registry re-ran its script and found 2,582 more price entries so we updated our calculations. Similarly, we encountered 734 dates anomalies in Scottish data.  It’s important to treat data as a source just like any interviewee and ask it questions and not treat its first answers as objective truth. "/>
    <s v=" Our project was established to tap into public interest open data, which was hiding in plain sight, and to train up journalists with data journalism skills.  We have demonstrated how adopting open data principles enhances the trust in our reporting, builds a personal relationship with audiences and helps to engage them in the process of journalism.   We have demonstrated that the openness of data in itself is not enough, it is necessary to engage with journalists and help them find what they’re looking for and understand its implications for their audiences.  Through training key individuals, the levels of data journalism can be enhanced across a media landscape.  We give the journalists who undertake a secondment with us the skills and confidence to deliver their new-found knowledge to colleagues when they return to their newsrooms.  Our two-day Train the Trainer course equips participants with the skills and techniques to prepare, plan and structure a training session.  Secondees from Newsquest and JPI, for example, have carried out training days for colleagues upon completing their secondments. "/>
    <s v="https://github.com/BBC-Data-Unit/shared-data-unit"/>
    <s v="https://www.bbc.co.uk/news/uk-47696839"/>
    <s v="https://www.bbc.co.uk/news/uk-47443183"/>
    <s v="https://www.bbc.co.uk/news/uk-49891159"/>
    <s v="https://www.bbc.co.uk/news/uk-49085346"/>
    <s v="https://www.bbc.co.uk/news/uk-47697778"/>
    <m/>
    <s v="Peter Sherlock, Alex Homer, Eileen Murphy, Matthew Barraclough, Anna Khoo, Paul Lynch"/>
    <s v="  Pete Sherlock  is the Assistant Editor of the Shared Data Unit. In 2015 founded a team which produced data-driven stories for the BBC website before moving into his current role. He passionately believes data journalism is informing citizens and holding those in power to account. He was formerly a reporter for Newsquest’s Enfield Independent, and went on to work for Archant’s Hackney Gazette and the East London Advertiser before joining the BBC in 2010.    Alex Homer  is a Senior Journalist on the Shared Data Unit. Before joining the BBC in 2014, Alex was a senior reporter for the Express &amp; Star daily newspaper based in Wolverhampton. He is a specialist in the Freedom of Information Act and loves public interest reporting. His first foray into data journalism was investigating the accounts of the 92 clubs in the Premier League and English Football League.    Eileen Murphy  is the Executive Editor of Digital England for the BBC. She was involved in the earliest incarnation of the Local News Partnership and worked with regional news colleagues to build the Shared Data Unit proposition within the strategy. She now oversees the unit and BBC digital output across England.    Matthew Barraclough  is Head of the BBC Local News Partnerships scheme, which he helped design over years’ of collaboration with the local news sector starting from the Revival of Local Journalism conference he organised in 2014. Matthew has been a BBC journalist since 1995, mainly in the North East of England in roles including reporter, programme producer and eventually Editor of BBC Tees in Middlesbrough.    Paul Lynch  is a journalist on the Shared Data Unit. He began his career with Johnston Press newspapers. While he was chief reporter for the Northampton Chronicle and Echo, he was awarded Johnston Press’s journalist of the year award twice – once for exposing the corruption at the heart of the town’s football club and a second time revealing the extent of historical abuse in a locally-formed religious sect. From 2016 he was also a member of The i newspaper’s investigations unit, which won a Mind Media Award for its work tackling the subject of suicide among military veterans.    Anna Khoo  is a journalist on the Shared Data Unit. Anna is a proud coding geek and specialist user of R. She was formerly a senior reporter on the Chichester Observer and its sister titles in Sussex, where she worked for three "/>
    <s v="Open data"/>
    <m/>
    <m/>
  </r>
  <r>
    <s v="Rafa Nadal's career in detail"/>
    <s v="拉法纳达尔今天开始了他作为世界第一的第八阶段的悬念"/>
    <x v="27"/>
    <s v="https://drive.google.com/file/d/1xZf0jfYlQqVI0J-zC5IE9yWpD1CSsn9U/view?usp=sharing"/>
    <x v="0"/>
    <x v="56"/>
    <x v="58"/>
    <x v="0"/>
    <s v="Database,Infographics,Chart,Sports"/>
    <s v="Inform"/>
    <x v="6"/>
    <x v="2"/>
    <m/>
    <s v="Corporate, individual or specific event"/>
    <s v="Non-compliance"/>
    <s v="Non-compliance"/>
    <s v="Non-compliance"/>
    <s v="Non-compliance"/>
    <s v="Non-compliance"/>
    <s v="Adobe,Creative Suite"/>
    <x v="49"/>
    <s v="No interactive feature"/>
    <x v="0"/>
    <x v="0"/>
    <s v=" In the paper edition of the newspaper we made this infographic to pay tribute to tennis player Rafa Nadal for once again achieving number 1 on the ATP list.  We make a pie chart dividing it by years, in each year you can see the achievements and their classification. "/>
    <s v=" It had a lot of repercussion when gathering the information in a (circular) way of a career as long as that of Rafa Nadal in an unconventional way.  In social networks he had a lot of repercussion and tennis specialists named him on his channels. "/>
    <s v=" We collect data in Excel, use RAW for a first circular version of the data and finally use Illustrator to design the elements. "/>
    <s v=" The realization of a round visualization was a challenge, in many occasions I saw attempts to show the data in this way and they did not work very well, in my modest opinion I think that the visualization fulfills the challenge that marks me in said work. "/>
    <s v=" One of the satisfactions that I highlight of this project is that, the tennis specialist in the writing told me that thanks to the graphic, he understood Rafa Nadal's career in detail much better, just for this phrase it is well worth the realization of these visualizations.    "/>
    <s v="https://www.mundodeportivo.com/tenis/20191104/471366094511/rafa-nadal-inicia-hoy-con-suspense-su-octava-etapa-como-n-1-mundial.html"/>
    <m/>
    <m/>
    <m/>
    <m/>
    <m/>
    <m/>
    <s v="Ferran Morales (Data visualization), Angel Rigueira"/>
    <s v=" I am an infographist in Mundo Deportivo, a sports newspaper from Barcelona (Spain), I am passionate about new digital narratives, I have won different international awards (SND, Information is Beautiful and ÑH) in recent years I am investigating new ways to show data in augmented and virtual reality. "/>
    <s v="Best visualization (small and large newsrooms)"/>
    <m/>
    <m/>
  </r>
  <r>
    <s v="Sinapsis (Synapses): Fighting corruption with open data to discover connections between illegal companies that received public resources in Latin America"/>
    <s v="用开放数据打击腐败，发现拉丁美洲接受公共资源的非法公司之间的联系"/>
    <x v="11"/>
    <s v="https://sinapsis.lat/herramienta/estafa-maestra"/>
    <x v="0"/>
    <x v="57"/>
    <x v="59"/>
    <x v="0"/>
    <s v="Investigation,Solutions journalism,Database,Open data,Infographics,Chart,Map,Politics,Corruption,Business"/>
    <s v="Database"/>
    <x v="7"/>
    <x v="7"/>
    <m/>
    <s v="National"/>
    <s v="Compliance"/>
    <s v="Compliance"/>
    <s v="Compliance"/>
    <s v="Compliance"/>
    <s v="Non-compliance"/>
    <s v="Scraping,D3.js,Canvas,Json,Adobe,Creative Suite,Microsoft Excel,Google Sheets,CSV,OpenStreetMap,Anime.js,Node.js"/>
    <x v="34"/>
    <s v="Filtering,Search"/>
    <x v="0"/>
    <x v="0"/>
    <s v=" Mexico is extremely corrupt, politicians steal money without sanctions.   The modus operandi all across Latin America is very similar: government officials create ghost companies, the government assigns projects to these fake businesses and the money disappears.   How could we detect these companies? That’s how we started this project. Sinapsis is a tool that visualizes relationships between businesses and government entities, as well as how companies and their personnel are interconnected. As a free, open-source project, it’s designed to help detect irregularities and suspicious activity in business interactions and practices. "/>
    <s v=" Animal Político has already published two very important investigations done with Sinapsis on corruption in Mexico: The Ghost Companies of Veracruz and The Master Scam. The latter revealed that the Mexican Federal Government disappeared 7,670 million pesos (around 400 million dollars) through 186 companies. These investigations won the National Journalism Award. Even more important, they have been the basis for the prosecution of several former and current public officials in Mexico.    It is a tool that has been proved and used. Only a couple months into its publication, there are already 180 different projects using it and at least 5 people forking the code on GitHub to adapt it to their needs. The tool also includes the investigation methodology; tips on useful public databases; promotes the use of open data pre charging relevant databases on the tool to facilitate analysis; builds community through a Telegram channel open to doubts and suggestions; and is working on the process of systematizing information on corrupt companies across Latin America.   To date, we have allies collaborating from Argentina, Bolivia, Brasil, Chile, Colombia, Costa Rica, Ecuador, Guatemala, Honduras, Panama, Paraguay, Peru, Dominican Republic and Venezuela.   During this first phase, we want to train local journalists in Mexico. So far, we have given workshops in Mexico City, Hidalgo, Guadalajara, and have already scheduled Puebla, Tijuana and Mexicali. We would like, further down the line, with the right allies and resources to be able to reach different countries in Latin America.   The project has had international recognition, the United Nations Office on Drugs and Crime has invited us to their regional convention in Quito, Ecuador and are presenting in TicTec in march in Iceland. "/>
    <s v=" Beyond the platform, Sinapsis is also an investigation methodology. The way in which we processed data had to be easy for journalists (that generally don’t have a lot of technical knowledge) and functional for a developer (machine readable).   Part of this process was generating a CSV template that could be easily opened in Excel for journalists to work on and understand, and that could be uploaded to Sinapsis at the same time. Gathering the information from different sources was done manually, however, being able to categorize and standardize the information has proven very valuable for the investigation of government-companies corruption schemes in the region. This process was possible through the interdisciplinary work of journalists, information designers and developers.   Technically, the platform is built with React (ES6), making it modular, flexible and scalable. It uses as its main library D3.js and the visualizations are SVG files to allow designers and journalists to export it in different formats according to their needs, providing small news outlets and freelance journalists without resources with graphic material ready to publish.   Sinapsis doesn’t only show the visualization of connections; it also gives statistics on sums and number of coincidences; a geographic interactive map that georeferences addresses providing strategic insights for field research; an exportable CSV with the lists of coincidences; and it is possible to export the data in JSON formats (for developers and data analysts), CSV, as well as a .sinapsis file that has the full project to facilitate collaboration between investigations.     "/>
    <s v=" To explain this, we’ll provide some context.    Animal Político is a digital and independent newspaper in Mexico, specialized in topics such as human rights, migration, drug trafficking, security, politics and inequality.   During the Ghost Companies of Veracruz and The Master Scam investigations we worked through: How could we detect these companies? Having limited time, how could we systematize and automatize this process? With the volume of information we had, could technology give us additional insights to our manual analysis?   The hardest part was conceptualizing the project. It started with hundreds of public documents, a hypothesis and a lot of information to process. We developed the tool as we were structuring and advancing the investigation with an interdisciplinary team. It is very rare for a small independent news media to build technology.   At the beginning, Sinapsis was going to be a dashboard showing coincidences between companies, and as time passed on we kept adding features. First a node map, later a georreferenced map, data analysis and statistics on the databases. The project slowly grew over time.    Additionally, we faced challenges with the interdisciplinary nature of the team: developers, information designers and journalists work in very different ways. Being able to communicate effectivly and build this product took 3 years!   Sinapsis represented several challenges in a technical level: it is a tool that had the user’s privacy as a top priority, which meant that the data processing had to be done through the browser without using a backend.   We know Sinapsis is not self-explanatory yet, which is why we added a “guide” button so that the users get to know some parts of the tool. However we know that it is not enough, so we started giving workshops and would like to produce tutorial videos / material in the next iteration. "/>
    <s v=" People will be able to see how with a very small team, from an independent news media with very little resources, you can develop tech and tools that have an impact in society. They will also be able to see that the investigation journalism world can also think about technological outputs, since developing software in media almost never happens.   Newsrooms can learn a lot from the interdisciplinary work thar makes these types of projects possible, and this might sound obvious in other countries or contexts, but in Mexico it is very rare that a media outlet hires a developer to work full time on journalistic projects. We also are not aware of any other outlets with an information designer for content production.   Showing work flows and methodologies would be very valuable for the audiences. "/>
    <s v="https://sinapsis.lat"/>
    <s v="https://sinapsis.lat/herramienta"/>
    <m/>
    <m/>
    <m/>
    <m/>
    <m/>
    <s v="Yosune Chamizo Alberro, Gilberto León, Mauricio Martínez Robles, Jesús Santamaría, Elizabeth Cruz, Ethan Murillo, Jorge Ramis, Nayeli Roldán, Manuel Ureste, Miriam Castillo, Arturo Ángel, Tania L. Montalvo, Francisco Sandoval, Daniel Moreno"/>
    <s v=" Yosune Chamizo Alberro is the Information Designer at Animal Político, an independent and digital newspaper in Mexico City where she has been part of projects such as:  To Murder in Mexico: Impunity Guaranteed ;  The Master Scam: graduated in disappearing public money ,  The Ghost Companies of Veracruz ,  NarcoData: In-depth digital analysis of the organized crime in Mexico , among others.   She is the regional representative in Mexico for the International Institute for Information Design (IIID) and her work has been recognized in countries such as Germany, England, Austria, Italy, Spain, Latvia and Brazil. In March of 2019 she was part of the jury for the 27th edition of the Malofiej World Infographics Awards organized by The Society for News Design.   She has given conferences and workshops to more than 30 civil society organizations and holds a master’s degree in Design, Information and Communication from the Metropolitan Autonomous University Cuajimalpa Unit (Mexico) and a master’s degree in Graphic Design from Elisava (Spain). "/>
    <s v="Open data"/>
    <m/>
    <m/>
  </r>
  <r>
    <s v="See How the World's Most Polluted Air Compares With Your City's"/>
    <s v="看看世界如何 污染最严重的空气 与您所在城市的比较 "/>
    <x v="4"/>
    <s v="https://www.nytimes.com/interactive/2019/12/02/climate/air-pollution-compare-ar-ul.html"/>
    <x v="1"/>
    <x v="58"/>
    <x v="60"/>
    <x v="1"/>
    <s v="Explainer,Mobile App,Map,Environment,Health"/>
    <s v="Explain"/>
    <x v="8"/>
    <x v="7"/>
    <m/>
    <s v="National"/>
    <s v="Compliance"/>
    <s v="Non-compliance"/>
    <s v="Non-compliance"/>
    <s v="Compliance"/>
    <s v="Non-compliance"/>
    <s v="AR,D3.js,Adobe,R,Python"/>
    <x v="26"/>
    <s v="AR (Augmented Reality),Hyperlink to related materials,Filtering"/>
    <x v="2"/>
    <x v="2"/>
    <s v=" Outdoor particulate pollution known as PM2.5 is responsible for millions of deaths around the world each year and many more illnesses. We created a special project that visualizes this damaging but often invisible pollution. The interactive article allows readers to (safely) experience what it’s like to breathe some of the worst air in the world in comparison to the air in their own city or town, giving them a more personal understanding of the scale of this public health hazard. "/>
    <s v=" This air pollution visualization project was one of The Times' most-viewed stories of the year, garnering well over a million page views in a single day. It also had some of the highest reader engagement. Readers took to social media, unprompted, to share the air pollution averages for their own city as well as screenshots of the project’s visualizations, and to express concern over recent upticks in air pollution.   Making air pollution more tangible to the general public is especially important today, as air quality in the United States has worsened after decades of gains, while much of the world’s population continues to breathe high levels of pollution. At the same time, it is becoming more clear that air pollution affects human health at ever more granular scales.   Experts from the public health community, including the United Nations and WHO, have reached out about using the project for educational purposes. "/>
    <s v="  Particle visualization and charts:  The data analysis was done using Python. Visuals in the story were created using WebGL and D3.     Augmented reality version:  The AR experience was created using Xcode and Apple SceneKit. (The AR scene being responsive to data was created using Swift in Xcode.) Please not that the AR version is only available on the New York Times app and on iPhones due to technological constraints of the Android operating system.    Map:  The map was rendered by converting netCDF files using R and gdal. The animation was done using Adobe's After Effects and Illustrator. "/>
    <s v=" We wanted the project to build empathy through data by connecting people's own experience (what average air pollution is like in their own city) to various case studies of polluted air that have recently made news.   To achieve that, we strove to make sure the visualization had the right feeling of movement in space to evoke polluted air, while still reflecting that it a  data visualization  rather that an accurate reflection of what pollution might look like at a specific place and time.   We went through many ideas for how to represent this pollution – as particles, as haze, etc. – and many ways to show it to our audience. The end goal: Walking the line between what is scientifically accurate while also allowing people to feel a natural connection between the viz and the subject being visualized (pollution).    To ensure scientific accuracy, we ran our visualization ideas past half a dozen experts who study particulate matter pollution in order to best decide how to show these damaging particles.    In the end we settled on a deceptively simple presentation: Filling up your single screen (or room in AR) with particles as you scroll (or tap) in order to create a sense of &quot;filling&quot; your lungs with this sort of air. Our readers' reactions to the piece suggest that we got the balance right. "/>
    <s v=" One lesson we hope people will take away is that it is possible to create emotional connections to data through visualization. We built the story introduction so that readers become the central character, allowing them to use their own experience of polluted air as a benchmark by which to judge and understand the scale of pollution elsewhere. That builds a deeper understanding of the issue at stake than just showing data for far-away places they may have never visited.   On the more technical side, many people commented on the project's innovative use of augmented reality.  Theproject leveraged AR to make something that is all around us but often invisible actually visible in 3D space. Previously, experiments with AR at the Times and in other newsroom mostly consisted of placing objects into space (such as the Times' Lunar landing project) or creating a novel 3D space for exploration (such as the Guardian's augmented reality project that allowed users to experience what being in solitary confinement is like).    Selected praise for the AR experience:  &lt;ul&gt;  “This is easily the most compelling use of augmented reality I've ever seen in a news context.” – &lt;a href=&quot;https://twitter.com/_cingraham/status/1201879522225934338&quot;&gt;Chris Ingraham, Washington Post&lt;/a&gt;   “I've been always (and I still am largely) skeptical about the application of #AR and #VR especially in #dataviz but this made me change my mind: it's all about the way it relates to our perception and experience of the world around us.” – &lt;a href=&quot;https://twitter.com/pciuccarelli/status/1201891442865520640&quot;&gt;Paolo Ciuccarelli, prof at NortheasternCAMD&lt;/a&gt;  &lt;/ul&gt;"/>
    <m/>
    <m/>
    <m/>
    <m/>
    <m/>
    <m/>
    <m/>
    <s v="Nadja Popovich, Blacki Migliozzi, Karthik Patanjali, Anjali Singhvi and Jon Huang"/>
    <s v="  Nadja Popovich  is a reporter and graphics editor on The New York Times’ Climate Team. She covers climate science, energy policy and the real-world impacts of our warming world. She is particularly interested in using interactivity and personalization to help readers more viscerally relate to the effects of climate change through data.    Blacki Migliozzi  is an award winning data journalist and storyteller. As a graphics editor at The New York Times he focuses on developing data-driven climate stories.    Karthik Patanjali  is a designer, researcher, technologist and award- winning storyteller. He is a part of The New York Times’ Immersive Team, where he explores storytelling through immersive platforms, including AR, VR and 3D Web.    Anjali Singhvi  is a reporter and graphics editor at The New York Times. She is a trained architect and holds a masters degree in Urban Planning and Urban Analytics from Columbia University. She joined The Times in 2016.    Jon Huang  is a graphics editor at The New York Times with a background in computer science and photojournalism. He designs and builds interactive presentations. "/>
    <s v="Best visualization (small and large newsrooms)"/>
    <m/>
    <m/>
  </r>
  <r>
    <s v="Locked Out"/>
    <s v="英国如何让人们无家可归  94% 的出租房屋对有住房福利的家庭来说太贵了 "/>
    <x v="2"/>
    <s v="https://www.thebureauinvestigates.com/stories/2019-10-04/locked-out-how-britain-keeps-people-homeless"/>
    <x v="0"/>
    <x v="59"/>
    <x v="61"/>
    <x v="0"/>
    <s v="Investigation,Multiple-newsroom collaboration,Database,Open data"/>
    <s v="Inform"/>
    <x v="2"/>
    <x v="3"/>
    <m/>
    <s v="National"/>
    <s v="Compliance"/>
    <s v="Compliance"/>
    <s v="Compliance"/>
    <s v="Compliance"/>
    <s v="Compliance"/>
    <s v="Scraping,Microsoft Excel,Google Sheets,Python"/>
    <x v="24"/>
    <s v="Search,Hyperlink to related materials"/>
    <x v="4"/>
    <x v="0"/>
    <s v=" Our #LockedOut investigation revealed just how hard it was to find an affordable property to rent while on housing benefits. We dug into data from across Great Britain to show, not only the state of affairs nationally, but also the local, granular picture. This collaborative project drew in journalists from across the country to tell an important story about the housing crisis and a leading cause of our spiralling homelessness epidemic. "/>
    <s v=" The work was welcomed by campaigners and lawyers across the country, with some officials saying it would help them create local policy. We heard of at least one legal case where lawyers used our data to prove their client and his family were unable to access an affordable home.       The work also prompted the UN Special Rapporteur on Housing to speak out on the issue and, inspired by our work she said she planned to look into affordability as an issue elsewhere.        Three months after publication the government announced an increase in the rate of Local Housing Allowance (housing benefit), though we have since shown this increase does little to improve things. "/>
    <s v=" We captured the details of 62,695 two-bed properties advertised on 15/09/2019, using the Nestoria API (which aggregates property data from online property listing sites.)       We used the latitude and longitude coordinates of each property found through the API to localise them within the right Broad Rental Market Area (BRMA) using shapefiles obtained from the Valuation Office Agency. We then analysed the data to ascertain the total number of affordable properties in each BRMA, as well as the increase in LHA that would be necessary to make the 30th percentile affordable.       We also knew that refusal to let to those on benefits makes the shortage even worse. Reporters contacted the landlords of 180 two-bed properties posing as a single mother and asked whether the landlord accepted people on benefits.       We also went further to ensure wide accessibility to our findings, building an interactive online tool which allowed anyone to find out their local situation.      As the housing market is ever evolving, it was clear that we needed to ensure others could reproduce our investigation later, so we published the code we used to collect and analyse the data in &lt;a href=&quot;https://github.com/bureau-local/lha-investigation&quot;&gt;a Github repository&lt;/a&gt;. "/>
    <s v=" We knew this was an investigation with regional and local nuance, and so it was imperative that the findings were shared as far and wide as possible.       We worked on this story with our Bureau Local network. We wrote a public-facing Reporting Recipe and opened all relevant data at BRMA level (which is not publicly available) as well as a list of all the affordable properties. As well as publishing the story with HuffPost UK, our local reporter network produced more than 20 stories detailing the situation in their area.       We also held StoryCircles across the country - presenting our data and findings to people with real-life experience in physical settings. "/>
    <s v=" This project combined innovative data gathering and mapping techniques, paired with a real focus on making the findings accessible and useful to as many people as possible. This collaborative approach to data-journalism is breaking ground in the UK. The Bureau Local project (part of the Bureau of Investigative Journalism) has developed a clear framework for how these investigations can be done: we publish Reporting Recipes to help even someone with no journalistic experience dig into the story, we open up our data with clear guidance on how to read it, we have published the code we used so others can re-produce the investigation at a later date and we have even produced a guide to help people should they want to replicate our model for themselves. "/>
    <s v="https://www.thebureauinvestigates.com/blog/2019-11-25/locked-out-stories-from-across-the-uk-expose-holes-in-the-housing-safety-net"/>
    <s v="https://www.thebureauinvestigates.com/blog/2020-01-10/taking-a-story-full-circle"/>
    <s v="https://github.com/bureau-local/lha-investigation"/>
    <s v="https://docs.google.com/document/d/1ydf6xjYjCQtHPCefNGRZyQEmAG23UOJpCoyIk0UL6HA/edit?usp=sharing"/>
    <m/>
    <m/>
    <m/>
    <s v="Maeve McClenaghan, Charles Boutaud, Tom Blount, Charlotte Maher"/>
    <s v=" Maeve works on our Bureau Local team where she has led nationwide, collaborative investigations on issues including cuts to domestic violence refuges, politicians use of Facebook &quot;dark ads&quot; and homeless deaths. Maeve has previously produced investigations for BBC radio, the Guardian, Greenpeace and Buzzfeed UK. She has won numerous awards for her journalism and has been nominated three times for the Orwell Prize. In June 2019 she was named a Bertha fellow and currently writes about housing issues.   Charles is a developer-journalist who has experience investigating data for stories using computational method. He won a Canadian Online Publishing Award for his work on public transport data in Montréal with the Huffington Post, Québec.   Tom Blount is a research fellow at the University of Southampton, involved in research projects at a national and international level. He has a PhD in Computer Science, and has written papers on human-data interaction, game design, and (anti-)social argumentation.    Charlotte Maher joined the Bureau as a fellow in 2019. She has previously written for the London Evening Standard. Charlotte has a bachelor's degree in English from the University of Nottingham and an MA in Investigative Journalism from City, University of London. "/>
    <s v="Innovation (small and large newsrooms)"/>
    <m/>
    <m/>
  </r>
  <r>
    <s v="Dying Homeless"/>
    <s v="无家可归者致死：研究发现三分之一的无家可归者死于可治疗的疾病"/>
    <x v="2"/>
    <s v="https://www.thebureauinvestigates.com/stories/2019-03-11/homelessness-kills"/>
    <x v="0"/>
    <x v="60"/>
    <x v="61"/>
    <x v="0"/>
    <s v="Investigation,Solutions journalism,Long-form,Cross-border,Multiple-newsroom collaboration,Database,Open data,Fact-checking,OSINT,Crowdsourcing,Human rights"/>
    <s v="Inform"/>
    <x v="12"/>
    <x v="19"/>
    <m/>
    <s v="National"/>
    <s v="Compliance"/>
    <s v="Compliance"/>
    <s v="Compliance"/>
    <s v="Compliance"/>
    <s v="Compliance"/>
    <s v="Scraping,Microsoft Excel,Google Sheets,Python"/>
    <x v="43"/>
    <s v="Hyperlink to related materials"/>
    <x v="3"/>
    <x v="0"/>
    <s v=" Dying Homeless project - a year long, collaborative investigation - revealed for the first time, the scale of homeless deaths across the UK.   After discovering that no official body held data on how and when people were dying homeless we started counting, aware that this deficit of information meant no-one knew how wide-scale this issue was or whether lessons could be learnt to prevent deaths in the future.   We revealed that at least 800 people died (October 2017 - April 2019). We logged the names and stories of hundreds of people who had lost their lives. "/>
    <s v=" The findings set the news agenda, provoked debates in parliament, and prompted Ministers to promise to do more to address the issue. The Secretary of State for Housing called our findings “utterly shocking” and promised case reviews into deaths.        Following our revelations about the lack of reviews into homeless deaths, several councils, including Brighton &amp; Hove and Leeds have said they will undertake their own reviews into deaths in their area. The government’s Rough Sleeper Strategy recommended, for the first time, that deaths be reviewed.        We started our series using #makethemcount: a call for an official body to log these deaths. In December, prompted by our work, the Office for National Statistics produced the first ever official data on homeless deaths. This came after we shared our data with the ONS to help them develop their methodology. The Scottish National Records Office has now followed suit and will soon publish its first ever data on homeless deaths. The  Northern Irish equivalent has said it is exploring producing its own data now too.        We presented the findings to the APPG on Homelessness and the figures have been cited in parliament several times. Prompted by our network of reporters, at least 17 MPs and councillors have spoken out on the issue.       The work was also received positively by those working with and for homeless people. The Big Issue said: “To its huge credit, the Bureau’s research extensively looked into the stories of every one of those deaths… Putting faces and stories to numbers humanised the figure”.       Across the country, members of the public came together to remember those that passed away. There were protests about homeless deaths in Belfast, Birmingham, London and Manchester, memorial services in Brighton, Oxford, Luton and London, and physical markers erected in Long Eaton and Northampton "/>
    <s v=" For a year, we attended funerals and inquests, interviewed family members, collected coroner’s reports, shadowed homeless outreach teams and compiled Freedom of Information requests - all in an attempt to get to the true picture.       We worked out a careful methodology, after consulting various expert groups, and then created a first-of-its-kind database where we logged the details of each death.       This database was used to build a powerful visualisation, which allowed readers to read more about each person, as well as understanding the scale of the tragedy.       Using scraping, deep-web searches and FOI we were then able to reveal that, of 83 of the recent deaths in our database, not a single official review had been launched to explore the circumstances of the deaths, despite experts arguing that a review would be best practice       All our findings were opened up to those in our Bureau Local network, a group of local journalists across the country. More than 100 local news stories and 80 national stories were produced. "/>
    <s v=" Each death had to be fact-checked and verified, which was no easy task. We were also very aware of the need to report sensitively and respectfully. Indeed, it took many months to gain trust within the homelessness sector, but by the end of the project we had key sources across the country who were willing and able to share information as they got it.       As we drew our project to a close in April 2019, we were aware that we did not want the work to simply stop overnight. The Office for National Statistics was now producing official data but these deaths were about more than numbers, they were people. So we worked with the Museum of Homelessness and handed over the visualisation and commemorative project to them, helping them develop their methodology and website so that they could continue to tell the stories of those that pass away while homeless. "/>
    <s v=" This project was the perfect example of journalists not being thwarted by the fact there was no official data to go on. Rather than give up when we found out no-one was counting homeless deaths, we were spurred on address this evidentiary void. By working collaboratively with a network of journalists and bloggers across the country, we were able to crowd-source much of the information.       And, by working with official statisticians, and opening up our database to them, we were able to achieve real impact. "/>
    <s v="https://www.thebureauinvestigates.com/stories/2018-04-23/dying-homeless"/>
    <s v="https://www.thebureauinvestigates.com/blog/2019-05-21/moving-on-with-respect-dying-homeless"/>
    <s v="https://docs.google.com/document/d/12UHuPn9-UfVEPd2i4qkGsTr7jNtqxTIyUEuQdtiQh30/edit?usp=sharing"/>
    <m/>
    <m/>
    <m/>
    <m/>
    <s v="Maeve McClenaghan, Charles Boutaud"/>
    <s v=" Maeve works on our Bureau Local team where she has led nationwide, collaborative investigations on issues including cuts to domestic violence refuges, politicians use of Facebook &quot;dark ads&quot; and homeless deaths. Maeve has previously produced investigations for BBC radio, the Guardian, Greenpeace and Buzzfeed UK. She has won numerous awards for her journalism and has been nominated three times for the Orwell Prize. In June 2019 she was named a Bertha fellow and currently writes about housing issues.   Charles is a developer-journalist who has experience investigating data for stories using computational method. He won a Canadian Online Publishing Award for his work on public transport data in Montréal with the Huffington Post, Québec. "/>
    <s v="Best data-driven reporting (small and large newsrooms)"/>
    <m/>
    <m/>
  </r>
  <r>
    <s v="Can you make AI fairer than a judge? Play our courtroom algorithm game"/>
    <s v="AI能否使司法公正？游戏化"/>
    <x v="4"/>
    <s v="https://www.technologyreview.com/s/613508/ai-fairer-than-judge-criminal-risk-assessment-algorithm/"/>
    <x v="0"/>
    <x v="61"/>
    <x v="62"/>
    <x v="0"/>
    <s v="Investigation,Explainer,Long-form,Quiz/game,Open data,Infographics,Chart,Crime"/>
    <s v="Explain"/>
    <x v="1"/>
    <x v="3"/>
    <m/>
    <s v="Regional"/>
    <s v="Compliance"/>
    <s v="Non-compliance"/>
    <s v="Compliance"/>
    <s v="Compliance"/>
    <s v="Compliance"/>
    <s v="D3.js,JQuery,Json,CSV,Python,Node.js"/>
    <x v="37"/>
    <s v="Gamified interaction"/>
    <x v="1"/>
    <x v="0"/>
    <s v=" This interactive narrative shows why decision-making algorithms can’t be completely fair when operating on data from an unfair world. It visualizes real data used in an algorithmic system to predict whether an individual will be re-arrested. It then challenges readers to adjust the algorithm to make those predictions fairer. But after every adjustment, a new notion of fairness is revealed requiring more adjustment. This build up leads to the punchline: these notions, in practice, can never be satisfied all at once. While the story uses criminal justice data, it’s lesson holds true across industries, including in hiring, healthcare, and lending. "/>
    <s v=" Our exploration of algorithmic bias, while grounded in an example from the criminal justice system, is widely applicable across industries and fields that are increasingly adopting automated decision-making systems. We received feedback from readers across many fields—criminal justice, law, AI, social sciences, and healthcare—saying that our piece has become an important reference and/or teaching tool for understanding the impact and consequences of this phenomenon. Overall our piece has received over 80,000 views and been publicly commended by leading experts and institutions like &lt;a href=&quot;https://twitter.com/AINowInstitute/status/1184887683472154624&quot;&gt;AI Now&lt;/a&gt;, &lt;a href=&quot;https://twitter.com/azeem/status/1184809241187618817&quot;&gt;Azeem Azhar&lt;/a&gt;, &lt;a href=&quot;https://twitter.com/JanelleCShane/status/1184877632027951104&quot;&gt;Janelle Shane&lt;/a&gt;, and &lt;a href=&quot;https://twitter.com/marylgray/status/1184803065926275073&quot;&gt;Mary Gray&lt;/a&gt;. It has also been featured on &lt;a href=&quot;https://radio.wosu.org/post/tech-tuesday-ai-criminal-justice#stream/0&quot;&gt;radio&lt;/a&gt; and &lt;a href=&quot;https://www.experian.com/blogs/news/datatalk/ai-judges-court/&quot;&gt;podcasts&lt;/a&gt; and become assigned reading in university courses, including at &lt;a href=&quot;https://web.stanford.edu/class/cs182/&quot;&gt;Stanford University&lt;/a&gt;.   While it’s difficult to track impact beyond these metrics, its wide reach shows how relevant and salient this topic is. As we’re seeing now, governments around the world have begun to actively draft legislation to address such bias. The work of researchers and journalists like us plays a critical role in helping policymakers understand how to regulate this issue. In the meantime, it’s also important to have a robust public conversation that unveils and elevates the weaknesses of algorithmic systems to the people affected by them so they can push back. "/>
    <s v="  Data processing:  The data we were using was already publicly available &lt;a href=&quot;https://www.propublica.org/article/how-we-analyzed-the-compas-recidivism-algorithm&quot;&gt;through ProPublica&lt;/a&gt; in .cvs form. We downloaded it and filtered it down to the relevant dimensions in Python, then reduced it by randomly sampling 500 rows.    Prototyping:  We began by sketching different visualization ideas on a whiteboard, then using Observable notebooks for rapid prototyping in Javascript and d3. With each prototype, we then conducted in-person user tests, where we would ask readers to read the story, then talk out loud about their thought process during the interactive sections. Based on their explicit and implicit feedback (stumbles, confusions, and otherwise), we’d develop new whiteboard sketches and improve our prototype. This cycle happened three times.    Production:  Once we finished prototyping, we transitioned to our own local development environments, and used Github to collaborate on code and Github Pages to deploy. We first got things working on desktop, then quickly optimized for mobile. Then again, we conducted user tests in the real article-reading environment on and refined the interaction details until it was a completely seamless experience. Finally we did more comprehensive quality-assurance tests by testing across different browsers and devices. "/>
    <s v=" The core of this project was translating obscure yet consequential statistical concepts into an approachable and engaging visualization—something that people would easily understand and that would compel them to care. All of this was hard, but the toughest part was making our data and information-dense visual as clean and simple as possible. We wanted to eliminate any cognitive burden, so people wouldn’t even realize the underlying complexity.   This required us to first deeply understand the material in order to distill it. We began by interviewing many experts in statistics, algorithm design, law, and criminal justice, to ensure that we understood the full pipeline from the technical statistical concepts to their impacts on the ground.   It also required many iterations of both visual and interaction design, as also detailed in the answer about tools and techniques. We conducted many rounds of user testing with people who were unfamiliar with the topic. We also had to overcome the design challenge of making the graphics and interactions work seamlessly on both desktop and mobile. The result is a unique interactive narrative that has quickly become a standard reference on the interplay between different conceptions of fairness, and why no algorithm can satisfy all of them.    "/>
    <s v=" This project offers lessons on both the content and process. From a content perspective, decision-making algorithms have completely permeated our lives. As many are struggling to understand and communicate what this means, including citizens, activists, and policymakers, our interactive narrative offers an authoritative, comprehensive, and clear answer.   From a process perspective, this project was a highly collaborative and iterative. Jonathan and Karen worked on everything together: we conducted our interviews together, pair-programmed together, and wrote the narrative in a tight feedback loop of communication. We also approached the story like a product, using prototyping, user testing, and quality assurance techniques to refine every element of the story. Both these facts undeniably strengthened the story and can offer a model for future collaborators.    "/>
    <m/>
    <m/>
    <m/>
    <m/>
    <m/>
    <m/>
    <m/>
    <s v="Karen Hao and Jonathan Stray"/>
    <s v="  Karen Hao  is the senior artificial intelligence reporter at MIT Technology Review. She covers the field’s cutting edge research and the technology’s ethics and social impacts. She also writes a weekly newsletter called &lt;a href=&quot;https://forms.technologyreview.com/the-algorithm/&quot;&gt;The Algorithm&lt;/a&gt;, which was honored as one of the best newsletters on the internet by the 2018 Webby Awards. Prior to TR, she worked as a tech reporter and data scientist at Quartz, and an application engineer at the first startup to spin out of Google[x].    Jonathan Stray  is a research fellow at the Partnership on AI. He previously taught the dual masters degree in computer science and journalism Columbia university and built software for investigative journalism. He has worked as an editor at the Associated Press, a reporter in Hong Kong, and a research scientist at Adobe Systems. "/>
    <s v="Best visualization (small and large newsrooms)"/>
    <m/>
    <m/>
  </r>
  <r>
    <s v="Database of Governments Officials Limos"/>
    <s v="政府数据库"/>
    <x v="28"/>
    <s v="auta.detektor.ba"/>
    <x v="0"/>
    <x v="62"/>
    <x v="63"/>
    <x v="0"/>
    <s v="Database,Open data,Corruption"/>
    <s v="Database"/>
    <x v="4"/>
    <x v="16"/>
    <m/>
    <s v="National"/>
    <s v="Compliance"/>
    <s v="Compliance"/>
    <s v="Non-compliance"/>
    <s v="Compliance"/>
    <s v="Non-compliance"/>
    <s v="JQuery,Node.js"/>
    <x v="34"/>
    <s v="Zoom/details on demand,Search,Hyperlink to related materials"/>
    <x v="0"/>
    <x v="0"/>
    <s v=" “ Bosnian institutions and public companies last year launched tenders to procure 1,666 official vehicles, worth about 46 million euros, BIRN’s new database shows.”    This lede, which was published in January 2019 on BIRN’s flagship website, announced the publication of data on all funds spent on vehicles for government officials, institutions and public companies in one place.    The investigation and database offer a live, one-of-a-kind tool which ensures transparency of public spending. They have already proved to be a valuable anti-corruption tool, revealing that in 80 per cent of all tenders for vehicles, only one company applies for the procurement. "/>
    <s v=" The impact of BIRN’s database has been multifaceted. During the course of its existence, various posts, tenders and articles published on the database were republished a total of more than 250 times by domestic and regional media – showing an immense interest in the content.    Along with direct users of the database, which numbered tens of thousands, the database also garnered significant amounts of posts on social media. In some instances, our posts on social media were reworked into articles by other media. One of our posts was about how we used the keyword “ISOFIX” in the database to reveal all the car purchases in which a child car seat was requested - in order to show that these cars will definitely be used for private purposes - and posted the link to the results on twitter. Our post simply provided the link to the database, in which 11 such cars with child seat requests were listed. Several media outlets then took this post and wrote long-form articles about the phenomenon.    Along with republications and our direct engagement with the general readership, a specific part of our audience was the Public Procurement Agency, which is in charge of the tenders, in order to stop illegal work.    As previously mentioned, we marked certain tenders with a RED FLAG. In dozens of cases, these tenders were amended after BIRN Bosnia wrote about them, or flagged them, or asked institutions questions about them. This is a very direct way in which BIRN's work stopped potentially corrupt tenders, and saved public funds through ensuring the transparency of spending.   It becase for media in Bosnia and Herzegovine &quot;only relevant source of information for Governments Officials Limos in BiH&quot;, as quoted. "/>
    <s v=" Both the Administration and the Presentation applications are hosted on Windows Server 2012. The applications are written in the C Sharp (C#) programming language and rely on Microsoft SQL Server 2008 R2 for the structured data content.   For the visual design and the front-end of both applications BIRN used:   - Bootstrap 4   - Material icons   - gulp.js   - PostCSS   - Node.js   - npm   - jQuery   - IBM Plex Sans Condensed "/>
    <s v=" Ordinary citizens do not have full access to public procurement portal. In order to see all data you need to register. BIRN registered and downloaded all tenders throughout the year for vehicle purchases and updated them daily on the database, providing daily transparency on all public spending on vehicles.    In order to show the amount of money spent in general, and not just for one cost type, the database had two other subsections. First, the register of vehicles, which showed what vehicles a certain company or public institution already owns. The second subsection is the expenses part, which has information about other expenses related to cars – such as petrol, parking, repairs and insurance.    When a tender for purchasing a car is published, BIRN journalists first put it in the database. Then they search through the public procurement website for the latest tender for insurance – which each institution or public company signs at the start of the year, and in which this institution or company lists all the assets it wants to insure. In this document, BIRN journalists find data about all vehicles already owned and the estimated cost. All these cars are then put in the register section.   Finally, BIRN journalists go through the data for the entire year for all tenders for expenses related to cars for each institution and put them in the third subsection. When this is completed, a certain company or public institution which is buying new cars also has two other subsections in which citizens can see all other information which might interest them. They will see if the car is a luxury one or not, and how much money is being spent on repairs, washing, parking, petrol and insurance for each institution’s fleet of cars. "/>
    <s v=" BIRN Bosnia and Herzegovina’s database is the first live database published online in the country, one that is updated daily and in which data changes in real time. BIRN journalists each day insert the new tenders and decisions, which provides a high level of transparency about public spending.    Furthermore the database is the first completely connected database in Bosnia and Herzegovina in which all entities are linked and searchable. Each entity in the database has its own subpage and can be compared and linked to others. It allows a much deeper search option then other journalistic and official databases.    During our research, we did not find any similar database worldwide on official cars or vehicles. For the first time in Bosnia and Herzegovina, data from public procurement has been presented in a user-friendly way, creating a tool that can be used by other journalists and researchers for further research.    One other aspect of this database is its goal to make public procurements more transparent by publishing documents otherwise only available to private companies that are registered with the official public procurement portal.    Finally, the database also seeks to maximise the impact of BIRN’s investigative work, by having a dedicated space for articles and investigations about the public procurement of vehicles. A video section is also included in which BIRN journalists used mobile journalism techniques to create shorter videos for social media to further boost impact. "/>
    <s v="http://detektor.ba/en/bosnia-blows-millions-of-euros-on-official-limos/"/>
    <s v="https://bird.tools/how_to/how-to-make-database-of-governments-officials-limos/"/>
    <m/>
    <m/>
    <m/>
    <m/>
    <m/>
    <s v="Semir Mujkić, Denis Džidić"/>
    <s v="&lt;h1&gt;Denis Dzidic&lt;/h1&gt;  BIRN BiH Executive Director and Editor   Denis Dzidic is the Executive Director and Editor for BIRN Bosnia and Herzegovina. He joined BIRN in August 2008, and after working as a journalist, deputy editor and chief editor for BIRN Bosnia and Herzegovina’s flagship website Detektor.ba he has been named Executive Director as of October 1, 2019.   Before BIRN, Denis worked as a journalist for Oslobodjenje daily newspaper and the Institute for War and Peace Reporting both in Sarajevo and in Hague where he reported on transitional justice issues and war crimes.   Denis has worked as a journalist since 2006. He graduated from the Journalism Department of the Faculty of Political Science in Sarajevo, and he holds a master in International law.  &lt;h1&gt;Semir Mujkic&lt;/h1&gt;  Detektor Managing Editor   Semir Mujkic is managing editor for BIRN Bosnia and Herzegovina. He joined BIRN in April 2017 and has worked as a journalist and deputy editor for BIRN BiH website Detektor.ba where he is managing editor as of October 2019.   He was awarded Second prize at EU Investigative Awards in 2019 for investigative series Corruption in Public Procurements; the Best multimedia investigation into corruption by Anticorruption network in Bosnia and Herzegovina in 2018; and a UNICEF prize for journalistic contribution for the protection and promotion of child rights in print media in 2016.   Semir has attended advanced training courses in journalism, Reuters’ training of trainers and a one-month training course on economic and political reporting in London and Berlin, as well as the BIRN Summer School of Investigative Reporting.   He graduated in journalism from the Faculty of Political Sciences in Sarajevo and has worked as a journalist since 2006, for Magazine Start and Online magazine Zurnal. "/>
    <s v="Open data"/>
    <m/>
    <m/>
  </r>
  <r>
    <s v="The Invisible Crime"/>
    <s v="性侵害"/>
    <x v="21"/>
    <s v="https://www.smh.com.au/invisible-crime"/>
    <x v="0"/>
    <x v="45"/>
    <x v="64"/>
    <x v="1"/>
    <s v="Investigation,Long-form,Documentary,Illustration,Infographics,Chart,Video,Audio,Culture,Women,Health,Crime,Human rights"/>
    <s v="Inform"/>
    <x v="2"/>
    <x v="3"/>
    <m/>
    <s v="Corporate, individual or specific event"/>
    <s v="Compliance"/>
    <s v="Non-compliance"/>
    <s v="Not applicable"/>
    <s v="Non-compliance"/>
    <s v="Non-compliance"/>
    <s v="Animation,D3.js,Canvas,Adobe,Creative Suite,Google Sheets,CSV"/>
    <x v="21"/>
    <s v="Zoom/details on demand,Hyperlink to related materials"/>
    <x v="1"/>
    <x v="0"/>
    <s v="Sexual violence in Australia is pervasive but rarely prosecuted, much less punished. Invisible Crime journalism series aims to give texture to the experiences of those who survive these crimes and a data-driven analysis of the systems that too often fail to deliver justice. With a campaign of stories that included a 13-minute documentary and 10 articles that featured in The Age, The Sydney Morning Herald, The Brisbane Times and WA Today, which included o a mix of data visualisation, multimedia and months of shoe-leather reporting; our storytelling is grounded in hard numbers, while never losing sight of the people they"/>
    <s v="The Invisible Crime has reignited a discussion about the complexities of prosecuting sexual assault cases in the Australian court system, and whether there are better ways to approach this complex issue. It revealed failures in data kept on sexual assault You can read some of the opinion pieces it spurred here and here. We worked extremely hard to ensured all survivors victims felt empowered through the re-telling of their stories. Because of our approach, survivors were proud of the result and their involvement in it. One survivor said, &quot;Your interest in my story along with the fact you a) believed me and b) thought it to be important enough to include has been monumental in my recovery. No one ever asks us about it. So this is just a breath of fresh air&quot;. &quot;The weirdest part was reading through it all and not remembering what my pseudonym was because multiple times I thought I was reading my own story only to realise it was someone else's. Our feelings and reactions are identical in some cases. I found this sad (for them) but so, so validating.&quot; Feedback from the legal profession has also been positive. Australian Lawyers Alliance spokesperson and lawyer Greg Barns said, &quot;It's the best coverage I have seen in sexual assault and the legal system. It's such a difficult issue and striking the balance is fraught but you did it.&quot; We've received countless emails and messages from people who were sexually assaulted and felt a connection to the stories and documentary. Many of those were victims who have never disclosed to anyone before. Our project is being used as evidence in a submission to the Queensland Law Reform Commission inquiry into the mistake of fact defence, and we've been asked to attend legal services to speak about our"/>
    <s v="     A mix of data visualisation, multimedia and months of shoe-leather reporting; our storytelling is grounded in hard numbers, while never losing sight of the people they represent.    We were analytical, methodical and transparent with our approach to the data. &lt;a href=&quot;https://www.smh.com.au/national/invisible-crime-about-the-data-20190807-p52eo8.html&quot;&gt;Our data editor's comprehensive disclaime&lt;/a&gt;r means our methodology is public and accounted for.   On a technical level this was an ambitious project. Our &lt;a href=&quot;https://www.smh.com.au/interactive/2019/are-we-failing-victims-of-sexual-violence-v-2/&quot;&gt;key data story&lt;/a&gt; includes multiple interactive elements, built painstakingly by designer Soren Frederiksen using WebGL - a cutting-edge technology that taps into a devices' graphics processor to make modern browsers capable of more than ever before -the team was able to create visualisations that both drove the narrative and broke new ground for the newsroom. The other multimedia &lt;a href=&quot;https://www.smh.com.au/interactive/2019/invisible-crime-index/live/index.html?resizable=true&quot;&gt;'In their own words' &lt;/a&gt;was built with the aim of giving readers one snippet of a story, with broader context as they scroll. &lt;a href=&quot;http://m2.smh.com.au/video/video-news/video-national-news/they-say-as-the-victim-you-get-raped-twice-once-in-the-incident-and-then-in-the-court-20190821-5fpfu&quot;&gt;A feature documentary&lt;/a&gt; is also a first for our newsrooms.  "/>
    <s v="This was an ambitious project from the outset: our aim was to collate all available data from every state and legal jurisdiction in Australia, and for the first time illustrate the journey of a survivor of sexual assault through the entire criminal justice system - from reporting all the way through to conviction. No such body of work existed in Australia before this undertaking. Reporters spent six months developing this project, which included 20 Freedom of Information and data requests. This was an extraordinarily painstaking process. Some agencies were extremely reluctant to release data, so one of the hardest parts of this project was relentlessly advocating for the release of public information on the grounds that it was in the public interest. Once we had collected as many data sets as we could, the task was then to sort and present the data in an accurate way. Disparities in collection methods in each state made this task a very challenging one. We were meticulous with our approach, on such an important subject we chose not to make any assumptions in our collating o As well as being technically difficult, the subject matter itself made this a tough assignment. Our team conducted more than 30 hours of in-depth interviews with survivors, police, prosecutors, defence lawyers and judges. All story subjects must be treated with respect and fairness, but for survivors of sexual assault, our duty of care was of a much higher standard. It took a great deal of time to build up trust with each of our case studies - meeting them on multiple occasions and spending time with them completely off-the-record before a microphone or a camera ever entered the room. Each person was at a different stage of their recovery, and this required on-going emotional support and follow"/>
    <s v=" Our groundbreaking project, the first and biggest of its kind in Australia on such a sensitive and important issue, revealed inadequacies in our justice system. We aimed to reveal how you can connect data with real people's stories in an engaging and powerful way.    We believe other newsrooms can and should adopt a data driven approach to issues that are sensitive and often become the fodder for the culture wars. By grounding the reporting at each stage to hard facts and figures, it gave us a platform of legitimacy and authority to highight issues in the system in a practical way.    Through  The Invisible Crime  we revealed failures in policing when it comes to reporting crime, high rates of reports being withdrawn, and a lack of training for officers. We revealed the complexities of the judicial system, unable to cope with a crime so private, often with such little evidence. It also revealed the huge cultural shift needed in regards to consent education  new messages.    We would hope that in the future, governments and agencies put more effort and funding into high quality data collection. Through our Freedom of Information and Right to Information requests process, we realised just how archaic most data collection is for courts. Data can be patchy, and non-existent in some cases. Some files are sitting in warehouses in hard copy, unable to be accessed by the public or journalists on their behalf. This is an unacceptable status quo - for without data on the basic performance of our public institutions, there cannot be public trust in their efficacy and there is also no data on which to advocate for policy changes. "/>
    <s v="http://m2.smh.com.au/video/video-news/video-national-news/they-say-as-the-victim-you-get-raped-twice-once-in-the-incident-and-then-in-the-court-20190821-5fpfu"/>
    <s v="https://www.smh.com.au/interactive/2019/are-we-failing-victims-of-sexual-violence-v-2/"/>
    <s v="https://www.smh.com.au/national/invisible-crime-about-the-data-20190807-p52eo8.html"/>
    <s v="https://www.smh.com.au/national/victoria/why-there-are-more-men-than-women-on-juries-20190821-p52jer.html"/>
    <s v="https://www.smh.com.au/interactive/2019/invisible-crime-index/live/index.html?resizable=true"/>
    <s v="https://www.smh.com.au/national/sexual-consent-why-no-is-not-enough-in-some-states-20190805-p52e1p.html"/>
    <m/>
    <s v="Nicole Precel, Eleanor Marsh, Rachael Dexter, Soren Frederiksen, Craig Butt"/>
    <s v="  The Invisible Crime  team was an enormous cross platform project that was contributed to by dozens of people including designers, photographers, animators, editors, product development staff who are all listed below.   At it's core, the project was imagined, created and driven by a core team of five journalists: &lt;a href=&quot;https://www.smh.com.au/by/nicole-precel-gxzx81&quot;&gt;Nicole Precel (Journalist &amp; Video Audio Producer)&lt;/a&gt;, &lt;a href=&quot;https://www.smh.com.au/by/rachael-dexter-h01q8v&quot;&gt;Rachael Dexter (Journalist &amp; Video Audio Producer)&lt;/a&gt;, &lt;a href=&quot;https://www.smh.com.au/by/eleanor-marsh-h1gj2t&quot;&gt;Eleanor Marsh (Journalist &amp; Video Audio Producer)&lt;/a&gt;, &lt;a href=&quot;https://www.smh.com.au/by/craig-butt-hvf8q&quot;&gt;Craig Butt (Data journalist)&lt;/a&gt; and&lt;a href=&quot;https://www.smh.com.au/by/soren-frederiksen-h0fwvz&quot;&gt; Soren Frederiksen (Full stack developer working on news coverage).&lt;/a&gt;   This talented young team has in various forms worked together on award-winning data driven projects in past. Utilsing everyone's unique skills, the team will scrape and organise data sets, interrogate them and then creatively present and concisely report it's implications through text, infographics and video.     FULL CREDIT LIST FOR  THE INVISIBLE CRIME     Reporters:  Nicole Precel, Rachael Dexter and Eleanor Marsh   Data editor:  Craig Butt   Developers:  Soren Frederiksen and Reginal Sengkey   Design direction:  Mark Stehle   Video animator:  Kelly Bergsma   Video shooters &amp; editors : Eleanor Marsh, Margaret Gordon, Kelly Bergsma and Cormac Lally   Photographers:  Simon Schluter, Justin McManus and Elle Marsh   Illustrations:  Jo Gay   Editors:  Margaret Easterbook, Tom McKendrick, Richard Hughes, Felicity Lewis, Maher Mugrabi   Product Design:  Adam Stone   Product Development:  Caleb Wong and Rebekah Chow "/>
    <s v="Best data-driven reporting (small and large newsrooms)"/>
    <m/>
    <m/>
  </r>
  <r>
    <s v="Rostros y voces del conflicto"/>
    <s v="萨尔瓦多受害者之声数据库"/>
    <x v="29"/>
    <s v="https://rostrosyvocesdelconflicto.elsalvador.com/"/>
    <x v="0"/>
    <x v="63"/>
    <x v="65"/>
    <x v="0"/>
    <s v="Investigation, Documentary, Database, Video, Map, Crime, Human rights"/>
    <s v="Inform,Database"/>
    <x v="5"/>
    <x v="13"/>
    <m/>
    <s v="National"/>
    <s v="Compliance"/>
    <s v="Compliance"/>
    <s v="Compliance"/>
    <s v="Compliance"/>
    <s v="Compliance"/>
    <s v="Scraping, Google Sheets, CSV, Python"/>
    <x v="50"/>
    <s v="Zoom/details on demand,Filtering,Search,Hyperlink to related materials"/>
    <x v="0"/>
    <x v="0"/>
    <s v="     Faces and voices of the conflict is a digital memorial that, after the creation of two own databases on war crimes and serious human rights violations that occurred in the eighties, presents them on an interactive map together with videos of testimonies of victims and survivors.   The &quot;victims&quot; and &quot;events&quot; databases were constructed after consulting the editions of four newspapers published between 1972 and 1992 and include crimes against humanity and war crimes attributed to the army and the guerrillas.    Publications from organizations related to the victims, guerrilla and the army were also consulted.  "/>
    <s v=" Faces and voices of the conflict is a living project, constantly updated. After its launch, dozens of users wrote to us to share more information or to make small corrections to the published information. This has not served to contact new sources and publish new stories.  Another impact has been that, by being published by a media outlet that had a very right-wing position during the armed conflict, it has attracted the attention of readers and users who generally do not read and do not think about the human rights violated during the war of the 80's.  Politicians, relatives of victims of the army or the guerrillas, academics and human rights defenders have welcomed this data project.  From its launch on September 16th to Janyary 16th, the site had 155,542 page views and amassed 104,879 users.  After a general amnesty law was declared unconstitutional and the door was opened for war crimes committed in the 1980s to be brought to trial, the issue of restorative justice and historical memory has risen to prominence on the national agenda. Faces and Voices of Conflict has brought information never before collected in one place to that debate."/>
    <s v=" A team of five people reviewed four different print newspapers from 1972 to 1992. The information we found on human rights violations and possible crimes against humanity and war crimes, we aggregated into Google spreadsheets. To this information was added the one that was in a monument in honor of the victims of the war in the Cuscatlán park in San Salvador.   In Cuscatlan Park there is a monument which contains a list of 30,000 names of those who died in El Salvador's Civil War between 1980 and 1992. A El Diario de Hoy photographer took a high resolution photo of every element of the monument.   After that, using the OpenCV library we applied a a threshold treatment to every image and then used a tool named Tesseract to recognize the names.   Them, using a Python programming language library named Pillow, every picture was cutted and the results systematized in CSV files, which were united for storing.    We also use Flourish Studio to present the data from the &quot;victims&quot; database in a table where users can search for their relatives by typing their name."/>
    <s v=" The hardest part of the job was turning that data into history. It was very difficult to contact relatives of the victims or survivors of massacres willing to give their testimonies before a video camera. For our part, we prepare to address the victims and to accept when they identify some part of the story that they do not want to share.  The pandemic and the 80-day quarantine in El Salvador made this job even more difficult."/>
    <s v=" What other journalists can learn from this project is how the planning and work of a multidisciplinary team with a different vision of an event can enrich and carry out a journalistically ambitious task. Building a database with the serious human rights violations, crimes against humanity and war crimes committed by the State or by the guerrillas between 1972 and 1992 seemed an impossible task. But as a team it was decided what information needed to be collected and where to look for it. The editor sought the support of interns whom she trained to collaborate in the review of hundreds of pages of newspapers from which the information that was added to the databases was extracted.  The work could not have been carried out without this help. It was vital and important to have a methodology for external partners to join in the data collection task. The project started in June 2019 with planning; Data collection started in November 2019 and concluded in March 2020. Then came reviewing, cleaning and data analysis. For each task there was a team leader. Simultaneously, based on the data, relatives of victims were contacted to collect their testimonies and present them in videos and podcasts that are presented and added to the site as they occur.Finally, what other journalists can learn from this project is the need to have at least one person who knows a programming language like Python for data extraction and cleaning."/>
    <s v="https://www.facebook.com/watch/?v=648892162732791"/>
    <s v="https://www.facebook.com/watch/?v=1715078788668696"/>
    <m/>
    <m/>
    <m/>
    <m/>
    <m/>
    <s v="Lilian Martínez, Karla Arévalo, Xenia González Oliva, Carlos Palomo, Vladimir Bonilla, Claudia Zaldaña"/>
    <s v=" Lilian Martínez (47) is a journalist with more than 20 years of experience. Working in her field since 1998. She joined the editorial staff of El Diario de Hoy in June 2001. Since then, she has developed different positions in the newspaper. In August 2017, she became the editor of the Data Unit of El Diario de Hoy, from where, together with young journalists, she assumed the task of not only doing data journalism but also of combining this with the stories and the people who live in their own flesh what the data reveal. It is there, in this Data Unit, where the project &quot;Conflict Faces and Voices&quot; is gestated, an ambitious work that aims to compile the human rights violations, war crimes and crimes against humanity committed between 1972 and 1992 in El Salvador.  Karla Arévalo (26) is a data journalist in the Data Unit of El Diario de Hoy in El Salvador. She writes reports about homicidal violence and environment. She works with open data or request information through the Law of Access to Public Information. In addition to cleaning, analyzing and disseminating these stories, she also uses different formats to present the stories to readers. On April of this year, she documented the hydrological crisis in the western El Salvador. Arévalo is graduated with a degree in Communication Sciences, specializing in journalism, from the Dr. José Matías Delgado University in El Salvador.  Xenia González Oliva (29) Xenia González Oliva is a journalist based in El Salvador. Currently, she worked on El Diario de Hoy’s data unit three years, where she has published stories relating to health issues including teen pregnancies, the sexual abuse of children, and chronic renal failure in the country. She participated in ICFJ’s Professional Fellows program and supported a project published in ProPublica.  Carlos Eduardo Palomo (26) is a salvadoran engineer who has experience working as a data analyst and designing web visualizations. He has a background in statistics, business intelligence and computer networks.  Carlos worked in the Data Unit inside El Diario de Hoy, one of the principals newspaper in El Salvador. While he was in El Diario de Hoy, he centered his activities in developing algorithms to digitalize data contained in physical media and using statistical techniques to analyze that data. "/>
    <m/>
    <m/>
    <m/>
  </r>
  <r>
    <s v="The Real Estate Books of the German Occupiers"/>
    <s v="德国占领者的房地产书籍"/>
    <x v="24"/>
    <s v="https://pointer.kro-ncrv.nl/artikelen/vastgoedboeken-van-de-duitse-bezetter"/>
    <x v="1"/>
    <x v="64"/>
    <x v="66"/>
    <x v="0"/>
    <s v="Investigation, Explainer, Long-form, Documentary, Open data, Fact-checking, OSINT, Illustration, Infographics, Chart, Video, Map"/>
    <s v="Inform"/>
    <x v="5"/>
    <x v="20"/>
    <m/>
    <s v="National"/>
    <s v="Compliance"/>
    <s v="Compliance"/>
    <s v="Compliance"/>
    <s v="Compliance"/>
    <s v="Compliance"/>
    <s v="Animation, D3.js, Canvas, Microsoft Excel, Google Sheets, CSV, R, RStudio, OpenStreetMap"/>
    <x v="51"/>
    <s v="Zoom/details on demand,Search,Hyperlink to related materials"/>
    <x v="0"/>
    <x v="0"/>
    <s v="During World War II, the german occupiers made a registration of stolen Jewish real estate in the Netherlands. These books were digitalized recently. Pointer researched more than 7.000 transactions of disowned and sold Jewish property. We're telling the stories of persons who came back from the war and found their homes occupied by the new owners. A lot of people ea We found that a lot of municipalities never researched their own shady past. More than 7.000 transactions of disowned and sold property could be researched. We also want to submit De Straat Die Niet Meer Bestaat as a separate"/>
    <s v=" Because of our research, municipalities are starting to research their own role in the real estate theft. Before our research, just 3 had concluded their research. Thanks to our publications, we're at 33 (of the possible 226) municipalities. These researches will conclude somewhere in 2021, and more municipalities are ready to follow their example. These investigations can lead to excuses by city councils, and monetary compensations to Jewish organisations and individuals.   We're telling these stories in the 75th year of the Dutch liberation. The second world war seems a thing far in the past, but we've made these stories relevant by looking at the current consequences of this theft. A lot of Jewish people are still looking for closure of their family past. A lot of companies made a lot of money from these transactions. And municipalities still aren't recognizing their own role in these transactions. In some cases, they asked the Jews coming back from concentration camps of hiding for overdue taxes on their homes. Municipalities sometimes bought stolen property, and afterwards frustrated the recovery of the property to the rightful owners.   We made the data sets public for anyone to look into. This led to a lot of tips from relatives, people living in these houses and historians. Our research led to at least 77 other publications, because we gave them the data to do their own investigations. We made 2 tv episodes, made somewhere near 20 publications, 1 interactive map and 1 interactive longread De Straat Die Niet Meer Bestaat (translated: The Street That No Longer Exists), which is now submitted to be archived by the Washington Holocaust Museum. We've provided translations of the key publications in the url's (Google Drive with Google Translated texts). "/>
    <s v=" We started with the data set in Google Spreadsheets and Excel. The stories we found, we're researched with several national, local and online archives. We searched through old newspaper articles to find personal information, and we got access to archives which are hard to get into (because of sensitive information on war criminals). We also used old city maps of Amsterdam from around the war.   We made our interactive map with OpenStreetMap and a DMS in Google Spreadsheets. When one of the adresses has been located (because not all adresses still exist), we can change this location in Google Spreadsheets, which automatically updates our map.   Our interactive longread was made mobile-first, and combines video, animation, illustrations, photos a poem and text to tell the story about the Joden Houttuinen. It was developed in Vue, a JavaScript framework. The video was edited in After Effects, and the design made in Illustrator. The back-end is a Google Docs document where the journalists inserted content. In combination of ArchieML and a custom script, the reporters were able to update the project in production. For the exact locations and factchecking of photos, we used a lot of geolocation tricks (OSINT). "/>
    <s v=" When we started our investigation, the hardest part was to make an 75 year old database relevant in 2020. What stories haven't been told in the past decades? This required a lot of preliminary investigation, and we decided to depart from the municipalities. They can still be held accountable for not researching their own past. We could tell a lot of stories around that premise.   After that, we had to find out where the interesting stories can be found in a database of more than 7.000 transactions. Our preliminary research helped a lot, and eventually every row in this spreadsheet is an interesting story to tell. We always tried to find key persons in our stories which could be a symbol for a larger group: victims, buyers, notaries, real estate agents, companies, etc. It's hard to make a good story from just one row of data.   We used all sorts of archives to make substantial stories. It's really important to factcheck every column in the spreadsheet, because the original documents were handwritten. So finding more evidence who the real buyer is, for what price is was sold, etc. was a key part in our investigations. We all wrote up our main lessons in a making-of article, so other people can do their own research with our tips. "/>
    <s v=" What we learned, was that even the second world war (a part of our history that caused countless books, articles and movies) can be fuel for journalistic stories that are still relevant and important. Our combination of data journalism, archival research and classic journalism created an extensive investigation that was featured online in articles, an interactive map and our interactive longread, and two tv episodes. We gave the data personality and emotion.   Sharing the data and activating other journalists was important for our impact. Other regional and local journalists could go to work with our data. And because they made beautiful stories with the data, more municipalities felt the pressure of doing their own research. We also collaborated with our colleagues of De Monitor (KRO-NCRV) and Follow The Money on several parts during this investigation. Journalists working together on a data journalism project: that's just awesome, and more newsrooms should consider opening up their shop to make information even more relevant. "/>
    <s v="https://pointer.kro-ncrv.nl/artikelen/verkaufsbucher-administratief-boekwerk-als-startpunt-voor-aangrijpende-oorlogsverhalen"/>
    <s v="https://pointer.kro-ncrv.nl/artikelen/de-straat-die-niet-meer-bestaat"/>
    <s v="https://pointer.kro-ncrv.nl/datasets/de-dataset-waarmee-alles-begint-verkaufsbucher"/>
    <s v="https://pointer.kro-ncrv.nl/artikelen/hier-staan-van-joden-onteigende-panden-bij-jou-in-de-buurt"/>
    <s v="https://pointer.kro-ncrv.nl/artikelen/terugkijken-de-verdwenen-joodse-huizen"/>
    <s v="https://drive.google.com/drive/folders/1lt4PUbYgEbLX1J2x9NT-JC02JnserMwW?usp=sharing"/>
    <m/>
    <s v="Jerry Vermanen, Thomas Mulder, Peter Keizer, Anoek Hofkens, Thomas de Beus, Dirk Mostert, Marije Rooze, Joris Heijkant, Tanne van Bree, Wendy van der Waal, Wouter Hoek, Rene Sommer, Marlies v.d. Meent, Miranda Grit, Anne-Mae van Tilburg, Stefan Vermeulen"/>
    <s v=" Pointer is a data journalism platform of the public broadcast corporation KRO-NCRV in the Netherlands. We make stories based on data and OSINT. "/>
    <m/>
    <m/>
    <m/>
  </r>
  <r>
    <s v="Inside Lactalis"/>
    <s v="奶制品巨头Lactalis"/>
    <x v="0"/>
    <s v="https://lactalistoxique.disclose.ngo/en"/>
    <x v="0"/>
    <x v="65"/>
    <x v="67"/>
    <x v="0"/>
    <s v="Investigation, Long-form, Multiple-newsroom collaboration, Documentary, Database, Open data, OSINT, Podcast/radio, Infographics, Satellite images, Environment, Agriculture"/>
    <s v="Inform"/>
    <x v="13"/>
    <x v="3"/>
    <m/>
    <s v="Corporate, individual or specific event"/>
    <s v="Compliance"/>
    <s v="Non-compliance"/>
    <s v="Non-compliance"/>
    <s v="Non-compliance"/>
    <s v="Non-compliance"/>
    <s v="Animation, Drone, Json, Microsoft Excel, Google Sheets, CSV"/>
    <x v="11"/>
    <s v="Zoom/details on demand"/>
    <x v="1"/>
    <x v="0"/>
    <s v=" Disclose has spent a year investigating the Lactalis ‘system’, involving numerous interviews and the study of hundreds of administrative and legal documents. This lengthy research reveals for the first time the extent of the group’s questionable practices, and also a certain sentiment of impunity that appears to be present within the multinational; failings in the field of food safety, massive pollution of rivers, the dissimulation of information, failings in control mechanisms, large-scale tax evasion and the hunting of whistleblowers. "/>
    <s v=" The project have a hudge impact in France, first because Disclose published with 5 partners media on radio (3 podcast broadcast on public radio France Culture ), online, and on TV ( a documentary broadcast on public channel France 2). The publication raised an audience of more thant 3 millions people in France. To further the public’s right to information, Disclose has published online all of the documents obtained, and which are listed under the plants concerned. We also created an interactive map who was use by several local media to continue our work. Two environmental NGO use the data provide online by Disclose to initiate legal prosecution for pollution against Lactalis. One NGO who fight against tax evasion used the financial documents published by Disclose to initiate prosecution against Lactalis. And one of the main farmers' unions held Lactalis to account following our revelations. The fishing and river protection association wrote to the Minister of Environment to denounce the serious environmental damage caused by Lactalis. One month after our revelation, the Ministry of Environment announced the creation of a new criminal offense on ecocides for private companies responsible for pollution and damage to the biotope. Last impact, parliamentarians demanded that Lactalis repay the public subsidies received by the State. Regional councils decide not to pay subsidies to Lactalis in regions where factories were accused of polluting rivers.                                             "/>
    <s v=" Disclose use several tool to map the factoris of Lactalis, who were hidden because not register like Lactalis factories. For this we use data of the registry of commerce to find the sharholder of the factory, we were able to find 60 factories in France own by Lactalis. After find these factories, we use satellite imagery to map the coordinate GPS and discover that all factories were based close to a river. Then, we send FOIA's request for each factories to the state authority responsible for environmental control and the authority responsible for sanitary control of factories to obtained documents that was documents that had to be public but were not disclosed by the State. We received hundred of documents from 2010 to 2020 : environmental and sanitary reports, the non-compliance orders of factories on environmental and health laws taken by the State authorities. We created our own data to analyze and categorize the information obtained on each factories. We read all the documents and put the result in a excel document, which allowed us to create data on the number of river pollution by 37 Lactalis factories over 10 years, the number of non-compliance with requests for compliance by the environmental protection authority, the impacts on the aquatic environment. We also ask the administration to obtained the analyzes carried out by the factories themselves on the pollutants discharged into the rivers. We cross-appraised the data obtained on the level of pollutants released, which enabled us to know what type of pollutants were released, in what quantity and if above the threshold authorized by environmental laws.Finally, we examined 113 documents which concerned the yearly accounts of companies owned by Lactalis and which appear to indicate a system of tax evasion to Luxembourg.                                                 "/>
    <s v=" The group Lactalis do not published documents about environmental issue, it's a very secret company and it was really hard to find information about these factory. We therefore decide to use the FOIA request on the documents that Lactalis is legally obliged to send to the State. But in France, public documents are ofen not disclose by administration at all level. On the state's Opendata website, the data is mostly very old and not up to date. Public administrations in France regularly oppose FOIA requests from citizens and journalists, or simply do not respond. So it was really difficulte to obtained this document, and Disclose was help by a pro-bono lawyer. When they finally send documents, they are often unorganized, or in very heavy excel form with thousands of data mixed up.Basing ourselves on &lt;a href=&quot;https://www.legifrance.gouv.fr/codes/id/LEGIARTI000006832922/2013-12-10/&quot; rel=&quot;noopener&quot; target=&quot;_blank&quot;&gt;Article L124-3  of France’s environmental law code, and Article 1 of the July 17th 1978 law regarding access to administrative documents, we addressed a total of 66 requests for public information concerning Lactalis production plants, which were submitted to 34 prefectures (local state administration centres) across France. Following the refusals by administrations to communicate the requested information, Disclose appealed against their non-cooperation on 22 occasions before the French mediating body for access to administrative documents, the  Commission d’accès aux documents administratifs  (CADA) - the FOIA authoritiy. This resulted in 16 rulings by FOIA authoritiy  in favour of Disclose. Disclose addressed requests to five regional councils, four regional agencies of the food, agriculture and forestry administration (Draaf), and six regional public water management agencies, for details of subsidies granted to the group’s production plants. Resulting from an exchange of around 350 emails with public administrative services. "/>
    <s v=" This investigative show how you can investigate on a company who hidden informations about is environmental impact with public data. This investigative shows how you can investigate a company that is hiding information about its environmental impact only with public data. It helps to understand how the use of public data such as business registers, environmental reports, public administration controls, can be sufficient to demonstrate the negative impact of industrial activities. That also show how FOIA's request can be use to have a lot informations. Disclose obtained and studied several thousand documents that included prefectural decrees, sanitary inspection reports, and data concerning products evacuated into watercourses by Lactalis plants.     "/>
    <s v="https://www.theguardian.com/environment/2020/oct/19/french-dairy-giant-accused-of-polluting-countrys-famous-rivers-for-years"/>
    <s v="https://lequotidien.lu/economie/lactalis-aurait-echappe-au-fisc-via-le-luxembourg/"/>
    <s v="https://vimeo.com/471680608"/>
    <s v="https://www.franceculture.fr/emissions/series/enquete-lait-toxique"/>
    <s v="https://www.facebook.com/watch/?v=682411136029881"/>
    <s v="https://www.lemonde.fr/planete/article/2020/10/22/le-groupe-laitier-lactalis-accuse-de-ne-pas-respecter-le-code-de-l-environnement_6056932_3244.html"/>
    <m/>
    <s v="Marianne Kerfriden, Mathias Destal, Inès Léraud, Geoffrey Livolsi"/>
    <s v=" Marianne Kerfriden, is an investigative journalist and film documentary who ofen work on agricultural topics, living in Nantes.    Inès Léraud, is an investigative journalist on radio, who has doing long-term stories on environmental and social impact of agribusiness in France.   Mathias Destal is an investigative journalist and cofounder of the non-profit newsroom Disclose   Geoffrey Livolsi is an investigative journalist and cofounder of the non-profit newsroom Disclose "/>
    <m/>
    <m/>
    <m/>
  </r>
  <r>
    <s v="States buy 7 thousand respirators, but less than half are delivered; value of each equipment varies from R$ 40,000 to R$ 226,000 in Brazil"/>
    <s v="巴西州政府购买呼吸机"/>
    <x v="9"/>
    <s v="https://g1.globo.com/bemestar/coronavirus/noticia/2020/06/26/estados-compram-7-mil-respiradores-mas-menos-da-metade-e-entregue-valor-de-cada-equipamento-varia-de-r-40-mil-a-r-226-mil-no-pais.ghtml"/>
    <x v="0"/>
    <x v="66"/>
    <x v="68"/>
    <x v="1"/>
    <s v="Investigation, Database, Open data, Politics, Health"/>
    <s v="Inform"/>
    <x v="14"/>
    <x v="7"/>
    <m/>
    <s v="National"/>
    <s v="Compliance"/>
    <s v="Non-compliance"/>
    <s v="Non-compliance"/>
    <s v="Compliance"/>
    <s v="Non-compliance"/>
    <s v="Google Sheets, R"/>
    <x v="52"/>
    <s v="Zoom/details on demand,Hyperlink to related materials"/>
    <x v="3"/>
    <x v="0"/>
    <s v=" This is an unprecedented and exclusive investigation carried out in Brazil on one of the most important equipment used during the pandemic of the new coronavirus.   With the data, it was possible to reveal that less than half of the respirators purchased by the states of the country were delivered at the time of peak disease.   The report exposed irregularities, unnecessary and unaudited spending of public money, as well as evidence of corruption. "/>
    <s v=" The work also became a story in Jornal Nacional, the main one on TV in the country. Its content gained national repercussion. The report shed light on a latent problem, giving a panorama hitherto unexplored. With this, new investigations were carried out on the purchase of equipments in the country.   The survey shows that:   1. states purchased 6,998 pulmonary respirators during the Covid-19 pandemic, but only 3,088 were delivered - less than half the equipment (44%)   2. the average amount paid for a respirator ranged from R$ 40,000 to R$ 226,000 in the country. That is, a respirator cost up to five times more than another "/>
    <s v=" The data were collected from the health departments of the 26 states and the Federal District. Requests were made to the press offices and through the Access to Information Law. Requests were also made to all Public Prosecution Offices in each state, via advisory and via AIL, to learn about the investigations in progress. In all, 108 requisitions were required (two for each government secretary and two for each body of the Court of Auditors) to obtain all the information and cross it. "/>
    <s v=" The entire investigation took more than a month and a half, as long as data collection, interviews and analyzes were carried out. Obtaining the data was, without a doubt, the most complicated part, since they stripped down a failed system and pointed out several signs of corruption involving public money. "/>
    <s v=" The investigation shows the importance and strength of the Access to Information Law. The data, hitherto unknown to the public, surfaced, exposing a serious problem and once again showing the power of journalism. "/>
    <s v="https://globoplay.globo.com/v/8656248/"/>
    <m/>
    <m/>
    <m/>
    <m/>
    <m/>
    <m/>
    <s v="Clara Velasco, Gabriela Caesar, Thiago Reis"/>
    <s v=" G1 won the Data Journalism Awards with the Violence Monitor and has done several other projects in the area. "/>
    <m/>
    <m/>
    <m/>
  </r>
  <r>
    <s v="No Epicentro (At the epicenter)"/>
    <s v="如果在巴西被Covid-19杀害的人都是你的邻居呢？"/>
    <x v="9"/>
    <s v="https://piaui.folha.uol.com.br/lupa/epicentro/"/>
    <x v="1"/>
    <x v="67"/>
    <x v="69"/>
    <x v="0"/>
    <s v="Solutions journalism, Database, Open data, News application, Map, Health"/>
    <s v="Inform"/>
    <x v="15"/>
    <x v="9"/>
    <m/>
    <s v="National"/>
    <s v="Compliance"/>
    <s v="Compliance"/>
    <s v="Compliance"/>
    <s v="Compliance"/>
    <s v="Compliance"/>
    <s v="Python"/>
    <x v="41"/>
    <s v="Zoom/details on demand,Filtering,Search,Hyperlink to related materials"/>
    <x v="0"/>
    <x v="0"/>
    <s v="   No epicentro  is a data visualization tool created with the aim of alerting to the amazing numbers of Covid-19 deaths in Brazil. Up until 2021 January 5th, over 196,000 people had died due to Covid‑19 in the country. But it can be difficult to visualize it so we thought: what if all these deaths had happened near you? Since major Covid‑19 outbreaks happened in metropolitan areas, many Brazilians don’t see the effects of the disease in their daily lives. This simulation was created to make the dimension of our losses easier to understand. It was replicated by &quot;The Washington Post&quot;. "/>
    <s v=" The project was published on July 24th. One week after its launch, it had more than 210,000 page views. Among those, 178,000 were unique users. But the most remarkable indicator is that these people spent, on average, 10 minutes and 54 seconds browsing the website. This is way above market average. Also, people really dove into the story: for every 100 people who began the narrative experience, 71 reached the end of the narrative. Also, by publishing &quot;No Epicentro&quot;, Agência Lupa added a new ​​activity - data visualization projects - in its business portfolio.   One of the biggest TV celebrities in Brazil, Luciano Huck, tweeted about the awareness the tool was able to bring and invited all his 13,1 million followers to experience &quot;No epicentro&quot;. The tool was reported in the biggest brazilian national daily, &quot;Folha de S,. Paulo&quot; (&lt;a href=&quot;https://www1.folha.uol.com.br/equilibrioesaude/2020/07/plataforma-mostra-o-que-ocorreria-se-a-pandemia-de-covid-19-estivesse-concentrada-na-sua-vizinhanca.shtml&quot;&gt;https://www1.folha.uol.com.br/equilibrioesaude/2020/07/plataforma-mostra-o-que-ocorreria-se-a-pandemia-de-covid-19-estivesse-concentrada-na-sua-vizinhanca.shtml ).   The tool was also reported on prime time TV show Fantastico, biggest audience on Sunday television in the country: &lt;a href=&quot;https://g1.globo.com/fantastico/noticia/2020/08/09/brasil-chega-aos-100-mil-mortos-por-covid-aplicativo-dimensiona-devastacao-da-doenca.ghtml&quot;&gt;https://g1.globo.com/fantastico/noticia/2020/08/09/brasil-chega-aos-100-mil-mortos-por-covid-aplicativo-dimensiona-devastacao-da-doenca.ghtml .   It also aired on CNN Brasil: &lt;a href=&quot;https://www.cnnbrasil.com.br/tecnologia/2020/07/24/plataforma-dimensiona-mortes-por-covid-19-no-pais-a-partir-de-dados-locais&quot;&gt;https://www.cnnbrasil.com.br/tecnologia/2020/07/24/plataforma-dimensiona-mortes-por-covid-19-no-pais-a-partir-de-dados-locais    And as said before, in November 2020 &quot;No epicentro&quot; was replicated by the american national daily &quot;The Washington Post&quot; with the name &quot;At the epicenter&quot; (https://www.washingtonpost.com/graphics/2020/national/coronavirus-deaths-neighborhood/).   Finally, &quot;No epicentro&quot; was also awarded &quot;Best Visualization Tool&quot; at WANIFRA LATAM DiGITAL AWARDS 2020 (https://events.wan-ifra.org/events/2020-latam-digital-media-awards/content/4667) and will compete with other visualizaton tool created all around the world this year.  "/>
    <s v=" Regarding the nerdier aspects of the project, we used Python to develop the project's backend. Most computations use the geo-spatial analysis package GeoPandas and other related libraries, such as Shapely. For the front-end, we use Mapbox and a Javascript library called turf.js.   But an important point was the issues we faced while choosing the best dataset for the job. The most critical database would be the representation of Brazil's population distribution. All calculations would be made from that and there were two options, both from the Brazilian Institute of Geography and Statistics (IBGE). The most detailed of those is the statistical grid, a division of the Brazilian territory in a series of 200m² rectangles in urban areas and 1km² in rural areas. The other alternative were the census tracts. They are usually smaller in very populated areas and larger in areas with less population density. At first, it seemed that the better choice was to use the most detailed data possible, but the first tests with the statistical grid already showed performance problems, so we opted for the census tracts.    The second database was the number of deaths by Covid-19 in Brazil. However, the disclosure of these figures by public authorities has been confusing since the beginning of the pandemic. In the first weeks, it was erratic and not very granular. Then, it underwent methodological changes that undermined confidence in official information. To circumvent this, independent entities started to collect and publish these statistics. We chose the survey of Brasil.io, a team of about 40 volunteers who compiled daily cases and deaths in each city in the country since March 2020.    The project was under GNU and Creative Commons licenses, which allowed the content to be reproduced. &quot;No epicentro&quot; is also open source. "/>
    <s v=" The whole awareness/perception task was hard. On March 16, 2020, the President of Brazil, Jair Bolsonaro, said that the country would not &quot;overate&quot; the new coronavirus and that there was &quot;hysteria&quot; regarding Covid-19. On that day, the country registered 34 cases of contamination by SARS-Cov-2, the virus that causes the disease. The following day, March 17, Brazil saw its first death by Covid-19 – a retired doorman, Manoel Messias Freitas Filho, 62, who lived in São Paulo. From then on, the numbers of deaths and registered cases of contamination by the new coronavirus became routine for the Brazilians, occupying a good part of national Journalism. As the days passed, those numbers grew in geometric progression, so that the words &quot;oversize&quot; and &quot;hysteria&quot;, from May on, lost their meaning completely. In September, more than 1000 Brazilians were dying each day.  In addition, with misinformation spread and social isolation measures being partially adhered to, it became more difficult to see, in fact, what the new coronavirus was causing. Was it a real pandemic or a hoax? It seemed that &quot;other people&quot; were dying, not me. The numbers were faceless. How to show the human cost of the disease beyond misinformation, hours of boredom and sidewalks half empty? With this in mind, the team at &quot;No epicentro&quot; started to work on references that could bring familiarity to the theme and could place the user at the center of this experience. For that, is there anything more familiar than the place where we live? Although this data did not reflect the reality as a whole, placing all the victims of the new coronavirus &quot;at the side&quot; of the user was a way of bringing the tragedy closer to the perception of each one. "/>
    <s v=" The most important lesson we learned - and other journalists can learn from the process by reading &quot;the making of No epicentro&quot;, published in Medium (https://medium.com/datavizbr/como-fizemos-o-mapa-interativo-que-te-coloca-no-epicentro-da-epidemia-de-covid-19-no-brasil-4ce949a9183b) and in GitHub (https://github.com/noepicentro/) - was how valuable a multidisciplinary team is when we talk about digital journalism. Three professionals specialized in data journalism and visual narratives were responsible for the development of the project: the designer Vinicius Sueiro, the journalist-programmer Rodrigo Menegat and the developer Tiago Maranhão. Gilberto Scofield Jr., Director of Strategy and Business at Agência Lupa, Natalia Leal, Content Director at Lupa, and Marco Túlio Pires, Google News Lab Lead in Brazil, were also part of the team, everybody coordinated by one of the best data-visualization professionals in the world, Alberto Cairo, from University of Miami.   We also learned that good communication and openness to constructive criticism is key for achieving positive outcomes. When the team was set up, it seemed like all the development tasks were very compartmentalized and could be performed individually: to us, it was really possible that everyone involved sat at their computers, did their parts and just talked to each other when assembling the parts.    Luckily, the routine was different. The development team itself talked almost non-stop in a WhatsApp group chat which was particularly active late at night, with conversations about all dimensions of the content. The extended team, with professionals from Lupa and Google, met weekly on video conferences to discuss the product. Even though each professional had specific demands, everyone's fingerprints are on every piece of the material.    In the end, the team worked under a strict division of labor, but with freedom to make suggestions on topics distant from each person's responsibilities. The first half of the equation ensured productivity and efficiency. The second ensured creativity and critical sense.  "/>
    <s v="https://www.washingtonpost.com/graphics/2020/national/coronavirus-deaths-neighborhood/"/>
    <s v="https://events.wan-ifra.org/events/2020-latam-digital-media-awards/content/4667"/>
    <s v="https://www.youtube.com/watch?v=7PMj8A9lDvI&amp;t=2s"/>
    <s v="https://www.cnnbrasil.com.br/tecnologia/2020/07/24/plataforma-dimensiona-mortes-por-covid-19-no-pais-a-partir-de-dados-locais"/>
    <s v="https://g1.globo.com/fantastico/noticia/2020/08/09/brasil-chega-aos-100-mil-mortos-por-covid-aplicativo-dimensiona-devastacao-da-doenca.ghtml"/>
    <s v="https://www1.folha.uol.com.br/equilibrioesaude/2020/07/plataforma-mostra-o-que-ocorreria-se-a-pandemia-de-covid-19-estivesse-concentrada-na-sua-vizinhanca.shtml"/>
    <m/>
    <s v="Gilberto Scofield Junior, Natalia Leal, Vinicius Sueiro, Tiago Maranhão, Rodrigo Menegat, Marco Tulio Pires, Alberto Cairo"/>
    <s v=" GILBERTO SCOFIELD JR.  is a communication executive and Business and Strategy Director at Agência Lupa.   NATALIA LEAL is a journalist and content editor at Agência Lupa.   RODRIGO MENEGAT is a freelancer data driven journalist.   VINICIUS SUEIRO is a former lead information designer helping organizations use design &amp; technology for positive social impact.   TIAGO MARANHÃO is a freelancer journalist-engineer and developer in Brasília.   ALBERTO CAIRO is a journalist and designer, and the Knight Chair in Visual Journalism at the School of Communication of the University of Miami (UM).    MARCO TULIO PIRES is the coordinator of Google News Lab in Brazil. "/>
    <m/>
    <m/>
    <m/>
  </r>
  <r>
    <s v="₦35m for Face Mask, ₦15m for Liquid Soap, How 5 Federal MDAs Mismanaged ₦1.69 Billion COVID19 Fund"/>
    <s v="联邦管理不善COVID19 基金"/>
    <x v="19"/>
    <s v="https://www.dataphyte.com/covid19nigeria/%e2%82%a635m-for-face-mask-%e2%82%a615m-for-liquid-soap-how-5-federal-mdas-mismanaged-%e2%82%a61-69-billion-covid19-fund/"/>
    <x v="0"/>
    <x v="68"/>
    <x v="70"/>
    <x v="0"/>
    <s v="Investigation, Open data, Infographics, Corruption"/>
    <s v="Inform"/>
    <x v="14"/>
    <x v="4"/>
    <m/>
    <s v="National"/>
    <s v="Compliance"/>
    <s v="Non-compliance"/>
    <s v="Non-compliance"/>
    <s v="Non-compliance"/>
    <s v="Non-compliance"/>
    <s v="Microsoft Excel, Google Sheets"/>
    <x v="19"/>
    <s v="Hyperlink to related materials"/>
    <x v="1"/>
    <x v="0"/>
    <s v=" The story revealed how an agency of Government, the Federal Road Safety Commission (FRSC) inflated the price of hand sanitizer (500ml) for its COVID-19 procurement deal worth $15,000 (₦5.6 million). Other agencies also spent thrice of the money (39.33 million) for the supply of face masks (Supply &amp; Delivery of Face Mask for LGA Training participants. Delivery at NSCS, Abuja). "/>
    <s v=" After the data report, Nigerians on social media demanded an investigation and probe into the outrageous contracts and inflated prices of Personal Protective Equipment awarded by five federal agencies of government. "/>
    <s v=" I used Open Data Portals of the federal government to achieve the story and visualisation tool. "/>
    <s v=" The hardest part was confirming some of the procurement items as COVID-19 lockdown impacted the story. Instead of letting the story go, I connected with friends across cities to contact suppliers and sellers of medical protectives.     "/>
    <s v=" Journalists from Africa and Nigeria need to start making using the government open portal platforms for impactive and investigations. These will strengthen governance and government procurement processes. It helps save cost and improve accountability. "/>
    <s v="https://www.dataphyte.com/economy/11-years-and-counting-as-nigeria-waits-on-her-5-billion-check-from-nnpc/"/>
    <s v="https://www.dataphyte.com/development/%e2%82%a6350-billion-sukuk-issuances-and-the-missing-transparency-on-nigerias-borrowing/"/>
    <s v="https://www.dataphyte.com/economy/nigerians-kick-over-outrageous-covid-19-spendings-frsc-defends-procurement-other-mdas-keep-mum/"/>
    <s v="https://www.dataphyte.com/economy/covid19-20-states-cut-2020-budget-but-what-data-aided-the-decision/"/>
    <m/>
    <m/>
    <m/>
    <s v="Aderemi Ojekunle"/>
    <s v=" Aderemi Ojekunle reports on Health, Finance, and Development. He is currently a Data Journalist with Dataphyte, a media research and data analytics organization, in Abuja, Nigeria’s capital city. He is a graduate of Public Administration from Obafemi Awolowo University and a member of the Nigerian Chartered Institute of Personnel Management (ACIPM).   He is also a Bloomberg Media Initiative trained business reporter and has combined professional experience spanning 5 years.   Before joining Dataphyte, Aderemi was a Senior Reporter with Business Insider Africa and had been a reporter at Nigerian Bulletin, Business Am Newspaper, as well as Campus reporter with Nigerian Tribune and The Nation Newspapers.   On different occasions, he worked with Non-Governmental Organizations including Young Volunteers for Environment (YVE/JVE), an international organization, advocating for climate change, clean energy, and a green environment.   Reach him via:   Twitter: RemmyAlex   LinkedIn: &lt;a href=&quot;https://www.linkedin.com/in/remmyalex/&quot;&gt;https://www.linkedin.com/in/remmyalex/    &lt;a href=&quot;https://muckrack.com/aderemi-ojekunle&quot;&gt;https://muckrack.com/aderemi-ojekunle      "/>
    <m/>
    <m/>
    <m/>
  </r>
  <r>
    <s v="Revealing chloroquine's background in Brazil during the pandemic"/>
    <s v="陆军实验室采购"/>
    <x v="9"/>
    <s v="https://www.cnnbrasil.com.br/nacional/2020/09/15/exclusivo-sem-contestar-exercito-paga-quase-triplo-por-insumo-da-cloroquina"/>
    <x v="0"/>
    <x v="69"/>
    <x v="71"/>
    <x v="1"/>
    <s v="Investigation, Breaking news"/>
    <s v="Inform"/>
    <x v="7"/>
    <x v="2"/>
    <m/>
    <s v="National"/>
    <s v="Non-compliance"/>
    <s v="Non-compliance"/>
    <s v="Non-compliance"/>
    <s v="Non-compliance"/>
    <s v="Non-compliance"/>
    <s v="Microsoft Excel, Google Sheets, CSV"/>
    <x v="2"/>
    <s v="Zoom/details on demand,Hyperlink to related materials"/>
    <x v="0"/>
    <x v="0"/>
    <s v="In a serie of articles, I have revealed huge problems in chloroquine's production in Brazil, made by the Army. I have obtained several documents and data using Access to Information Law that proved that: 1 - the chloroquine was overpriced; 2 - the army knew it but decided to buy it anyway; 3 - the army helped a company to win the bid by giving them privilleged information; 4 - the ammount produced was much higher than the demand and now there is a stock of 400,000 pills; 5 - The Army recognized that they produced chloroquine without scientific evidence"/>
    <s v=" Tribunal de Contas da União (TCU) and Procuradoria-Geral da República (PGR) opened investigations against the Ministry of Defense and the Army itself after the stories were released; congresssmen asked for  CPI (inquiry comission). The case is still under investigation - https://www.cnnbrasil.com.br/nacional/2020/09/16/deputados-pedem-explicacao-sobre-preco-da-cloroquina-assunto-deve-ir-a-cpi / https://www.cnnbrasil.com.br/nacional/2020/09/17/pgr-vai-apurar-suposto-crime-de-responsabilidade-de-ministros-da-defesa-e-saude "/>
    <s v=" Access to information law, osint research and Google Spreadsheet "/>
    <s v=" The hardest part was to scrape data from Diário  Oficial da União (Federal Gazette) to see every single purchase of chloroquine in the past and then compare it to the last purchase. "/>
    <s v=" When a public authority is defending something with no benefits to the population, it is very possible that there is some scheme or corruption involved. President Jair Bolsonaro made a lot of publicity about Chloroquine even knowing that it has no proved benefits against Covid-19. "/>
    <s v="https://www.cnnbrasil.com.br/nacional/2020/10/28/fornecedora-de-cloroquina-do-exercito-foi-consultada-um-mes-antes-de-concorrente"/>
    <s v="https://www.cnnbrasil.com.br/nacional/2020/09/17/pgr-vai-apurar-suposto-crime-de-responsabilidade-de-ministros-da-defesa-e-saude"/>
    <s v="https://fiquemsabendo.com.br/saude/cloroquina-exercito-tcu/"/>
    <s v="https://www.cnnbrasil.com.br/nacional/2020/10/15/departamento-do-exercito-questionou-preco-inflado-de-cloroquina-antes-de-compra"/>
    <s v="https://www.cnnbrasil.com.br/nacional/2020/11/16/sem-demanda-nos-estados-400-mil-comprimidos-de-cloroquina-encalham-no-exercito"/>
    <m/>
    <m/>
    <s v="Luiz Fernando Toledo, Daniel Mota, José Brito and Vital Neto"/>
    <s v=" Luiz Fernando Toledo is a brazilian investigative journalist currently based in Brazil, researcher at Reuters Institute for the Study of Journalism, director of Brazilian Association of Investigative Journalism (Abraji) and brazilian editor for Organized Crime and Corruption Reporting Project (OCCRP).       Fiquem Sabendo is a data agency focused on obtaining public data and documents using Access to Information Law (Lei de Acesso à Informação or LAI). Our main goal is to make LAI mainstream among Brazilian people to improve democracy. "/>
    <m/>
    <m/>
    <m/>
  </r>
  <r>
    <s v="Targeting AGU Team C: How Zane Kilian tracked anti-gang cop Charl Kinnear and his team. An investigation by News24."/>
    <s v="如何追踪反帮派警察 Charl Kinnear"/>
    <x v="30"/>
    <s v="https://specialprojects.news24.com/zane-kilian-charl-kinnear-cellphone-tracking/index.html"/>
    <x v="0"/>
    <x v="70"/>
    <x v="72"/>
    <x v="0"/>
    <s v="Investigation, Explainer, Long-form, Breaking news, Database, Illustration, Infographics, Video, Map, Corruption, Crime, Gun violence, Human rights"/>
    <s v="Inform"/>
    <x v="2"/>
    <x v="3"/>
    <m/>
    <s v="Corporate, individual or specific event"/>
    <s v="Compliance"/>
    <s v="Non-compliance"/>
    <s v="Non-compliance"/>
    <s v="Non-compliance"/>
    <s v="Non-compliance"/>
    <s v="Microsoft Excel"/>
    <x v="53"/>
    <s v="Zoom/details on demand"/>
    <x v="1"/>
    <x v="0"/>
    <s v=" A policeman leading a gang task-force was assassinated and, in the weeks that followed, our investigation uncovered evidence that an underworld figure had used illegal cellphone technology to track his movements for months.   A dataset revealed how a pliant PI became an assassin’s hidden hand, his illegal surveillance tied to other attempted murders. Our project unearthed evidence that hundreds of people, including high ranking police officials, politicians, and rival gangsters were spied on.   What may be South Africa’s most extensive private surveillance scandal – with network operators surreptitiously selling access to their systems – was exposed by a murder.       "/>
    <s v=" The project – in long form and using data visualizations showing the real locations of hundreds of people who were surveilled – followed a narrative of how a failed sports star turned to the criminal underworld and became a spy.   Our investigation put paid to Zane Kilian’s public denials that he didn’t know who he was tracking, and uncovered evidence of a vast history of illegal surveillance, monitoring the movements of more than 600 people.   Access to the tracking technology – meant to be the preserve of law enforcement – had quietly been sold on the open market to hundreds of people, with our project showing the scale of privacy breach, which in some cases had deadly consequences.   Our investigative reporting revealed how mobile networks reactively shut access to their systems, which were effectively hijacked for this shadowy espionage for years without detection. Operators have launched high level investigations into the breach, and News24 is using freedom of information legislation to gain access.   Anti-surveillance experts have called for network operators, the legal custodian of their customers’ data, to face a parliamentary inquiry. The country’s Information Regulator has launched their own investigation into potential breaches of privacy laws.    Police top brass have also instituted an investigation into how this system had been infiltrated by criminal operators, and effectively used a life-saving technology to plan an assassination and other attacks. "/>
    <s v=" The team utilised free cellphone directory application TrueCaller to identify a vast majority of the 5 000 plus records of cell phones that were tracked, and used other databases to further verify identifies. The visualisaitons were built using the 3D Map function on Microsoft Excel, and the website was built using Shorthand.     The visualisations were made possible with the GPS coordinates already contained in the database provided to us, but it required the use of Power Queries and numerous format edits to make the data usable for the 3D Map function. More sophisticated software was considered but ultimately, we chose to use tools that were readily available on a majority of personal and work computers around the world.  "/>
    <s v=" This project was not without its challenges, and likely the most significant hurdle to overcome was processing the raw data and putting a name and face to each of the thousands of cell phone numbers, with two reporters to do this.    We obtained an Excel spreadsheet which had been populated by owners of the illegal software platform, which had been handed over the police. The dataset provided key insight into every cell phone PI Zane Kilian illegally surveilled over a period of 17 months, and the corresponding GPS coordinates of the precise moment their phones were “pinged”, but they were still just faceless numbers.   We turned to call identification app Truecaller, which uses end-user agreements to generate a global bank of contacts on their servers and allows a user to input a number in a search, the result returning the user’s crowdsourced name [as it had been stored in the contact books of others]. There were two obstacles to surmount, firstly one is only allowed 20 number searches per day and the second is that results, because of crowdsourcing, lacked accuracy.   For six weeks, our team of two waded through the dataset, using Truecaller as an online divining rod. When numbers were matched to names, publicly available document searches and interviews were used to confirm the personal details of the survielled.     Once 5308 numbers had been identified to the best possible extent, freely available mapping software was used to develop patterns and networks, identifying key people who were being tracked by nefarious forces.     A not uncommon yet inherent hinderance is the personal danger when engaging criminal actors, who in this instance, have tentacles which have a considerable reach, even into the ranks of the police. "/>
    <s v=" Our project was compiled a small investigative team consisting of just two journalists, who between them divided ours spent in the field, processing data, and conducting interviews, all while covering other investigative beats.   Operating within the media landscape in South Africa requires prudential management of resources, and to ameliorate this, we turned to solutions which were free. Using credit traces to identify thousands of individual cell numbers would have notched up massive costs, thus TrueCaller became our code book.      The data visualisations for the story were created using tools readily available on nearly all computers in the world. It’s not difficult, once you have the information, to experiment and create similar maps.   We were industrious in producing this project, a valuable tenet in African newsrooms which are often small and underfunded. This concept, one which is open to adaption for use in other projects, would be advantageous for African newsrooms to produce world-class data investigations. "/>
    <s v="https://www.news24.com/news24/video/southafrica/news/watch-explained-see-how-zane-kilian-tracked-charl-kinnear-and-600-others-20201215"/>
    <s v="https://www.news24.com/news24/southafrica/investigations/watch-killing-kinnear-the-spy-in-your-pocket-and-how-it-was-used-to-track-slain-anti-gang-unit-cop-20201107"/>
    <s v="https://www.news24.com/news24/southafrica/investigations/killing-kinnear-the-other-men-who-were-tracking-the-veteran-cop-20210109"/>
    <s v="https://www.news24.com/news24/southafrica/investigations/exclusive-mtn-vodacom-cut-off-cellphone-spies-after-top-cop-kinnears-murder-20201017"/>
    <m/>
    <m/>
    <m/>
    <s v="Jeff Wicks, Kyle Cowan, Alet Law, Sharlene Roodt"/>
    <s v=" Kyle Cowan: Cowan started his journalism career in 2013, working for community newspapers, before joining the The Times newspaper in a national reporting role before moving to News24, South Africa’s largest online news publication, as an investigative reporter in June 2017. He was named the joint winner of the 2018 Taco Kuiper Award for Investigative Journalism for his reporting on white-collar corruption, work that earned him another national award in 2019.  Previous accolades include awards received for breaking news and multimedia reporting.   Jeff Wicks: Wicks, alongside Cowan, is an investigative journalist at News24. He has worked at the Sunday Times, the Natal Witness and the Sunday Tribune as a senior reporter, and holds regional Vodacom Journalist of the Year awards for financial and multi-platform reporting.     Alet Shaw: Law is the newsletter and engagement editor at News24 and former opinions editor. She holds a PhD in political communication from the University of Cape Town and is the editor of the recently published book,  Should we go? To emigrate or not: 21 voices speak their mind .    Sharlene Roodt: The 33-year-old journalist is News24's Multimedia Editor. She has written for The Media Magazine and Wits Business School Journal, as well as Beeld newspaper. In 2014 she began her career as a multimedia journalist for Netwerk 24.  "/>
    <m/>
    <m/>
    <m/>
  </r>
  <r>
    <s v="#WildEye Asia: Mapping wildlife crime"/>
    <s v="生态环境犯罪地图"/>
    <x v="30"/>
    <s v="https://oxpeckers.org/wildeyemap-asia/"/>
    <x v="0"/>
    <x v="71"/>
    <x v="73"/>
    <x v="0"/>
    <s v="Investigation, Explainer, Solutions journalism, Cross-border, Multiple-newsroom collaboration, Database, Open data, Crowdsourcing, Infographics, Map, Environment, Corruption, Crime"/>
    <s v="Inform,Database"/>
    <x v="8"/>
    <x v="21"/>
    <m/>
    <s v="International"/>
    <s v="Compliance"/>
    <s v="Compliance"/>
    <s v="Compliance"/>
    <s v="Compliance"/>
    <s v="Compliance"/>
    <s v="Personalisation, Scraping, D3.js, QGIS, Json, Adobe Creative Suite, Microsoft Excel, Google Sheets, CSV, OpenStreetMap, Python"/>
    <x v="54"/>
    <s v="Zoom/details on demand,Filtering,Search,Hyperlink to related materials"/>
    <x v="1"/>
    <x v="0"/>
    <s v=" #WildEye Asia is a pioneering geo-journalism tool that provides access to data on wildlife trafficking. It maps information on seizures, arrests, court cases and convictions. The platform also hosts a dossier of investigative reporting. #WildEye Asia was created out of a sense of urgency when Covid-19 hit, and the question of what law enforcement and legal systems are doing about illegal wildlife trade became a concern for everyone. Until now, there has been no single place to access information on efforts to crack down on wildlife crime. #WildEye addresses this gap by tracking and sharing data on justice in action. "/>
    <s v=" We have seen significant success in making wildlife trafficking data publicly accessible. By shining a light on the scale of illegal wildlife trade taking place, we have sparked the interest of other journalists, law enforcement, and organisations monitoring and investigating wildlife crime. We have mapped over 900 incidents of seizures, arrests, court cases and convictions on the #WildEye Asia map. These span the entire continent and record information on more than 100 different endangered species.    We have also contributed to the narrative around Covid-19 and its links to illegal wildlife trade. When the urgent need to tackle wildlife trade that is illegal, unsustainable and poses threats to human health and biodiversity conservation became apparent, resources like #WildEye highlighted the need for urgent action.    We have formed ongoing relationships with organisations across the globe, including wildlife monitoring agency Traffic, the Global Initiative against Transnational Organized Crime, USAID, the World Wildlife Fund, the Wildlife Conservation Society, the Environmental Investigation Agency, the Freeland Foundation and Investigate Earth, among others. We have also interacted with law enforcement agencies, including Interpol, the Wildlife Justice Commission and local law enforcement.    A total of 16 in-depth, data-driven investigations have been published in China, India, Pakistan, Nepal, Indonesia and Vietnam. These have been viewed and shared, along with the #WildEye map, hundreds of thousands of times. Topics include Chinese courts' leniency towards pangolin offenders; insurgents linked to India's rhino poaching syndicates; traditional Chinese medicine in wildlife; and using new Indonesian law to nab wildlife smugglers.    We have also hosted eight webinars between May and December 2020, with a total of 416 participants from all over the world. These included training on how and why to use #WildEye; investigating wildlife trafficking and conservation reporting; digitisation for anti-corruption and Covid-19 and the environmental crisis. These webinars are available on #WildEye. "/>
    <s v=" #WildEye Asia was built by developers using an open-source platform called Mapbox. This was customised to fit in with Oxpeckers' style, and to suit our needs as data journalists.    #WildEye Asia's main feature is a map of the continent showing where law enforcement agencies and legal systems have been involved in action against wildlife trafficking. Each case is identified by an icon that signifies either a seizure, an arrest, a court case or a conviction.    The tool includes a search function to help users filter information and find topics of interest. If you want to learn about the illegal trade of pangolin scales, for instance, simply type &quot;pangolin&quot; or &quot;scales&quot; in the search box and you will get a host of results covering incidents involving pangolin scale smuggling.    We also have an alert system, which allows users to subscribe to receive updates on either an area or a specific case. Each time the data is updated, you will receive an email with this information. Use the buttons to subscribe and unsubscribe on the map. This way, you do not need to search manually for updated information, and can rely on #WildEye to do this for you.    Data is uploaded on Mapbox via a Google spreadsheet that is updated on a weekly basis, sometimes more frequently. Methods of data collection range from scraping social media and news sites to working with reports and datasets provided by monitoring organisations. We convert bulky reports and complex datasets into spreadsheets that can be analysed and added to #WildEye. By engaging with organisations such as Traffic, the Wildlife Justice Commission, the Environmental Investigation Agency, the Global Initiative against Transnational Organized Crime, the Environmental Reporting Collective and the Indonesian Data Journalism Network, we have been able to access some of this data more easily. "/>
    <s v=" Our biggest challenge has always been accessing data, mainly because #WildEye is the first platform to collect, collate, analyse and make public data on legal processes relating to illicit wildlife trade in Asia.    We always knew that we were creating a tool that maps and makes the data public, but quickly came to understand why we were doing this when we hit multiple roadblocks and had to fight to get that information - in some cases, the fight isn't even nearly over.    This is what led us to working so closely with local journalists and locally-based monitoring organisations. These people and the work they do are crucial to our understanding, involvement and accessing of often sensitive information. We have worked with over a dozen locally-based journalists to produce data-driven investigations that highlight issues related to wildlife trafficking in China, Indonesia, India, Nepal and Vietnam.  "/>
    <s v=" #WildEye is a fantastic customisation of open-source technology, which we hope encourages others – especially journalists – to test similar methods of creating, collating and visualizing large datasets of their own. We have been vocal about the challenges we faced throughout the creation of this tool during in-person interactions, on panels and in webinars, and hope that others learn from our experiences. Making important data sets look good and easily accessible does not have to be difficult, and #WildEye is a prime example of this, within the context of data journalism. We have also shown how to turn data into a compelling and important environmental story. By training journalists how to work the tool, we have published numerous investigations that use #WildEye data to tell their stories, lending our voice to issues around the law, health, safety, corruption and illicit financial flow. We see these stories as demonstrating what newsworthy and good quality data journalism looks like. "/>
    <s v="https://earthjournalism.net/special-reports/wildeye"/>
    <s v="https://oxpeckers.org/2020/08/talking-trafficking-in-asia/"/>
    <s v="https://earthjournalism.net/video-highlight/how-to-become-a-top-wildlife-journalist"/>
    <s v="https://oxpeckers.org/2020/08/indias-rhino-poaching-syndicates/"/>
    <s v="https://oxpeckers.org/2020/05/chinese-court-cases/"/>
    <s v="https://oxpeckers.org/2020/10/wildlife-has-no-part-in-tcm/"/>
    <m/>
    <s v="Fiona Macleod, James Fahn, Roxanne Joseph, Sara Schonhardt, Mark Hartman, Tristan Mathiesen, Wan Ulfa Nur Zuhra, Richa Syal and Andiswa Matikinca"/>
    <s v=" #WildEye is a project by Oxpeckers Investigative Environmental Journalism (Oxpeckers), supported by the Earth Journalism Network (EJN). Oxpeckers is Africa's first journalistic investigation unit focusing on environmental issues. It combines traditional investigative reporting with data analysis and geo-mapping tools to expose eco-offences and track organised criminal syndicates.    EJN was developed by Internews to enable journalists from developing countries to cover the environment more effectively. It is a global network with reporters and outlets in every region of the world. It trains journalists to cover a variety of issues, develops innovative environmental news sites and produces content for local media.     Artman Designs is a digital design agency geared towards graphic design, web design, app design, UX design and social media management. "/>
    <m/>
    <m/>
    <m/>
  </r>
  <r>
    <s v="Left in the Dark"/>
    <s v="芝加哥警察随身摄像头不当行为"/>
    <x v="4"/>
    <s v="https://chicago.cbslocal.com/leftinthedark"/>
    <x v="0"/>
    <x v="72"/>
    <x v="74"/>
    <x v="1"/>
    <s v="Investigation, Explainer, Solutions journalism, Long-form, Chart, Video, Map, Crime"/>
    <s v="Inform"/>
    <x v="2"/>
    <x v="3"/>
    <m/>
    <s v="Local"/>
    <s v="Compliance"/>
    <s v="Non-compliance"/>
    <s v="Compliance"/>
    <s v="Non-compliance"/>
    <s v="Non-compliance"/>
    <s v="Python"/>
    <x v="2"/>
    <s v="Hyperlink to related materials"/>
    <x v="0"/>
    <x v="0"/>
    <s v=" Published about five years after the Chicago Police Department first began issuing body cameras to its officers,  Left in the Dark  explores how the policies surrounding those cameras have broken down at nearly every level, and how those breakdowns have exacerbated the trauma inflicted by police misconduct. "/>
    <s v=" In response to our reporting, the Chicago Inspector General’s office said they would take steps to ensure the body cameras are seen as “more than high-tech vest ornaments,” and would focus on body camera usage in a follow-up inquiry to a 2019 report it published, which, in part, discussed issues with CPD’s body camera policy, including misuse of cameras.   We asked Chicago Mayor Lori Lightfoot and CPD Superintendent David Brown what steps they’d take following our reporting. Neither responded directly to our questions, and numerous interview requests to both officials were ignored.   A spokesperson for Mayor Lightfoot did say the city would “create a strengthened plan to ensure compliance among all officers with bodyworn [sic] cameras, including more detailed aspects of compliance such as the extent to which officers properly record interactions with the City’s residents.” The spokesperson didn’t provide specifics, so we will continue to report on those purported changes in the future.   In addition, during the summer of 2020, while we were reporting this story, two CPD officers who weren’t wearing body cameras shot a man in the back. In response, CPD announced officers on its specialized “community safety team” would finally be equipped with body cameras. Our focus now is to investigate how those changes play out. "/>
    <s v=" The data analysis was done in Python, particularly using geospatial tools like Geopandas and the Folium mapping library to visually examine geographic disparities in the data we obtained.    To help piece together how often officers do activate their cameras when required, we used data on more than 340,000 routine investigatory stops beginning in 2018, after every patrol officer was equipped with a camera. At the time we reported the story, hundreds of officers on specialized tactical teams still weren’t required to wear cameras, so we used daily officer assignment data to rule out officers assigned to one of those teams, and found one in ten stops weren’t recorded. When factoring in officers who are on those teams, the number jumps to one in five.   We mapped that data down to the police beat — a small geographic subdivision, typically less than a square mile — used by CPD. It shows stark disparities in the use of body cameras, particularly when including stops made by officers assigned to tactical teams, who primarily work in predominantly Black and brown communities. While almost 100 percent of stops in the predominantly white North Side were recorded, less than 60 percent of stops were recorded in some parts of the South and West sides. "/>
    <s v=" The biggest challenge with the data was determining if an officer had been given a camera at the time of the stop. While officers not equipped with cameras are part of the problem, our focus was on investigatory stops by officers who had cameras but didn’t use them properly.   We knew all patrol officers had cameras, but those on specialized teams didn’t, so we sought to determine if an officer was on one of those teams at the time of each stop. We obtained data showing the unit assignments of every CPD officer every day and cross-cross-referenced the officer’s identities and dates of the stops to determine if they were on one of those teams at the time of the stop.   In addition, we faced significant issues obtaining records in nearly every FOIA request we filed for this story.   In our requests to CPD's accountability organization, the Civilian Office of Police Accountability (COPA), for video of the one particular stop of a man we featured heavily in the story, COPA initially failed to release the dashcam video, and improperly redacted multiple portions of the body camera video. They only corrected the redactions when we realized they accidentally left one portion unredacted which was redacted in another officer’s camera.   CPD vigorously fought the release of internal audit reports on its body camera program that we requested. After we initially requested them in June 2019, police denied the request, saying they were exempt from release because they were materials gathered in the course of an audit. We refiled the request, and, after nearly four months, CPD denied the request again. We then appealed the request to the Illinois Attorney General, who agreed the records were in fact subject to release. "/>
    <s v=" The takeaway from our experience reporting this story is the value combining records reporting and data reporting can bring.   On its own, the data we uncovered revealed significant disparities between communities in the likelihood an incident will be recorded — a finding that would have been significant even without the records we obtained. Likewise, the internal audit reports we fought so hard to get revealed not only that there was a problem, but that CPD knew about it for years, often documenting the same problem month after month.   Like our data, that would have been a story on its own. But the conjunction of the two yielded an even more powerful narrative: CPD knew there were problems with officers misusing cameras, and with the accountability systems set up to ensure officers use cameras properly. Yet, as far as we can tell (and as far as CPD has told us), they've made little meaningful progress. The consequences of that lack of accountability are the disparities we saw in our data.  "/>
    <m/>
    <m/>
    <m/>
    <m/>
    <m/>
    <m/>
    <m/>
    <s v="Samah Assad, Christopher Hacker, Dave Savini"/>
    <s v=" Samah Assad is an investigative journalist with WBBM/CBS Chicago. Her work focuses on exposing systemic failures in policing, sexual assault, racial disparities, taxpayer waste and government corruption. She specializes in data analysis, public records and digital interactivity. Her impactful reporting has been recognized for numerous awards including the George Foster Peabody, Edward R. Murrow, Investigative Reporters &amp; Editors (IRE), and Emmy awards.   Christopher Hacker is a data journalist at CBS Chicago, where he supports investigative staff with complex data analysis, FOIA requests and design of project-specific newsgathering tools.    Dave Savini is a Peabody, duPont, Murrow, IRE and NABJ Award winning investigative reporter at CBS2 Chicago where he has held that position since 2004.  Savini’s career in Chicago began in 1993 at NBC5 Chicago with the UNIT-5 investigative team  .    His awards include 20 Emmys, the prestigious national Alfred I. duPont award, two national Edward R. Murrow awards, 2019 national IRE award, 2019 George Foster Peabody award, and the 2020 Emmy for our series “Unwarranted” exposing wrong police raids and trauma to innocent children and families. He was also honored with the  2020 Emmy for Best Single Investigative Report “The Anjanette Young Story.”  Voted best reporter by the Illinois Associated Press 5 times.  "/>
    <m/>
    <m/>
    <m/>
  </r>
  <r>
    <s v="The visible virus : COVID-19 Disinformaiton"/>
    <s v="covid-19虚假信息传播"/>
    <x v="31"/>
    <s v="https://www.readr.tw/project/covid19-disinformation/en"/>
    <x v="0"/>
    <x v="67"/>
    <x v="75"/>
    <x v="0"/>
    <s v="Investigation, Explainer, Cross-border, Quiz/game, Database, Open data, Fact-checking, Infographics, Chart, Politics"/>
    <s v="Explain"/>
    <x v="16"/>
    <x v="16"/>
    <m/>
    <s v="International"/>
    <s v="Compliance"/>
    <s v="Compliance"/>
    <s v="Non-compliance"/>
    <s v="Compliance"/>
    <s v="Compliance"/>
    <s v="Scraping, Json, Adobe Creative Suite, Google Sheets, CSV, R, RStudio, Node.js"/>
    <x v="36"/>
    <s v="Gamified interaction,Zoom/details on demand,Hyperlink to related materials"/>
    <x v="1"/>
    <x v="0"/>
    <s v=" Covid-19 has claimed 1.93 million lives. Not only the virus but also disinformation spreads globally and causes harm, and it even travels faster than the virus, kills people and increases the risk of racial discrimination.   READr analyzes more than 5,000 fact-checking reports and gain insights into the status and trends of the infodemic.  "/>
    <s v=" This is the first complete investigative report in the world that analyzed the disinformation about COVID-19. We analyzed more than 5,000 fact-checking reports written by fact-checking organizations in the world to find out the characteristics of disinformation spread in different countries. Not only data analysis, we also interviewed fact checkers from various countries, and they shared the actual harm caused by these disinformation. We also verified the influence of these fake messages in tens of millions of tweets from Twitter, and found that disinformation in the &quot;good news&quot; category is more likely to spread, which was different from the sensational one. "/>
    <s v=" In the part of data analysis, we used web-crawlers to get the fact-checking reports of IFCN(The International Fact-Checking Network), and used R to analyze the data. Manual classification of disinformation was the most time-consuming part of this project. We used TF-IDF word segmentation to help reporter find the same type of disinformation. Also, we used some functions of Google Spreadsheet, like translation, to minimize the time spent on manual classification.   For the data visualization, we use Adobe Illustrator to design graphs and use Flourish to build interactive charts. We use Vue.js and vue-i18n to implement multi-language web page. "/>
    <s v=" When the reporter analyzed more than 5,000 fact-checking reports, we found out that these disinformations were sometimes so ridiculious, and even rearrangement the combination of the terms will be a new disinformation, but some people still believe them. We wanted to convey this feeling to users, because the users may only received one or two disinformation, but the whole world was facing the impact of huge number of disinformation at the same time. With the help of web designers and engineers, we used &quot;slot machines&quot; to convey this feeling. Users could simply &quot;create a disinformation&quot; through click the bottom on the slot machine. Users could experienced that in the process of playing, even if the disinformations you create were absurd, they may be actual disinformations. And you only need to change the combination of terms to generate a new disinformation.   While the epidemic was still developing, that is, when there was hardly any academic resrearch (only a few weeks before our report published, a report contains 225 disinformation sample studies released by the Reuters Institute fot the Study of Journalism). To do this, the newsroom had to assume the responsibility of research, and this is exactly what data journalism should do. "/>
    <s v=" When users reading the report, they not only absorb new knowledge, the format of the report could also convey more feelings to users. We should grasp every second when users enter the webpage of the report, so that they could get something from every mouse-click or stay. "/>
    <m/>
    <m/>
    <m/>
    <m/>
    <m/>
    <m/>
    <m/>
    <s v="Yu-Ju Lee,  Yi-chian Chen,  Tan Hsueh-Yung,  Meg Wu,  Yu-Chung Cheng's team at National Chengchi University"/>
    <s v=" READr is not just a data newsroom, it is also a digital innovation team. The development of information news in Taiwan, China media is still not perfect at present. Although the READr is only a small information newsroom, we still try hard to have an indicative impact on the development of data journalism in Taiwan, China.   We always hope to make breakthroughs in every topic.Without the framework of traditional thinking, the team can make the report more creative and also keep the news professional by presenting stories in a true and complete way. "/>
    <m/>
    <m/>
    <m/>
  </r>
  <r>
    <s v="How China use Twitter as a weapon of COVID-19 propaganda"/>
    <s v="中国外交利用推特强化covid舆论"/>
    <x v="31"/>
    <s v="https://www.readr.tw/post/2440"/>
    <x v="0"/>
    <x v="73"/>
    <x v="75"/>
    <x v="0"/>
    <s v="Investigation, Explainer, Cross-border, Open data, Chart, Politics"/>
    <s v="Inform"/>
    <x v="17"/>
    <x v="0"/>
    <m/>
    <s v="National"/>
    <s v="Compliance"/>
    <s v="Non-compliance"/>
    <s v="Non-compliance"/>
    <s v="Compliance"/>
    <s v="Compliance"/>
    <s v="R, RStudio, Python"/>
    <x v="28"/>
    <s v="Zoom/details on demand,Hyperlink to related materials"/>
    <x v="1"/>
    <x v="0"/>
    <s v=" COVID-19 epidemic first broke out in China in early 2020.   In order to maintain its international image, the Chinese diplomatic group began to publish positive posts on Twitter, from optimistic and active anti-epidemic experience to donating materials to other countries.  We analyze the posts of the embassies' accounts, which is in the list monitored by the American think tank &quot;German Marshall Foundation&quot;.We found that the diplomatic team uses the official accounts of Spokespersons as the main combat force to actively respond to external critics; other members, including embassies and ambassadors abroad, strengthen the influence on public opinion by retweeting. "/>
    <s v=" This report is the first one to analyze the original data which the Chinese diplomatic group has published since the beginning of the COVID-19 epidemic released from Twitter. Almost all the media in Taiwan, China only quoted from Twitter’s press release, while ignoring the batch of data they released. After further analysis, we found more interesting facts. For example, with the control of the domestic epidemic, the strategy of propaganda has changed several times, from the beginning of the fight against the epidemic with grateful and positive attitude, to emphasize China’s positive contribution to the world to fight against the epidemic. However, China rarely announced how the medical system was out of control.  Moreover, they spent a lot of effort arguing with the U.S. where the epidemic started to spread and which country should be responsible for it. "/>
    <s v=" We have a Python script to fetch the Twitter data by calling the Twitter API. And make the segments by Jieba, a Python library for CJK segmentation. After that, we have the term frequency analytics by TF/IDF to identify the keywords of each article. "/>
    <s v=" During operation, we processed hundreds of thousands of tweets. To visualize the huge amount of data, and uncover the meaning behind them is difficult, but very interesting. Compared with almost all the media only quoting Twitter's released news, we are the first media to analyze their data. "/>
    <s v=" To people who are interested in public opinion analysis, the report shows how to analyze data from a number of social networking sites quickly and find their interaction patterns and associate with each other. To people who are concerned about how the Chinese government handles the epidemic crisis, the report attempts to provide an image about how China defended the legitimacy of the regime by using the influence of public opinion in its diplomatic group. "/>
    <m/>
    <m/>
    <m/>
    <m/>
    <m/>
    <m/>
    <m/>
    <s v="Pei-Yu Chen,  Yi-Chian Chen, Yu-Ju Lee, Hsin-Chan Chieh, Yu-Chung Cheng's team at National Chengchi University"/>
    <s v=" READr is not just a data newsroom, it is also a digital innovation team. The development of information news in Taiwan, China media is still not perfect at present. Although the READr is only a small information newsroom, we still try hard to have an indicative impact on the development of data journalism in Taiwan, China.   We always hope to make breakthroughs in every topic.Without the framework of traditional thinking, the team can make the report more creative and also keep the news professional by presenting stories in a true and complete way. "/>
    <m/>
    <m/>
    <m/>
  </r>
  <r>
    <s v="Which Politician Set You as An Advertising Target?"/>
    <s v="大选社群广告战"/>
    <x v="31"/>
    <s v="https://www.readr.tw/project/political-post"/>
    <x v="0"/>
    <x v="74"/>
    <x v="75"/>
    <x v="0"/>
    <s v="Investigation, Explainer, Quiz/game, Database, Open data, Illustration, Infographics, Chart, Elections, Politics"/>
    <s v="Explain"/>
    <x v="18"/>
    <x v="22"/>
    <m/>
    <s v="Regional"/>
    <s v="Compliance"/>
    <s v="Compliance"/>
    <s v="Non-compliance"/>
    <s v="Compliance"/>
    <s v="Compliance"/>
    <s v="CSV, R, RStudio, Python"/>
    <x v="55"/>
    <s v="Gamified interaction,Filtering"/>
    <x v="0"/>
    <x v="0"/>
    <s v=" Before the election, we created a simulator by thousands real political advertisements. That allow users to simulate which political figures you as anadvertising target by setting conditions of different ages, genders, and regions. "/>
    <s v=" In response to Taiwan, China’s presidential election, Facebook opened its advertising database in Taiwan, China in August 2019, collecting and disclosing all users’ advertisements on Facebook, and later actively required &quot;political advertisements&quot; to disclose the target and amount of advertisements. We analyzed the data of advertising database that began in October 2019, and further analyzed the target of the official fanpage of legislator candidates in 2020. From thousands of data, we found that &quot;middle-aged&quot; and &quot;male&quot; were the main target of this election. But there were also special candidates whose main target was female or who were not in their election districts.   Although the amount of advertising on Facebook is already considerable, Facebook advertising is not yet the main battlefield of election. For some candidates whose electoral district in suburbs.&quot;The air battles&quot; on Facebook were relatively calm, showing how to combine online &quot;air battles&quot; and face-to-face &quot;land battles&quot; with voters was still a complex question. "/>
    <s v=" Since the Facebook public their ads data with API, we have a Python script to get all of the data. And all of the data are combined in a csv file and the we can analytics the ads by R. So we can know the GAs for each advertisings. We design a simple web game for the users to let them know what ads they are targeted by the Vue.js. "/>
    <s v=" Although the advertising data are public, we used the form of a simulator let users understand the information more easily, also established the relationship between the topic and themselves, and increased the accessibility of the topic. In addition, although the amount of advertising on Facebook was already considerable, in Taiwan, China, candidates still had to rely on local networks and physical election activities. We learned about this through interviews and found out the reasons why some candidates did not use internet as a main propaganda channel. "/>
    <s v=" Through a interesting way to present a report, users could read the topic more easily and feel that it is related to themselves. "/>
    <m/>
    <m/>
    <m/>
    <m/>
    <m/>
    <m/>
    <m/>
    <s v="Liu Tzu-Wei, Chen Yi-Chian, Chang Zhao Wen, Ronny Wang, Lee Yu Ju, Chien Hsin-chan"/>
    <s v=" READr is not just a data newsroom, it is also a digital innovation team. The development of information news in Taiwan, China media is still not perfect at present. Although the READr is only a small information newsroom, we still try hard to have an indicative impact on the development of data journalism in Taiwan, China.   We always hope to make breakthroughs in every topic.Without the framework of traditional thinking, the team can make the report more creative and also keep the news professional by presenting stories in a true and complete way. "/>
    <m/>
    <m/>
    <m/>
  </r>
  <r>
    <s v="Three workers a day are never back from work for good"/>
    <s v="韩国3名工人在煤炭输送时死亡"/>
    <x v="32"/>
    <s v="http://news.khan.co.kr/kh_storytelling/2019/labordeath/"/>
    <x v="0"/>
    <x v="75"/>
    <x v="76"/>
    <x v="1"/>
    <s v="Investigation, Multiple-newsroom collaboration, Database, Infographics, Chart, Map, Employment, Human rights"/>
    <s v="Inform"/>
    <x v="2"/>
    <x v="7"/>
    <m/>
    <s v="National"/>
    <s v="Compliance"/>
    <s v="Non-compliance"/>
    <s v="Compliance"/>
    <s v="Non-compliance"/>
    <s v="Non-compliance"/>
    <s v="Scraping, D3.js, JQuery, Json, Google Sheets, CSV, Python"/>
    <x v="56"/>
    <s v="Zoom/details on demand"/>
    <x v="0"/>
    <x v="0"/>
    <s v=" In Korea, three workers die in an accident at an industrial site a day. In order to effectively inform this horrible reality to the people, we decided to investigate how many people are dying for a certain period and show all of the death. we investigated and analyzed 1,305 accident reports. And then we reported articles that 1,748 workers were dead during a year and 10 months. We made an archive of how each person died into website, so readers could check it out. And we filled the front page of the newspaper only with over 1,000 dead workers' name. "/>
    <s v=" Since the report, many experts and civic groups have mentioned our reports in newspaper columns, statements, and social media. Kim Hoon, a famous Korean novelist who has usually spoken out about brutality of industrial accidents, sent a special contribution to our newspaper and we published it as a part of our article series. Political sphere and labor groups have also issued statements after our reports. At the time, the Democratic Party of Korea, the Bareunmirae Party, and the Justice Party mentioned the report and said they felt responsibility. They urged the government and the National Assembly and companies to take action to reduce accident. The Korean Confederation of Trade Unions and the Federation of Korean Trade Unions, the two largest trade union organizations in Korea, also commented on our reports.   In the wake of our reports, many press have released similar reports that show the seriousness of industrial accidents. Like us, more articles have been written by analyzing accident reports. Interest in the deaths of workers has increased in journalism of Korea.   The punishment of industrial accidents in Korea was very weak. After the report, Minister of Labor Lee Jae-gap said in an interview with our paper that he would ask the Supreme court to raise the sentencing guidelines for punishment of industrial accidents . As mentioned in the interview, Minister Lee met with Kim Young-ran, chairman of the Supreme Court's Sentencing Committee, in June last year and asked for adjustment of sentencing guidelines. A month later, the Supreme Court's Sentencing Committee began revising the sentencing guidelines, and in January this year, it announced the sentencing guidelines to drastically increase the sentences of crimes violating the Industrial Safety and Health Act. "/>
    <s v=" We inputed all data into the Google Spread Sheet by hand. And then analyzed using the pivot table. We used Python for more detailed analysis. For example, to find out which conglomerates the industrial accidents are affiliated with, we created a program using Python that contrasts the workplace where industrial accident occurs with name of the affiliates. Python also were used analyzing what causes disasters and how many disasters have similar patterns.   We made an archive of how each person died into website as interactive news, which acts as an archive. It was created using html5/css3 and jquery and javascript. Using the D3.js library, 2,000 dead workers were visualized as small icon of human figures. The colors and forms of icon's shapes were expressed differently depending on the type of cause of the accident so that users could see that 50% of the death were caused by falls at a glance. Users also can categorize dead workers by age, proficiency, industry, size of business, accident type.   We visualized the distribution of daily deaths by heat map based on D3.js. death place. we marked the place of death on the map using Leaflet library.     "/>
    <s v=" The hardest part was collecting and organizing data. In order to understand the current status of industrial accidents, we requested information disclosure to the Ministry of Labor and obtained a list of accident reports from 2016 to September 2019. And we received 1,305 accident investigation reports that written form last year to September this year with the help of the Democratic Party of Korea's lawmaker Han Jung-ae's office. Because reports were in PDF file format, so we manually inputted them all into the spreadsheet. It took about a month and a half to complete data input. Refining data also wasn't easy because the list received from information disclosure, the list received through the lawmaker's office, and the list extracted from accident report were different. Until the day before the report, we had been revised the number of deaths.   It was the first time in Korea that an article compiled and analyzed all industrial accidents that occurred during a certain period of time. we also published the newspaper that filled front page with the dead worker's name, age, and cause of the accident. It was evaluated as an unconventional attempt. It was rough, but it had a great effect as an infographic.   Three people a day, more than 1,000 a year, die, but people don't know this very well. Our reports reminded many people of such a terrible reality once again.     "/>
    <s v=" The Old media is in crisis in these days amid the distrust of the media and the emergence of new media. Out report showed the possibility of what role traditional media can play by revealing structural problems and providing insights through extensive data collection and analysis in industrial accidents, a traditional field of reporting.   The combination of paper infographic and digital interactive news was first attempt in Korea. The subscription rate for newspapers is decreasing day by day. Many people think that newspaper pages are already old. However, newspapers are 'the biggest media' you can carry around with your hands. I think the experiencing of the properties of this medium deeply would impressed on current readers. We published the entire front page filled with a list of deaths, using the properties of this media. It delivered effectively messages to readers. On the other side of paper work, we created interactive news in digital space. It is archive of the dead workers on the web in the form of digital interactive news and deliver it to more people.   I think we presented one option to the media pursuing orthodox journalism.     "/>
    <s v="http://news.khan.co.kr/kh_news/khan_art_view.html?artid=201911210600155&amp;code=940702"/>
    <s v="http://news.khan.co.kr/kh_news/khan_art_view.html?artid=201911210600145&amp;code=940702"/>
    <s v="http://news.khan.co.kr/kh_news/khan_art_view.html?artid=201911210600115&amp;code=940100"/>
    <s v="http://news.khan.co.kr/kh_news/khan_art_view.html?artid=201911250600025&amp;code=940702"/>
    <s v="http://news.khan.co.kr/kh_news/khan_art_view.html?art_id=201911280600055"/>
    <s v="http://news.khan.co.kr/kh_news/khan_art_view.html?artid=201911280600015&amp;code=990105"/>
    <m/>
    <s v="Kyungsang Hwang, Jihwan Kim, Minjee Choi, Areum Lee, Yoojin Kim"/>
    <s v=" Our team was organized for this report. Three reporters and two Web developers worked together. I(kyungsang) was in charge of overall planing and coordination. I joined as a reporter and wrote articles through traditional reporting departments, and in recent years, I have been producing interactive news and reporting data journalism. Not only did the writing an article, but also did coding, data refining and analysis. "/>
    <m/>
    <m/>
    <m/>
  </r>
  <r>
    <s v="Exclusive data from the Pentagon's language school offers insight into America's shifting foreign priorities."/>
    <s v="国防语言学校——课程。。"/>
    <x v="4"/>
    <s v="https://www.montereycountyweekly.com/news/cover/exclusive-data-from-the-pentagon-s-language-school-offers-insight-into-america-s-shifting-foreign/article_3e1cf8fa-37de-11ea-8637-f3432fc92073.html"/>
    <x v="0"/>
    <x v="76"/>
    <x v="77"/>
    <x v="0"/>
    <s v="Explainer, Database, Infographics, Chart, Terrorism"/>
    <s v="Explain"/>
    <x v="6"/>
    <x v="7"/>
    <m/>
    <s v="Hyperlocal"/>
    <s v="Compliance"/>
    <s v="Non-compliance"/>
    <s v="Non-compliance"/>
    <s v="Compliance"/>
    <s v="Non-compliance"/>
    <s v="Microsoft Excel, Google Sheets, CSV"/>
    <x v="37"/>
    <s v="Search,Hyperlink to related materials"/>
    <x v="0"/>
    <x v="0"/>
    <s v=" The Pentagon’s elite language school happens to be located in our town of Monterey, California. Known as the Defense Language Institute, it is an important but opaque part of our local community. I filed a data request for the number of students enrolled in each language at the institute going back to the school’s founding in the 1960s. The data eventually arrived—but in an arcane format. I cleaned, analyzed, and visualized the data, mapping out how the curriculum and enrollment levels changed over time in response to the shifting priorities of U.S. foreign policy.      "/>
    <s v=" The Defense Language Institute looms large in our town but the community knows little about it. I was completing my story just as the U.S. assassinated top Iranian commander Qassem Soleimani. With the help of the data, and sources like former U.S. Secretary of Defense Leon Panetta showed that alumni of the institute had possibly been involved in the operation.    The story became the talk of the town, and is still referred to by readers even a year later. We are always being asked to apply the same data journalism techniques from that story to new topics. "/>
    <s v=" I filed a request with the U.S. Army for data on the enrollment levels for each language taught at the Defense Language Institute going back to its founding. After a few months, I received hundreds of pages compiled into one PDF. The pages were computer printouts that had been scanned and digitized.    They showed tables of numbers, but since they were manually scanned, the tables were all slightly crooked or morphed. I tried using various OCR and extraction tools to scrape the tables and converted them into CSV files but nothing worked well enough. Eventually, I tried Abbyy FineReader and I managed to do it.    Once I had a master CSV file, I used Google Spreadsheets and Excel to clean the data. I sorted and filtered and created pivot tables to study the data. I quickly obtained facts that even the language institute didn’t and couldn’t know, such as the top language for each year, the top language overall and even just the list of all languages ever taught at the school.   From there, I used Google Flourish to visualize the data. My visualizations included various interactive charts including a bar chart race. I also created a searchable database with information on each language taught. The story also includes a link allowing the public to download the data and use it as they see fit.  "/>
    <s v=" The hardest part of this project was working on it alone. I am part of a very small newsroom with no history of data journalism and no one else with data skills. I had to pitch the idea and convince my editor it was worth the effort. Then I had to figure navigate the U.S. Army FOIA process which includes writing to lovely addresses such as &quot;usarmy.belvoir.hqda-oaa-ahs.mbx.rmda-foia@mail.mil.&quot; I also had to do the data analysis and visualization on my own, figuring out whcih skills and tools I am missing and acquiring them as I went. "/>
    <s v=" One of the most important takeaways is probably the potential to blur the divide between local stories and national/global ones. In virtually every community, there are institutions or people who play a part in some international saga. Local readers want to know to just about their own communities' affairs but also about how their community fits into the larger world. And because data reporting is still in its infancy in local journalism, there are a million unique data sets like the one I found waiting to be requested.      "/>
    <m/>
    <m/>
    <m/>
    <m/>
    <m/>
    <m/>
    <m/>
    <s v="Asaf Shalev"/>
    <s v=" Originally from Los Angeles, I am a staff writer with Monterey County Weekly. Before joining this small alternative news weekly on the Central Coast of California, I worked in Israel, co-founding an outlet to cover the country's substantial tech industry. I gained my data skills while studying and then working at Columbia Journalism School. I participated in two big data projects at Columbia. One was about the cruise ship industry and was published by Univision. The other was about the greenhouse gas emissions produced by foreign infrastructure built on subsidies from the Obama administration.      "/>
    <m/>
    <m/>
    <m/>
  </r>
  <r>
    <s v="What's going on with space debris?"/>
    <s v="太空卫星碎片"/>
    <x v="27"/>
    <s v="https://stories.lavanguardia.com/ciencia/20201202/30070/la-basura-espacial"/>
    <x v="0"/>
    <x v="77"/>
    <x v="78"/>
    <x v="1"/>
    <s v="Investigation, Explainer, Documentary, News application, Infographics, Video, Satellite images, Environment"/>
    <s v="Inform"/>
    <x v="1"/>
    <x v="2"/>
    <m/>
    <s v="International"/>
    <s v="Non-compliance"/>
    <s v="Non-compliance"/>
    <s v="Non-compliance"/>
    <s v="Non-compliance"/>
    <s v="Non-compliance"/>
    <s v="Animation, 3D modelling, Json, Adobe Creative Suite, Anime.js"/>
    <x v="57"/>
    <s v="Hyperlink to related materials"/>
    <x v="0"/>
    <x v="0"/>
    <s v="  This piece explains the increasingly worrying situation of the remains of space launchers in the different earth orbits and how they can endanger new missions with the danger of collisions. All this in the context of launching new projects based on microsatellites for worldwide internet coverage.        "/>
    <s v="  The project was published in the science section of the newspaper La Vanguardia on the launch day of March 2020 in Google Amp stories format. Its diffusion was extended to social network channels, through a video version for YouTube, Twitter and Instagram TV, as well as in stories format for the same social network.        "/>
    <s v="  The first process was based on the modeling, texturing and rigging of the satellites and rockets involved, to later illuminate and animate it. For this, Maya Autodesk and its Arnold rendering engine were used. Once the animation sequences were rendered in 3D, we went on to video montage and post-production using After Effects and creating the sequence of all the phases of the mission and the detail of the instruments. Once all this was done, the pieces were rendered in mp4 weight optimized to mount them in the Google AMP Stories format in which we assembled the entire sequence. All of them on the wordpress platform."/>
    <s v="  The most complex thing was to visualize the saturation situation in the Earth's orbits and to indicate the deployment mode of the new Space X starlink satellites, all unified in a single aesthetic visual format. As well as combining several narratives in vertical scrolling together with the base text of the piece."/>
    <s v=" I think that in this project, editors may be more aware of the advantage of animation as a narrative and descriptive tool, both in science projects and in many other fields of journalism. Likewise, you can also see how these projects can have output on multiple channels (video, social networks, stories) since they are designed to be multiplatform both in format and composition, to reach the largest number of users and readers. "/>
    <m/>
    <m/>
    <m/>
    <m/>
    <m/>
    <m/>
    <m/>
    <s v="Pablo González Pellicer, Mario Chaparro."/>
    <s v="  Born in Valladolid (Spain) in 1976, Graduated in History from the University of Oviedo in 2000, later I graduated in graphic design at the Elisava school in Barcelona in 2004 and since then I have worked in digital agencies carrying out multimedia projects until entering in the newspaper La Vanguardia in 2013, where I work as a designer and infographer, carrying out 3D, multimedia and usability and infographic projects in the multimedia department of the web."/>
    <m/>
    <m/>
    <m/>
  </r>
  <r>
    <s v="The Physical Traits that Define Men and Women in Literature"/>
    <s v="文学中的性别刻板印象"/>
    <x v="4"/>
    <s v="https://pudding.cool/2020/07/gendered-descriptions/"/>
    <x v="0"/>
    <x v="78"/>
    <x v="48"/>
    <x v="0"/>
    <s v="Quiz/game, Illustration, Infographics, Chart, Arts, Culture, Women"/>
    <s v="Inform"/>
    <x v="6"/>
    <x v="23"/>
    <m/>
    <s v="Corporate, individual or specific event"/>
    <s v="Compliance"/>
    <s v="Non-compliance"/>
    <s v="Non-compliance"/>
    <s v="Compliance"/>
    <s v="Non-compliance"/>
    <s v="Animation, Scraping, D3.js, Canvas, Python"/>
    <x v="47"/>
    <s v="Gamified interaction,Filtering,Zoom/details on demand"/>
    <x v="0"/>
    <x v="0"/>
    <s v=" This project mines the text of 2,000 books to find the adjectives used to describe men and women's body parts.  "/>
    <s v=" The project confirmed quantitiatvely what women have known qualitatively: that women are often described in streotypically sexist ways.  "/>
    <s v=" The data collection was done in Python. Then, we worked with an illustrator to weave drawings throughout the narrative. They were imported as SVGs and the animated with Javascript. The project also used D3.js and Scrollama.js for scrollytelling. "/>
    <s v=" The hardest part was pacing all of the illustrated elements and making sure that even the dataviz, which often is rendered pixel perfect, looked sketchy. "/>
    <s v=" The more different types of skills you bring into a project, the better the output. "/>
    <m/>
    <m/>
    <m/>
    <m/>
    <m/>
    <m/>
    <m/>
    <s v="Erin Davis, Liana Sposto, and Matt Daniels"/>
    <s v=" Erin Davis makes stuff with data. She also likes cats, gardening, and reading lots of books.   Liana Sposto is a freelance illustrator living on a sailboat with her husband in sunny Southern California. Today she saw a sea turtle!   Matt Daniels is a member of The Pudding. He first experienced Internet fame in 2014 and has been chasing that feeling ever since. "/>
    <m/>
    <m/>
    <m/>
  </r>
  <r>
    <s v="How is flooding affecting your community?"/>
    <s v="洪水如何影响社区"/>
    <x v="4"/>
    <s v="https://pudding.cool/projects/flooding/visuals/"/>
    <x v="0"/>
    <x v="79"/>
    <x v="48"/>
    <x v="0"/>
    <s v="Explainer, Solutions journalism, Multiple-newsroom collaboration, News application, Chart, Map, Environment"/>
    <s v="Explain"/>
    <x v="19"/>
    <x v="1"/>
    <m/>
    <s v="National"/>
    <s v="Compliance"/>
    <s v="Compliance"/>
    <s v="Non-compliance"/>
    <s v="Compliance"/>
    <s v="Non-compliance"/>
    <s v="Personalisation, Python"/>
    <x v="58"/>
    <s v="Zoom/details on demand,Filtering,Search"/>
    <x v="1"/>
    <x v="0"/>
    <s v=" This project uses data on flooding for every property in America to create shareable, geolocated charts and maps. "/>
    <s v=" The project was used by Gannett newsrooms across the United States to help tell flooding stories in their local communities.  "/>
    <s v=" The project heavily relied on MapBox for the final persentation. Phython was used to clean and process data. "/>
    <s v=" The hardest part of the project was making sure that each chart and map rendered localities correctly and that no place slipped through as an edge case in the data. "/>
    <s v=" Journalism is often competitive and sometimes it shoudl instead be collaborative for the common good of the public. "/>
    <m/>
    <m/>
    <m/>
    <m/>
    <m/>
    <m/>
    <m/>
    <s v="Matt Daniels"/>
    <s v=" Matt Daniels is a member of The Pudding. He first experienced Internet fame in 2014 and has been chasing that feeling ever since. "/>
    <m/>
    <m/>
    <m/>
  </r>
  <r>
    <s v="Brutalised Minsk: how Belarusian police beat protesters"/>
    <s v="白俄罗斯警察殴打抗议者"/>
    <x v="17"/>
    <s v="https://mediazona.by/article/2020/11/03/minsk-beaten-en"/>
    <x v="0"/>
    <x v="80"/>
    <x v="79"/>
    <x v="0"/>
    <s v="Investigation, Explainer, OSINT, Illustration, Infographics, Map, Politics, Crime, Human rights"/>
    <s v="Inform"/>
    <x v="20"/>
    <x v="7"/>
    <m/>
    <s v="National"/>
    <s v="Compliance"/>
    <s v="Non-compliance"/>
    <s v="Compliance"/>
    <s v="Compliance"/>
    <s v="Compliance"/>
    <s v="Scraping, D3.js, Json, Google Sheets, CSV, OpenStreetMap, Python"/>
    <x v="59"/>
    <s v="Zoom/details on demand,Filtering,Search,Hyperlink to related materials"/>
    <x v="1"/>
    <x v="0"/>
    <s v=" This year Belarus has been rocked by mass demonstrations against Aliaksandr Lukashenka, who has ruled the country for more than 26 years. Belarusian police have been dispersing protesters, but every week thousands of residents of Minsk and other cities come out onto the streets.   Mediazona received access to data held by Belarus' Investigative Committee. These data show that the minimum number of people who suffered violence during protests in August and September this year is 1,406. In this article, Mediazona shows how Belarusian law enforcement beats — systematically and with complete impunity — protesters. "/>
    <s v=" This is the data-investigation, so we think that our visualisation of this data is maybe even more important here than the text of the article.   We have proved the huge level of violence against protesters in Belarus. It was common knowledge that police severely beaten demonstrators, but we managed to reveal the huge number of victims and to show in details, how and where they were wounded and tortured (the real number of victims if definitely higher, but we couldn't prove more cases).   Most independent news media in Belarus and Russia published results of our investigation, both media and political activists still use it when they talk about protests in situation with human rights in the country.    Our media was blocked by the Belarussian government — we think that this political decision was the reaction to this investigation (as well to other our publications). "/>
    <s v=" We used python, Open Refine and Google Sheets to clen, to organise and to analize our data — we dropped many duplicates, find all locations that were mentioned in this leaked data, we manually analized it and divided it into several types of injuries (how hard this person vas injured, where, what type of weapon used the pilice etc). Then we converted this data to json.   Then we made the visualizasion, we use OpenStreet Map to create the map of places, where demonstrants were beated. We used D3 to create our 'online demo' whre you can find information about any of victims and select them by some types. "/>
    <s v=" The hardest part was to analize all this leaked data — we had to merge many separate tables, to clean them, to edit this information (it was collected by Belaros Investigative Committe for its own purposes and it wasn't possible to use it without editing), to define types and hardness of injuries etc. The second hard thing was to convert this analized data to our visualization.  "/>
    <s v=" How to show the levet of political repressions and police brutality in countries like Belarus, where you don't have an opportunity neither get this data officially nor collect it separately. Huge amount of victims was common knowledge before our investigation, but we first have proofed certain number and shown how many people were severely beaten.  "/>
    <m/>
    <m/>
    <m/>
    <m/>
    <m/>
    <m/>
    <m/>
    <s v="Dmitry Treshchanin, Maxim Litavrin, Anastasiya Boika, Yegor Skovoroda, David Frenkel, Nikita Shulaev, Maria Tolstova, Anastasia Poryseva, Khatima Mutaeva, Viktoria Rozhitsyna, Mikhail Lebedev"/>
    <s v=" Dmitry Treshchanin and Yegor Skovoroda are editors in Mediazona, Maxim Litavrin is staff writer for Mediazona, David Frenkel is a programmer (and photographer), Nikita Shulaev is a designer, Maria Tolstova — an illustrator, they all work for Mediazona and Mediazona.Belarus. Anastasiya Boika is staff writer for Mediazona.Belarus. Anastasia Poryseva, Khatima Mutaeva, Viktoria Rozhitsyna and Mikhail Lebedev hepled us to analyze the data.  "/>
    <m/>
    <m/>
    <m/>
  </r>
  <r>
    <s v="Map of the Armed Groups of Rio de Janeiro"/>
    <s v="里约热内卢的武装团体地图"/>
    <x v="9"/>
    <s v="https://erickgn.github.io/mapafc/"/>
    <x v="0"/>
    <x v="81"/>
    <x v="80"/>
    <x v="0"/>
    <s v="Investigation, Solutions journalism, Multiple-newsroom collaboration, Database, Open data, News application, Crowdsourcing, Infographics, Map, Crime, Gun violence, Human rights"/>
    <s v="Inform"/>
    <x v="21"/>
    <x v="2"/>
    <m/>
    <s v="Regional"/>
    <s v="Non-compliance"/>
    <s v="Non-compliance"/>
    <s v="Non-compliance"/>
    <s v="Non-compliance"/>
    <s v="Non-compliance"/>
    <s v="QGIS, Microsoft Excel, CSV, RStudio, OpenStreetMap, Python"/>
    <x v="41"/>
    <s v="Zoom/details on demand,Filtering"/>
    <x v="0"/>
    <x v="0"/>
    <s v=" The 2019 Rio de Janeiro Armed Groups Map was an unprecedented pilot project carried out by 5 organisations with the objective of demonstrating the territorial reach of drug factions and militias in the state of Rio de Janeiro and at the same time providing journalists and researchers with a tool to better analyse and understand the living conditions of the Rio's citizens and the impacts of public security choices. The project was inspired by the certainty that not It is a project that believes in the importance of quality and free information to transform the reality of citizens. "/>
    <s v=" Territorial control is one of the historical and distinctive characteristics of the dynamics of armed groups in Rio de Janeiro since the 1970s, and an unavoidable variable not only for public security, but also important for other urban public policies, from transportation and housing to education and health. Over the years, groups have emerged, fragmented and grown. But despite it's failure, the state's response over the past 40 years has remained the same: confronting these groups through direct confrontation operated by the police, aligned with the international policy called War on Drugs. As a consequence, beyond its natural beauties, Rio has become known for violence and stray bullets. Here, control over space is disputed by guns, both by organized crime and by the state itself. This situation exposes the population at any time to the crossfire, and affects the supply of any and all public and private services, especially in the peripheries where armed groups are mostly concentrated. The most tragic effect of this scenario can be understand by the fact that a 6-year-old boy from a favela in Rio has a better chance of being shot than obtaining a college degree. For this reason, it is surprising that the mapping of armed territorial domain has not been carried out to date or that, when done, it has not become of public knowledge and access. The lack of a reliable historical map of territorial control of these groups - and the disputes between them - not only hinders the elaboration and implementation of public policies in Rio, but also hinders the economic development led by private initiative, since any investment made without this information incurs a high level of blind risk. The project lauched in last october adresses exactly this missing information, and envisions to use the prototype to build. "/>
    <s v=" The project was carried out by 5 organizations with recognized experience in the area of public security (Fogo Cruzado, Pista News, Disque Denúncia, Geni/UFF and Nev/USP). The Disque Denúncia database was chosen as the primary source to classify the presence and control of armed groups over certain areas, due to its richness of details and territorial and temporal coverage. For the 2019 prototype, 37.883 anonymous denunciations were analyzed, which mentioned militias or drug trafficking, using natural processing language techniques. Of these, 10.206 were considered valid after a process of recognition of the groups mentioned and the type of activity mentioned. The valid denunciations were georeferenced, plotted on the map and processed from polygon maps, following statistical/mathematical criteria, to identify whether or not each polygon was controlled by the groups studied. The maps of polygons were constructed from the expertise of Pista News in mapping, slums and housing estates (informal geographic units, smaller than the official neighborhoods recognized by the city halls). The process resulted in a map that exposes the classification of each polygon identified according to the dominant group (ADA, CV, TCP or Militia) or as an area in dispute, according to data from 2019.   The same analysis was also done to evaluate the distribution of groups by neighborhoods (official classification provided by the Rio de Janeiro Public Prosecutor's Office). In 2019, 92% of the neighborhoods in the city of Rio, where almost 98% of its population lives, were partially or wholly under the control or in dispute for armed groups. The group with the greatest prominence were the militias, paramilitary groups formed by state security agents, who controlled partially or wholly 25.5% of the neighborhoods in the capital of Rio de Janeiro, where 33% of its population lives. "/>
    <s v=" The construction of the 2019 map of armed groups presented 3 major challenges. The first of them was to read and process thousands of anonymous denunciations (which deal with various types of crime), choosing only those that in fact present convincing indications of territorial control by a certain armed group. To solve this challenge, researchers with PhDs in areas related to public security defined objective criteria for determining territorial control and, based on the reading of a sample of the material, built dictionaries for subsequent automatic classification of text by machine, using natural language processing techniques. At the same time, a team of data and statistical scientists, sought to georeference the complaints of the Whistleblower. This task proved to be a challenge not only because of the amount of records, but also because of the low quality of the address information available due to spelling mistakes and standardization not corrected in the original database, but also because of the high level of urban informality of Brazilian cities, which makes it difficult to locate the addresses accurately. The solutions found were organized in an R package to facilitate new georeferencing rounds. Finally, the last challenge was the construction of maps that reflect the reality of urban informality in Rio. The official neighborhood map, made available by the MPRJ, is interesting for analysis of the coverage of militias (that generally operate in entire neighborhoods), but it is not granular enough to understand the reach of drug factions (usually restricted to favelas or housing estates). The solution was to build 2 complementary analyses. The partnership of Pista News, an organization that maps the control of armed groups in Rio's favelas and housing complexes in real time (but not with historical perspicacity) in a collaborative manner, was essential for the construction. "/>
    <s v=" The project is a tool for journalism in 2 main directions. Directly, by making the map available for free, becoming a tool for journalistic analysis to reveal trends, from corruption relations between some of these groups and local police units, to relations between politicians, through the direct impact of these groups' disputes on the access of population to services.   As the map's shapefile is open, the journalist can cross-check this information with any other data (health, education, sanitation) that have geolocation and produce diagrams that until then were not produced by the government. Such investigations can reveal the impact of the control of armed groups on the daily lives of the local population in various instances.   The project also encourages journalists to look for non-governmental sources of information to report reality and not to get stuck in the political narrative of the facts. In Rio de Janeiro, most newspapers and TV programs do not name factions and militias so that, according to some journalists, they do not value these groups. But that decision proved innocuous. With the map, we show that the action of these groups has grown and that it is important to give names to everyone, ponting who rules where, what is their progress and representativeness.   In other words, the Map of the Armed Groups of Rio de Janeiro is a journalistic opportunity to question the government in a multiciplinary, didactic and transparent way - and claim for better policies.     "/>
    <s v="https://brasil.elpais.com/brasil/2020-10-19/milicias-ja-dominam-um-quarto-dos-bairros-do-rio-de-janeiro-com-quase-60-do-territorio-da-cidade.html"/>
    <s v="https://www.time24.news/2020/10/rio-has-3-7-million-inhabitants-in-areas-dominated-by-organized-crime-militia-controls-57-of-the-city-area-says-study-rio-de-janeiro.html"/>
    <s v="https://www.clarin.com/mundo/milicias-paramilitares-poderosas-narcotrafico-rio-janeiro_0_G4elMpnvx.html"/>
    <s v="https://atualprodutora.com/wp-content/uploads/2020/10/apresentacao-16.10.2020.pdf"/>
    <m/>
    <m/>
    <m/>
    <s v="Maria Isabel MacDowell, Cecilia Olliveira, Daniel Hirata, Bruno Paes Manso, Diogo Lyra, Erick Gomes Nieto, Renan de Sousa e Silva, Natália Maciel Block, Maria Eduarda Barroso, Walkir Brito"/>
    <s v=" A network of academics, researchers and journalists that translated into numbers the expansion of the power of gangs and militias in Rio de Janeiro.  "/>
    <m/>
    <m/>
    <m/>
  </r>
  <r>
    <s v="Divide Germany (again) and discover the differences"/>
    <s v="德国地区差异"/>
    <x v="10"/>
    <s v="https://interaktiv.morgenpost.de/deutschland-teilen-deutsche-einheit-wiedervereinigung/"/>
    <x v="0"/>
    <x v="82"/>
    <x v="81"/>
    <x v="1"/>
    <s v="Explainer, Database, Open data, Mobile App, Infographics, Map, Sports, Elections, Politics, Environment, Arts, Lifestyle, Business, Culture, Women, Agriculture, Immigration, Health, Crime, Economy, Employment"/>
    <s v="Explain,Database"/>
    <x v="2"/>
    <x v="1"/>
    <m/>
    <s v="National"/>
    <s v="Compliance"/>
    <s v="Compliance"/>
    <s v="Non-compliance"/>
    <s v="Non-compliance"/>
    <s v="Non-compliance"/>
    <s v="Scraping, D3.js, QGIS, Json, Google Sheets, CSV, R, RStudio, OpenStreetMap, Python, Node.js"/>
    <x v="60"/>
    <s v="Zoom/details on demand,Filtering,Search"/>
    <x v="1"/>
    <x v="0"/>
    <s v="With an app that we launched for the 30th anniversary of German reunification, readers could divide a map of Germany into two and compare different characteristics of these parts. When flicking through the thirty characteristics users discover interesting, some serious and some funny distribution patterns (from income to ), and learn about regional and cultural differences in Germany in a playful way. The maps show how different social, political and economic factors still divide Germany into two parts today - along differing geographical lines. Readers can also use the tooltip to find out how their home town is positioned in"/>
    <s v=" The project was surprisingly well-received by an international audience interested in exploring regional varieties in Germany and learning about the country in its nuances. Some readers used the tool to try and draw connections between certain regions of Germany and regions of other countries they knew. Inside Germany, the application was widely shared, including by the federal statistics office whose data the application was largely but not exclusively based on. Although the time of publication was shortly before the day of German Unity, which is a holiday in Germany, and data visualizations on this topic are no surprise, the special take of being able to divide Germany itself, even into North and South or completely different, was something new that appealed to readers. Despite the pandemic dominating the news, the project met with immense interest, more than 100,000 visits on the first day. "/>
    <s v=" In the research process we used Python as well as different APIs to gather data on characteristics where there was no official data available. RStudio/R was used for wrangling and then visualizing the different datasets on a map of Germany's 401 administrative districts. These preliminary plots were used to choose datasets with interesting distribution patterns, while the final visualizations are rendered by the web application using D3.js based on csv files we generated with R. "/>
    <s v=" Some of the data was challenging to convert into administrative districts, as was the case for raster-files of average annual sunshine duration or for data based on postal codes. During the web development process the idea of &quot;cutting&quot; the map into two by drawing a line was a difficult function to implement. While many organisations were publishing maps showing different socio-political, geographical etc divides, the project managed to find or create unconventional datasets to add, and developing the functionality that allows to compare the average of two parts and individual districts turned it into a unique, engaging user experience. "/>
    <s v=" Users from an international audience asked for similar projects to be implemented for other countries. We learned that there is specific added value in a story that is not only focussed on one or a few connected metrics, but lets users explore and compare regions across different dimensions. It communicates a more faceted and complex story and history of different places than a story focussing on one aspect can do.  It was also a good example for finding stories in data, as we set out to find datasets that show interesting patterns and based on that found and told stories of different aspects. Some of these stories were new to us as well as most others and wouldn't have been told if it wasn't for the process- (rather than result-)oriented approach we took with this project.    "/>
    <m/>
    <m/>
    <m/>
    <m/>
    <m/>
    <m/>
    <m/>
    <s v="Marie-Louise Timcke, André Pätzold, Angelo Zehr, Ida Flik, Christopher Möller"/>
    <s v=" Funke Mediengruppe's Interactive team develops interactive applications and data-driven stories for the Group's various news brands. It acts like a small, interdisciplinary task force of data journalists, designers and programmers within the newsroom, is very visually driven and user-focused, and covers various topics ranging from elections to climate change or social inequalities. "/>
    <m/>
    <m/>
    <m/>
  </r>
  <r>
    <s v="Confere.ai"/>
    <s v="虚假信息识别工具"/>
    <x v="9"/>
    <s v="https://confereai.ne10.uol.com.br/#/consultar"/>
    <x v="0"/>
    <x v="83"/>
    <x v="82"/>
    <x v="1"/>
    <s v="Explainer, Breaking news, Database, Fact-checking, Elections, Politics, Health"/>
    <s v="News application"/>
    <x v="1"/>
    <x v="6"/>
    <m/>
    <s v="Unrestricted"/>
    <s v="Compliance"/>
    <s v="Non-compliance"/>
    <s v="Compliance"/>
    <s v="Compliance"/>
    <s v="Compliance"/>
    <s v="AI/Machine learning, Json, Adobe Creative Suite, Microsoft Excel, Google Sheets, CSV, Python"/>
    <x v="17"/>
    <s v="Search"/>
    <x v="1"/>
    <x v="0"/>
    <s v=" Confere.ai is a measure of disinformation characteristics, which identifies patterns of false or misleading content in texts or news links circulating on social networks and the internet. The project involves researching, analyzing, and formatting a database with more than 22,000 news items, in addition to developing web crawlers to search for content and computational intelligence for analyzing and looking for patterns. One of the winning projects for the Google News Initiative Innovation Challenge in Latin America, Confere.ai, also produces educational content to teach the public to identify false or misleading content. "/>
    <s v=" The first initiative to automate fact-checking in communication vehicles in Northeast Brazil, Confere.ai, was selected by the Google News Initiative Innovation Challenge in Latin America. The tool received about 4 thousand contents to check automatically during the first three months of operation. One of the tool's main impacts is the assertiveness in an uncontrolled environment, which was around 92% for texts and 75% for links. Confere.ai generated more than 70 editorial contents about reach, including articles on disinformation, fact checks, and videos with guidance to the public. The work also generated partnerships with the Universidade Católica de Pernambuco - Unicap. It was mentioned in dozens of local media outlets, and journalism course completion works, promoting knowledge about the automation of fact-checking in communication sciences. The articles produced by Confere.ai had 286 thousand hits over six months, while the tool reached an average of 500 hits per day. Confere.ai also managed to identify the waves of disinformation growing in the local media and debunking some rumors. Finally, the tool became part of the National Network to Combat Disinformation (RNCD). "/>
    <s v=" The creation and development of Confere.ai were carried out in stages. In the first, a hybrid database was set up: manual collection and storage of news links and texts previously checked by checking agencies; use of the corpus Fake.BR, from USP; and development of web crawlers to extract content from four different sites. The material was distributed in a database - with 21,956 news items, distributed in 9,011 texts and 12,945 links - on google sheets, cleaned with Open Refine. Part of this bank was analyzed manually to identify criteria. Creations were made using filters and a dynamic table for data extraction. From that, 15 criteria were defined for text evaluation and 20 criteria for link analysis. In the final analysis, the behavior of the values ​​obtained in each test performed in the database was observed to determine each criterion's relevance, and patterns were found that separated the real news from the misinformation. Part of the database was used for the development and training of computational intelligence. The following were used: the supervised technique (Random Forest -&gt; uses a set of decision trees to form the fine answer) and input data BoW (Bag of Words) (a way of representing information in a text through the quantity or frequency of the words contained in it + linguistic characteristics of the text - extracted through natural language processing techniques). We built The Confere.ai web platform with python and angular. A dashboard was built from it, which facilitates the visualization of the data patterns entered in the tool. We carried out hundreds of data crossings to validate the previously defined criteria and measure assertiveness - which was 75% for links and 92% for texts. "/>
    <s v=" The creation and development of Confere.ai faced several challenges. The first was not to have similar reference projects in Portuguese, which could guide which technique is the most assertive to find disinformation patterns. Likewise, academic studies on fact-checking automation were lacking to create the criteria for identifying misinformation on the internet automatically. Due to this limitation, the team needed to seek English studies and try to adapt the results achieved to the Brazilian reality.There are also not many Portuguese corpora of disinformation data ready in Portuguese; there was only one database from the University of São Paulo. This, in turn, was out of date, with a series of links from 2016 and 2017 that had already been taken down, further limiting the analysis to identify patterns of disinformation. Likewise, there is a lack of free natural language processing APIs in Portuguese, which limited the identification of grammatical classes, emotional intentionality of words, grammatical errors, etc. This reduced the possibility of using many of the criteria for identifying misinformation applicable to English-language projects.To overcome these difficulties, the team used two actions. He performed the manual collection of previously classified misinformation, based on the analysis of three years of checks carried out by Brazilian checking agencies. The team also developed web crawlers to extract uninformative texts found on the Boatos.org website and informative texts found on the JC Online, Diario de Pernambuco, and G1 sites. This, however, presented different programming standards, which generated the need to study how each site was created and a dozen tests by the crawlers. In the end, we still face the challenge of convincing people to access a platform to check disinformation independently. "/>
    <s v=" The Confere.ai project offers a great contribution to the field of automation of fact-checking in Brazil. One of the pioneers in offering a solution that breaks the intermediaries between the uninformative piece and the readers' doubt. It is a project that contributes to thinking about using technology to combat disinformation in Brazil, which has proven to be a powerful engine for the destruction of public debate in the last two years.The originality of the project lies in, precisely, trying to propose a solution that shortens the distance between the content to be checked, the audience that receives it, and the final result of the check. Although it does not indicate whether something is true or false, it proposes to create a 'flea behind the ear' and a critical census in public.The project also innovates by developing a series of technologies capable of searching content on specific pages to form a database with more than 22 thousand contents; something is never before done in Northeast Brazil. This not only makes it possible to improve the tool, but it can also serve as an instrument for consolidating other fact-checking projects in the country's journalism.The differentials of Confere.ai are the creation of a list of criteria, based on the study of patterns of disinformation in text content and news links, which can be made available to other interested journalists and researchers in the communication area; It is also innovative in the application of artificial intelligence techniques in communication vehicles in Northeast Brazil and can serve as a reference for studies on AI in journalism. "/>
    <s v="https://drive.google.com/file/d/1KN9YjZQXSUjR9edudn0k8AXYsqmDo-HI/view?usp=sharing"/>
    <s v="https://drive.google.com/file/d/1EHKXSiUYfB1E80eSjVbx5Z9l377VPr0_/view?usp=sharing"/>
    <s v="https://www.youtube.com/watch?v=NOaEF7FEL1g"/>
    <s v="https://www.youtube.com/watch?v=BnPtD8Ij9FQ"/>
    <s v="https://www.instagram.com/projetoconfere.ai/"/>
    <s v="https://bjr.sbpjor.org.br/bjr/article/view/1178"/>
    <m/>
    <s v="Alice de Souza, Matheus Marinho, Avelino Gomez, Lucas Pitt, Maria Luiza Borges, Dario Brito, Anthony Lins, Debora Oliveira, Lais Arcanjo, Pedro Brasil, Jarbas Agra"/>
    <s v=" Alice de Souza is a Brazilian journalist, postgraduate in Human Rights. She has a Master's in Creative Industries from the Catholic University of Pernambuco (Unicap) and is currently pursuing a degree in Freedom of Expression, offered by the Sociedad Interamericana de Prensa (SIP) and Universidad Católica Andrés Bello (UCAB). She is the editorial coordinator of the Confere.ai project, selected by the Google News Initiative (GNI) Innovation Challenge in Latin America, in Jornal do Commercio. Before that, she was a reporter for the newspaper Diario de Pernambuco for 10 years. Alice is also a collaborative reporter for the Retruco Independent Journalism Agency. Dedicated to investigating issues of sustainable urban development, health, and human rights. She is 29 years old and has articles recognized in more than 30 local, national, and international awards. She was twice winner of the Cristina Tavares Award and a finalist in the 2nd and 5th editions of the Roche Health Journalism Award, promoted by the Gabo Foundation. She is co-author of the book Panamá - La ciudad entre papeles, of the Gabo Foundation and Concolón Panamá. Alice is a former Cosecha Roja fellow and member of the 3rd generation of the Red de Jóvenes Periodistas de América Latina Distintas Latitudes. She was the most awarded journalist in Northeast Brazil in 2018 and 2019 and the 14th most awarded journalist in Brazil in 2019, according to the ranking by Jornalistas e Cia. "/>
    <m/>
    <m/>
    <m/>
  </r>
  <r>
    <s v="Your Personal Carbon History"/>
    <s v="个人碳排放历史"/>
    <x v="4"/>
    <s v="https://parametric.press/issue-02/carbon-history/"/>
    <x v="0"/>
    <x v="81"/>
    <x v="83"/>
    <x v="0"/>
    <s v="Explainer, Quiz/game, Open data, Infographics, Chart"/>
    <s v="Explain"/>
    <x v="8"/>
    <x v="2"/>
    <m/>
    <s v="International"/>
    <s v="Non-compliance"/>
    <s v="Compliance"/>
    <s v="Compliance"/>
    <s v="Non-compliance"/>
    <s v="Non-compliance"/>
    <s v="Canvas, CSV, Python, Node.js"/>
    <x v="61"/>
    <s v="Zoom/details on demand,Filtering,Personalization"/>
    <x v="1"/>
    <x v="0"/>
    <s v=" I researched, wrote, and coded an interactive article that centers the geological history of carbon dioxide on Earth around the reader’s life [1]. The article zooms out over millions of years to explain why we’re living in a geologically unprecedented time. This piece grew out of an article in my climate newsletter The Rate of Change [2]. It was published in Parametric Press [3], an experimental online publication for interactive explanatory journalism, with feedback and input from their editors. "/>
    <s v=" The article was used as a teaching tool and discussed in an environmental science course at Cornell University. I was interviewed about it for the Numlock News newsletter by Walt Hickey, and by The Open Notebook, as part of an interview about my climate science &amp; data newsletter (the Rate of Change). "/>
    <s v=" I used Idyll and React for interactivity. I used the javascript library p5.js for canvas animations and plotly.js for graphing. "/>
    <s v=" There are a few aspects that were particularly challenging:   1. My goal was to create an interactive narrative that personalizes the history (and prehistory) of carbon dioxide around the life of the reader. As most interactive frameworks are designed for creating modular interactive elements rather than a customizable narrative, this was a technically complex project that required me to push the envelope in what was possible with these tools.   2. I went through many unsucessful iterations of visualizing the (somewhat abstract and technical) unit of 'parts per million', before arriving at the starfield visualization in the article. This interactive visualization uses motion and depth to convey how minute levels of a greenhouse gas can add up to a large effect.   3. As part of the customizable narrative, I wanted to annotate graphs with events that are specific and relevant to the reader's life. This was a considerable technical challenge, requiring a significant amount of custom code to adapt the plotly library to my needs.   4. Another challenging aspect was presenting this article in a responsive way that scaled and was interpretable on multiple screen sizes, which required a fair amount of custom typography scaling code and visual tweaks. "/>
    <s v=" Other journalists can learn how to present a large, technical dataset in a manner that is personal, relatable, and customized to the reader's life. They can learn about how to visualize abstract &amp; intangible quantities in tangible ways, and to bring context to deep historical data. The code for this interactive is open-source and available on GitHub [4].     In the spirit of open data &amp; reproducible reporting, I have also published the Python code notebooks that I created to compile the paleoclimate data [5]. "/>
    <s v="https://rateofchange.substack.com/p/the-rate-of-change-july-15-2019"/>
    <s v="https://parametric.press/issue-02/"/>
    <s v="https://github.com/ParametricPress/02-carbon-history"/>
    <s v="https://github.com/aatishb/climatedata/blob/master/Parse%20CO2%20Data.ipynb"/>
    <m/>
    <m/>
    <m/>
    <s v="Aatish Bhatia"/>
    <s v=" Aatish Bhatia is an award-winning science writer, educator, and physicist. He creates articles, videos, and interactives that explain complex ideas in simple ways. In 2020, he developed widely-viewed videos and interactives about COVID and the climate. Previously, Aatish taught courses on science, art, engineering, &amp; music at Princeton University. His science writing has been published online in WIRED, Nautilus, Minute Physics, and TED-Ed, and has been highlighted in online venues including NPR, The Guardian, Discover, National Geographic, Scientific American, and The New Yorker.   The Parametric Press is an experiment, a born-digital magazine dedicated to showcasing the expository power that’s possible when the audio, visual, and interactive capabilities of dynamic media are effectively combined. "/>
    <m/>
    <m/>
    <m/>
  </r>
  <r>
    <s v="The Kini News Lab Covid-19 tracker"/>
    <s v="马来西亚covid追踪器"/>
    <x v="33"/>
    <s v="https://newslab.malaysiakini.com/covid-19/en"/>
    <x v="0"/>
    <x v="84"/>
    <x v="84"/>
    <x v="1"/>
    <s v="Explainer, Database, Open data, Fact-checking, OSINT, Crowdsourcing, Chart, Map, Health"/>
    <s v="Database"/>
    <x v="15"/>
    <x v="7"/>
    <m/>
    <s v="National"/>
    <s v="Compliance"/>
    <s v="Compliance"/>
    <s v="Non-compliance"/>
    <s v="Non-compliance"/>
    <s v="Non-compliance"/>
    <s v="Personalisation, Json, Google Sheets, OpenStreetMap"/>
    <x v="36"/>
    <s v="Zoom/details on demand,Filtering,Search"/>
    <x v="0"/>
    <x v="0"/>
    <s v=" The project is a website which includes a dashboard of key statistics regarding the Covid-19 pandemic in Malaysia (at national, state, &lt;a href=&quot;https://web.archive.org/web/20201011000305if_/https://newslab.malaysiakini.com/covid-19/en/state/selangor&quot;&gt;district and subdistrict level ), verified locations affected by Covid-19, cluster information, patient and death information, resources on how to stay safe during the pandemic and rules and regulations of lockdowns and other related information.    It is published in &lt;a href=&quot;https://newslab.malaysiakini.com/covid-19/en&quot;&gt;English,  &lt;a href=&quot;https://newslab.malaysiakini.com/covid-19/my&quot;&gt;Bahasa Malaysia  and &lt;a href=&quot;https://newslab.malaysiakini.com/covid-19/zh&quot;&gt;Chinese,  with some key parts of the website published in &lt;a href=&quot;https://newslab.malaysiakini.com/covid-19/be&quot;&gt;Bengali,  &lt;a href=&quot;https://newslab.malaysiakini.com/covid-19/ne&quot;&gt;Nepali  and &lt;a href=&quot;https://newslab.malaysiakini.com/covid-19/mm&quot;&gt;Burmese  to cater to the more than one million migrant worker population who are not English or Bahasa Malaysia literate. "/>
    <s v=" The dashboard and information website was the first to be produced in Malaysia providing a bird’s eye view of the pandemic in the country as well as key information about lockdowns and how to stay safe at this time. Since its launch, it has received 30.1 million page views and counting.   Unlike the official releases which are only in Bahasa Malaysia, the tracker publishes in six languages, including three used by blue-collar migrant workers communities who have limited literacy in English and Bahasa Malaysia and are unable to access such information otherwise.   When the pandemic started, much of the data was not provided to the public. To fill this gap, Malaysiakini reporters pressed the authorities for the data on a daily basis, forcing them to finally provide such information to the public every day.   One key information which the government continues to withhold are footprints of those infected. In other countries, like Singapore or Thailand, this is routinely shared as part of contact tracing so those who visited those locations at the same time could monitor themselves for symptoms and seek testing.   To date, the tracker is the only place where Malaysians can find such verified information nationwide. To this day, we receive daily alerts from communities about localised outbreaks in their area, which are not announced by the government.   The format in which the data is collected has also helped academic researchers in this field. We have provided the data to several universities upon request.   State government agencies are also using the tracker as a resource. The Selangor state government, for example, uses the data collated on locations affected by Covid-19 daily in their monitoring of local outbreaks and roll out prevention and containment strategies, including free community testing. "/>
    <s v=" The daily numbers are recorded on a Google spreadsheet. We then exported it into several JavaScript Object Notation (JSON) files.   We use JavaScript to write several scripts to parse the files to obtain the data we needed to visualise the numbers with different charts and tables on the tracker page.   The charts and tables were created with Highcharts JS API and react-table respectively.   The structure and layout of the game were built with JavaScript, JavaScript library React and React framework Next.js.   We also used a user interface framework Material-UI and CSS framework UIKit for the game’s user interface.   The graphic was done with Adobe Photoshop.    "/>
    <s v=" Collating the data and navigating the various releases to make sense of it, has been and continues to be the hardest part. Some of the information was not provided initially and had to be requested on a daily basis.   The data releases were also inconsistent, with some data released for a few weeks and then never again, or the information patchy.   Because state health departments can decide how, when and what data to release, the information is to this day, inconsistent across the states. One term would be used to refer to different things according to the state or some information is released by these states and not the other.   Unlike in many countries, the data is not provided in any form of API or even a machine-readable format, but through Facebook albums of &lt;a href=&quot;https://www.facebook.com/kementeriankesihatanmalaysia/posts/10157672322256237?__tn__=%2CO*F&quot;&gt;photos of charts .   This has forced us to spend up to four hours daily to input the information manually. (Various attempts at automating the data were unsuccessful - it took longer prepping the .jpg charts for conversion that it did to manually input the data)   Collating and verifying the information on locations affected too is very challenging and continues to be a labour intensive endeavour.   As we are the only organisation to do this, there is high expectation from the audience for the information to be clean, up to date and timely.   Managing these expectations on a daily basis is one of the greatest challenges, especially as the very small team working on the tracker became smaller as part of the team had to move on to other projects, leaving only one person to work on the tracker full time.   This has been especially challenging this year, when we decided to retire &lt;a href=&quot;https://web.archive.org/web/20201011000305if_/https://newslab.malaysiakini.com/covid-19/en/state/selangor&quot;&gt;part of the tracker,  due to a lack of resources. "/>
    <s v=" While information may be publicly accessible it doesn’t mean it is in fact accessible to many. It may be convoluted, in a language they don’t understand, in platforms they can’t access or just simply difficult to keep track of. Data journalists can play a role to sort, clean and present that information in a way that is easier to consume.   On a project management side of things, a key learning for us is how to manage monsters which we create. By this, we mean when rolling out a project like a tracker dashboard - especially one which somehow becomes an essential resource for many - it is important to plan and try to anticipate the trajectory of the project.   This will help in planning resources to allocate and how to manage expectations by readers on the project. "/>
    <s v="https://newslab.malaysiakini.com/covid-19/zh"/>
    <s v="https://newslab.malaysiakini.com/covid-19/my"/>
    <s v="https://newslab.malaysiakini.com/covid-19/ne"/>
    <s v="https://newslab.malaysiakini.com/covid-19/be"/>
    <s v="https://newslab.malaysiakini.com/covid-19/mm"/>
    <m/>
    <m/>
    <s v="Aidila Razak, Lee Long Hui, Wong Kai Hui, Sean Ho, Thiaga Raj Servai, Hazman Hazwan, Syariman Badrulzaman"/>
    <s v=" The project is presented by &lt;a href=&quot;https://newslab.malaysiakini.com&quot;&gt;Kini News Lab  in &lt;a href=&quot;https://www.malaysiakini.com&quot;&gt;Malaysiakini,  one of the most-read news portals in Malaysia.   At Kini News Lab, we experiment with new ways of presenting news by combining visual and interactive storytelling as well as in-depth and data-driven journalism.   We aspire to turn important but complex issues into something that is engaging and enjoyable for the Malaysian public. "/>
    <m/>
    <m/>
    <m/>
  </r>
  <r>
    <s v="Spend Like an MP"/>
    <s v="花钱保持议员人气"/>
    <x v="33"/>
    <s v="https://newslab.malaysiakini.com/mp-game/en"/>
    <x v="0"/>
    <x v="85"/>
    <x v="84"/>
    <x v="1"/>
    <s v="Explainer, Long-form, Quiz/game, Illustration, Elections, Politics"/>
    <s v="Explain"/>
    <x v="0"/>
    <x v="11"/>
    <m/>
    <s v="National"/>
    <s v="Compliance"/>
    <s v="Non-compliance"/>
    <s v="Compliance"/>
    <s v="Non-compliance"/>
    <s v="Non-compliance"/>
    <s v="Personalisation, Json, Ink.js"/>
    <x v="62"/>
    <s v="Gamified interaction,Hyperlink to related materials"/>
    <x v="1"/>
    <x v="0"/>
    <s v=" The “Spend Like an MP” project comprises a special report and a dedicated game.   Built based on interviews in the special report, the game helps readers simulate the role of an MP in Malaysia.   They have to carry out their duties while maintaining their finances and popularity with constituents.   It aims to highlight what MPs do and how they juggle between their constituents, their salary and allocations as well as their personal lives.   The special report discusses the problems with the current lopsided allocation system in Malaysia, what the MPs think about their responsibilities and the way forward.    "/>
    <s v=" The project was well-received, particularly among younger readers who were previously not interested or aware of this policy problem.   The game was played more than 70 thousand times since launch day and was virally shared on social media platforms.   The project also successfully boosted our subscription revenue between 26 and 41 percent for three consecutive days since its launch day. It shows that the Malaysian public is willing to support good content.    "/>
    <s v=" We used Ink, a scripting language, to write and test the game script on Inky, the Ink editor. The script was exported as a JavaScript Object Notation (JSON) file.   We then used JavaScript to write a script to parse the JSON file to obtain the data we needed to present the game on web pages.   The structure and layout of the game were built with JavaScript, JavaScript library React and React framework Next.js.   We also used a user interface framework Material-UI and motion library framer-motion for the game’s user interface and animation.   The graphic was done with Adobe Photoshop.    "/>
    <s v=" In Malaysia, the public expects a lot from MPs beyond their actual job scope - to debate and enact laws in Parliament.   The government and opposition MPs receive an unequal amount of allocation for their constituencies.   The Malaysian public tends to react with outrage when MPs get a salary hike but many are not aware of various issues, including having to spend out-of-pocket for requests by constituents, especially for the opposition MPs who are discriminated against in terms of allocations.   The gamification of a lawmaker’s role is a novel approach to educating readers in Malaysia.   Presenting the issues through a special report with a tailored-made game from the MPs’ perspective helps us to better convey the message in a unique, innovative and engaging way.   The most challenging part of creating the game was to strike a balance between user experience and the key information we want to present.    We wanted to find the best length that can effectively deliver the message without risking fatigue while at the same time is sufficient to help users appreciate the MP’s financial dilemmas and challenges.   We comprise a small team with one graphic designer, one UX designer, one journalist and one journalist/developer. None of us had experienced in a project like this. The final product went through several iterations. We kept testing until we thought it was ready. It was a painstaking process.   Another challenge is data collection. Our MPs are not required to make their spending public. As such, we interviewed many MPs to get insights on how they spend their money.    The process, which was hampered by the Covid-19 pandemic, took up to two months. We were unable to independently verify all the interview information through official sources but gained a good idea by comparing what the various MPs told us. "/>
    <s v=" We think that gamification of special reports is one of the ways forward for news organisations to cope with changing audiences.    Instead of presenting a wall of text to the readers, news-based games enable journalists to explain complex policies and systems in an interactive and engaging way.   This can be helped by journalists with programming skills and knowledge. They can implement the logic flow of their script and build the site/pages for the game.   In the absence of programming or developer experience, a newsroom can still initiate collaborations. Talents can be found in game design schools in your local colleges or universities where they encourage students to take part in real-work projects.   Another aspect we would like to share is the “freemium” strategy we implemented to boost subscription.   The game can be played for free and provides the core information but if they would like to learn more, they are given an excerpt of the full article. To access the complete content, a subscription is required.   We also have prominent calls-to-action for subscription and donation at the end of the game. We received feedback from some readers that they decided to subscribe to Malaysiakini after playing the game as they wanted to read the article to understand more. "/>
    <s v="https://www.malaysiakini.com/news/552386"/>
    <m/>
    <m/>
    <m/>
    <m/>
    <m/>
    <m/>
    <s v="Lee Long Hui, Geraldine Tong, Nigel Aw, Syariman Badrulzaman, Hazman Hazwan, Sean Ho"/>
    <s v=" The project is presented by Kini News Lab in Malaysiakini, one of the most-read news portals in Malaysia.   At Kini News Lab, we experiment with new ways of presenting news by combining visual and interactive storytelling as well as in-depth and data-driven journalism.   We aspire to turn important but complex issues into something that is engaging and enjoyable for the Malaysian public.    "/>
    <m/>
    <m/>
    <m/>
  </r>
  <r>
    <s v="The Watchers Overhead: The Korean Peninsula and a Silent ‘Satellite War'"/>
    <s v="韩国卫星"/>
    <x v="32"/>
    <s v="https://interactive.hankookilbo.com/v/satellite/index.html"/>
    <x v="0"/>
    <x v="86"/>
    <x v="85"/>
    <x v="1"/>
    <s v="Solutions journalism, Open data, Mobile App, Infographics, Chart, Map, Satellite images"/>
    <s v="Inform"/>
    <x v="1"/>
    <x v="9"/>
    <m/>
    <s v="International"/>
    <s v="Compliance"/>
    <s v="Compliance"/>
    <s v="Non-compliance"/>
    <s v="Non-compliance"/>
    <s v="Non-compliance"/>
    <s v="AR, 3D modelling, D3.js, Three.js, Canvas, JQuery, Json, Microsoft Excel, CSV, Anime.js, Node.js"/>
    <x v="56"/>
    <s v="No interactive feature"/>
    <x v="1"/>
    <x v="0"/>
    <s v="The Korean Peninsula is one of the world's last remaining divided regions — at conflict for over 70 years with only the demilitarized zone separating the two Koreas. Countless satellites from world powers such as the United States, Russia, China and Japan orbit the airspace above the peninsula, owing to the region's strategic importance. Hankook Ilbo analyzed some 40,000 pieces of space surveillance data to map and simulate in 3D satellites that cannot be seen by the naked eye, revealing the importance of satellites for national defense, the state of Korean satellite development and military tensions in the unseen ‘satellite"/>
    <s v=" Following our reporting, previously undisclosed information about future plans and the current state of satellite development — such as new launch vehicles, surveillance and GPS satellites — has now been released to the public.   The tools we developed for this project won praise from government agencies, such as the Korea Aerospace Research Institute and the Korea Coast Guard, and experts in the field. We also received numerous inquiries about our tools and development.   We hope that the project and the tools and software used to report the project, which analyzes satellite data in real time and presents them in Korean, will raise interest in the field of artificial satellites and find use in the classroom as well as the newsroom.    "/>
    <s v=" We sourced our satellite monitoring data from Space-track.org, operated by the United States Strategic Command, and SpaceBook, developed by the firm Analytical Graphics. We analyzed the data using Excel, transforming Cartesian coordinates into latitude, longitude and altitude.  We incorporated the following tools and techniques:  •    3D interactive web-based presentation of satellites and their orbits around the Earth using Three.js  •    Bulk data processing and organization through the D3.js library  •    Chart rendering with chart.js  •    Augmented reality using the reader’s smartphone camera, GPS and gyroscope  •    Real-time tracking of satellite locations with Web APIs  •    3D rendering and real-time search of orbiting satellites with WebGL  •    Transitions and animation using CSS3  •    Real-time satellite location visualization using the open-source Stuff in Space code    "/>
    <s v=" Optimizing data presentation and storytelling for both desktop and mobile environments proved to be our biggest challenge. We paid special attention to maintaining the flow between technologies such as augmented reality and satellite tracking while effectively presenting tens of thousands of visual data points in real time. "/>
    <s v=" Our project demonstrates that data journalism can present not only statistical analysis but also raw data in a visually and technologically appealing way, showing journalists a way to provide readers with a new storytelling experience. "/>
    <s v="https://interactive.hankookilbo.com/v/satelliteviewer/index.html"/>
    <m/>
    <m/>
    <m/>
    <m/>
    <m/>
    <m/>
    <s v="Ahn Kyungmo, Park Inhai, Kim Jungyoung, Hwang Daehan, Oh Junsik"/>
    <s v=" Hankook Ilbo Media Platform Team "/>
    <m/>
    <m/>
    <m/>
  </r>
  <r>
    <s v="Oldies but goodies? We looked at 40 years of &quot;anomalies&quot; in French nuclear plants"/>
    <s v="核反应堆40年异常"/>
    <x v="0"/>
    <s v="https://www.contexte.com/article/energie/vieux-et-donc-dangereux-on-a-explore-40-ans-devenements-dans-les-reacteurs-nucleaires-francais_109480.html"/>
    <x v="0"/>
    <x v="87"/>
    <x v="86"/>
    <x v="0"/>
    <s v="Investigation, Explainer, Database, Infographics, Map, Politics, Environment"/>
    <s v="Inform"/>
    <x v="22"/>
    <x v="7"/>
    <m/>
    <s v="National"/>
    <s v="Compliance"/>
    <s v="Non-compliance"/>
    <s v="Non-compliance"/>
    <s v="Non-compliance"/>
    <s v="Compliance"/>
    <s v="QGIS, Google Sheets, Python"/>
    <x v="42"/>
    <s v="Zoom/details on demand"/>
    <x v="0"/>
    <x v="0"/>
    <s v=" For the first time, journalists were granted access to detailed information about 30.000+ so-called “significant security events” that took place in French nuclear power plants since 1977. We explored this huge and very technical dataset to answer a highly sensitive question: are older reactors really more dangerous?   Working closely with independent experts from the Radioprotection and Nuclear Safety Institute, we established that even if the number of incidents is not rising as a plant gets older on average, a growing share of the reported anomalies are caused by / related to the aging of the facilities. "/>
    <s v=" The results of this months-long investigation fueled a long debate about the future of existing power plants. France relies heavily on civic nuclear power to produce the electricity it needs (70%, a world record), and 20+ of the 58 nuclear reactors built in the country are nearing the age of 40. Decisions are to be made about a possible life extension, that would require costly and time-consuming renovation processes.   “Pro-nukes” and “anti-nukes” spend a lot of energy promoting their views, and the climate crisis has raised the stakes even more: despite all his flaws, nuclear energy is a low-carbon mean to generate electricity, Therefore, some experts consider that keeping the current power plants up and running offers a favorable risk-reward ratio. Others warn that the probability of an accident is getting higher by the day, and that a nuclear-free production mix is a possible goal to reach by 2050, even in France, if the country shifts its focus towards renewable energy.     Yet until the release of our story, the actual publicly available data about what really happen in French power plants was scarce. Occasionally, journalists ran stories about a particular incident, based on press releases from official agencies or environmental NGOs. But they could not put it in a broader context and therefore attempt to draw a conclusion.   Even if Contexte is a B2B independent news outlet relying on subscription, we decided to remove the paywall for such a public-interest story. Our work was praised by the most skilled experts in the field, and heavily commented on social media by stakeholders from all sides. It's by far the most read content of our website in 2020. "/>
    <s v=" We used Python and specifically the Pandas module to parse, clean and explore the 30 MB of Excel files that were provided by the Radioprotection and Nuclear Safety Institute (RNSI). We produced 60+ summary tables to be imported and studied in Google Sheets. We came up with 25+ charts created with Datawrapper and embedded the most relevant of them in the main story.   We also released an &lt;a href=&quot;https://www.contexte.com/article/energie/entretien-aux-sources-de-notre-enquete-sur-40-ans-danomalies-de-surete-nucleaire_111654.html&quot;&gt;additional interview  with two experts from the RNSI, to give more information about the database itself and how they used it today. Called “Sapide”, it was created in the 1970s by the RNSI. Its first iteration was a collection of paper sheets stored in wooden drawers.   Sapide was digitized and beefed up throughout the years, but the core structure remained the same: each “significant security event”, even minor, must be declared by the plant workers and registered in it, triggering rapide response as well as long term investigations from the regulator. "/>
    <s v=" While exploring the dataset, we soon came to realize that its content was as difficult to comprehend as a nuclear reactor itself. Even the basic description of the event (a plain text field) does not make sense to the profane reader – at first glance, they all look like the beginning of the Chernobyl TV series, but that's about it.   We therefore had to familiarize with the taxonomy used for each field by going through hundreds of documentation pages. They go from the pieces of equipment impacted by the event to its causes and consequences on the power plant.   Understanding and scoring the severity of a particular event was even more challenging. We has to evaluate the numerous indicators available, understand how they are computed and what they tell us about the safety status of the reactor.   Lastly, to answer our initial question, we had to figure out if the age of the reactor had something to do with the recorded incident – even a brand new reactor can run into a problem, in fact, younger installations experience more issues than mature ones. We decided to base our conclusions on two criteria: was aging listed as one of the causes of the incident in the related field? Is aging mentioned in the description of the incident in some way?     "/>
    <s v=" Here are some takeaways:     you can work on a dataset even if you don't understand every tiny bit of it.   you probably need help from specialists to understand the bits that matter to you (and they will happyly do so).   there is no subject so complex that you can not make sense of it for you and your reader. It will just take more time and more energy.   Excel is not the best tool to work on Excel files if they are too big.   a journalistic work can be deemed worthy of interest by the most skilled experts – not because it's better, just because we offer a different perspective on things.    "/>
    <s v="https://translate.google.com/translate?sl=auto&amp;tl=en&amp;u=https://www.contexte.com/article/energie/vieux-et-donc-dangereux-on-a-explore-40-ans-devenements-dans-les-reacteurs-nucleaires-francais_109480.html"/>
    <s v="https://translate.google.com/translate?sl=fr&amp;tl=en&amp;u=https://www.contexte.com/article/energie/entretien-aux-sources-de-notre-enquete-sur-40-ans-danomalies-de-surete-nucleaire_111654.html"/>
    <s v="https://twitter.com/ContexteEnergie/status/1230747636010864642"/>
    <s v="https://translate.google.com/translate?sl=fr&amp;tl=en&amp;u=https://www.franceinter.fr/societe/surete-nucleaire-40-ans-de-donnees-dissequees"/>
    <s v="https://twitter.com/suretenucleaire/status/1230856421367013376"/>
    <m/>
    <m/>
    <s v="Yann Guégan,Victor Roux-Goeken"/>
    <s v="   Yann Guégan  is a journalist in charge of editorial innovation inside Contexte’s newsroom in Paris. He designs advanced web scrapers, interactive infographics, data visualizations as well as internal tools for the reporters. He also contributes &lt;a href=&quot;https://dansmonlabo.com&quot; target=&quot;_blank&quot;&gt;through his blog  to the current conversation about the future of news. He is a proud founding member of the Conseil de déontologie journalistique et de médiation (CDJM), France’s long awaited journalism self-regulatory body. He’s a renowned data driven journalism trainer, host of numerous workshops and conferences in France and abroad.   A former freelance copy editor for various print outlets, he started working online in 2007, and discovered a whole new world, where journalists can enter a conversation with their readers. Since then, he kept on broadening his set of skills, learning data driven journalism techniques, webdesign tricks, user experience processes or useful programming languages.     Victor Roux-Goeken  is editor of the energy and climate section at Contexte, reporting with predilection on nuclear topics. After helding this position for more than 5 years, he’s now preparing the launch of a new environment section. He has been working since 2007 on environmental matters for several specialized media outlets. During this period, he worked as a freelance journalist in Brazil from 2013 to 2014 to report on the impacts of the World Cup on this country. "/>
    <m/>
    <m/>
    <m/>
  </r>
  <r>
    <s v="The Guardian / Mark Duggan police shooting: can forensic tech cast doubt on official report"/>
    <s v="马克杜根警察枪击案"/>
    <x v="2"/>
    <s v="https://www.theguardian.com/uk-news/ng-interactive/2020/jun/10/mark-duggan-shooting-can-forensic-tech-cast-doubt-on-official-report"/>
    <x v="0"/>
    <x v="88"/>
    <x v="87"/>
    <x v="1"/>
    <s v="Investigation, Long-form, Fact-checking, Infographics, Video, Crime, Gun violence"/>
    <s v="Inform"/>
    <x v="2"/>
    <x v="24"/>
    <m/>
    <s v="Corporate, individual or specific event"/>
    <s v="Compliance"/>
    <s v="Not applicable"/>
    <s v="Non-compliance"/>
    <s v="Compliance"/>
    <s v="Compliance"/>
    <s v="Animation, 3D modelling, Canvas, Json, Google Sheets, Node.js"/>
    <x v="63"/>
    <s v="No interactive feature"/>
    <x v="0"/>
    <x v="0"/>
    <s v=" The 2011 police shooting of Mark Duggan triggered the biggest riots in modern English history. The official findings on the circumstances of his death were challenged by Forensic Architecture, a human rights research organisation in 2020. It reviewed hundreds of publicly available documents, including witness statements, diagrams, photographs, videos and expert reports, as well as recreating what went on using 3D technology.    The Guardian visuals team worked in collaboration with Forensic Architecture to report on their investigation, using innovative storytelling techniques to visually communicate and report on the spatial inconsistencies of the official findings. "/>
    <s v=" Forensic Architecture claimed they had found inconsistencies in both the inquest verdict and the IPCC ruling on Duggan’s death, and this project was able to articulate these in an engaging and original way to a mass audience. In the wake of the publication of the findings the Duggan family called for a reopening of the investigation. The police watchdog responded by saying it would review the findings in line with its reopening policy and new statutory power to reopen investigations if there are compelling reasons to do so.   The case of Mark Duggan is one that has been widely cited by supporters of the Black Lives Matter movement in the UK and was prominently mentioned during protests that took place in the summer of 2020. Bringing the independent investigation to a wide audience at this time, in an immersive 3D format, helped generate renewed public interest in the case.   The interactive received over 100,000 page views in the first 24 hours and had a median attention time of 1m36s. "/>
    <s v=" We digested the investigation and pulled out the key findings that told the story in a way that could be communicated to a wide audience, and worked on a visual narrative that worked alongside reporting on the findings.   We used Figma to create mockups and prototypes until we settled on a style that referenced forensic investigations. The design and interactive elements of the project were built in parallel. We used Mustache for templating our HTML and Google Docs to generate our JSON (so that editors could work in parallel). We used Javascript and HTML canvas to build the scrollable 3D animations and CSS animation for the header and static image transitions. We also used Adobe Illustrator and After Effects to modify the assets provided by Forensic Architecture to reflect the Guardian’s style guidelines and to make sure they integrate seamlessly with the reading experience. "/>
    <s v=" The enormity of the project — both in terms of its significance and the amount of information we were given. The findings by Forensic Architecture had a huge range of complexity, multiple animations and were made up of hundreds of pieces of evidence (including photographs, videos, diagrams, expert reports and witness statements) that we needed to present in an accessible, innovative — and most importantly, accurate — way. Working in collaboration with them enabled their unique investigative and reconstructive abilities, which are dedicated to highlighting human rights abuses across the globe, to be brought to a wide audience and hold to account governing bodies in a way that would be impossible to do with textual reporting alone.     "/>
    <s v=" This project was all about collaboration. Our visuals team worked with the experts at Forensic Architecture, our in-house video editing team and the news team. We believe this demonstrates that collaboration with outside specialists and across a range of disciplines can be enormously beneficial for a newsroom, and can result in outstanding and powerful journalism. In addition, it shows that interactive journalism can be a highly effective tool for holding public bodies to account and giving a voice to local communities. "/>
    <m/>
    <m/>
    <m/>
    <m/>
    <m/>
    <m/>
    <m/>
    <s v="Antonio Voce, Frank Hulley-Jones, Lydia Mcmullan, Haroon Siddique, Forensic Architecture"/>
    <s v=" This project was a collaboration between the Guardian visuals team and Forensic Architecture, a human rights research organisation "/>
    <m/>
    <m/>
    <m/>
  </r>
  <r>
    <s v="New Indonesian law on wildlife crime"/>
    <s v="打击野生动物走私"/>
    <x v="34"/>
    <s v="https://earthjournalism.net/stories/new-indonesian-law-used-to-crack-down-on-wildlife-smuggling"/>
    <x v="0"/>
    <x v="89"/>
    <x v="88"/>
    <x v="0"/>
    <s v="Investigation, Long-form, Database, Infographics, Chart, Map, Environment, Crime"/>
    <s v="Inform"/>
    <x v="8"/>
    <x v="12"/>
    <m/>
    <s v="National"/>
    <s v="Compliance"/>
    <s v="Compliance"/>
    <s v="Non-compliance"/>
    <s v="Compliance"/>
    <s v="Non-compliance"/>
    <s v="Scraping, Google Sheets, CSV"/>
    <x v="64"/>
    <s v="Zoom/details on demand,Hyperlink to related materials"/>
    <x v="1"/>
    <x v="0"/>
    <s v="This project was looking into dozen of court verdicts to see how the wildlife criminal suspects punished for their crime. Due to the outdated the conservation Act 1990, I found that the verdict was too lenient and failed to give a deterrent effect. However, the was a case that given a high verdict of up to four years in jail and fined Rp1 billion (US$68,000). The verdict, which became the highest punishment of wildlife crime ever in Indonesia, was given by the Pekanbaru Court given to four members of the tiger cubs syndicate operating between Malaysia and Indonesia. The main"/>
    <s v=" The impact of the project had various impacts on the stakeholders. The use of the Quarantine Act 2019 by the Pekanbaru Court inspired other prosecutors to sue wildlife criminals with the same act. In July 2020 for example, Tanjung Karang Court sentenced two smugglers of a hundred exotic birds with the Quarantine Act. Along the year, the use of the new act became more common in the fight against wildlife crime.   Moreover, this project also added more pressure to the government and the House of Representatives to consider The Conservation Act 1990 revision. Although had been included in the 2015-2019 National Legislation Programme, the subtitle bill continuously hampered and finally withdrew in May 2019. Some experts said that reform of The Conservation Act 1990 urgently needed to provide a deterrent effect to the wildlife crime in the country. The lenient verdicts, due to the outdated law, which uncovered by this project became a reminder to the stakeholders to prioritize the reform of the Act.    Moreover,  "/>
    <s v=" The main data resources of this project are the court verdicts which can be accessed by the public. To collect the data, I have to scrape the website of the Supreme Court and transfer them into a spreadsheet. I made a long-list of the verdicts court by and categorized them into proper and clean data.    After making the details of each case, I look into the sentence section and begin to analyze the data. This technique helped me to find out the case of the Irawan Shia syndicate which was given the highest sentence by the panel of the judges. Finally I am able to find the main reason why the four members of syndicate were fined 10 times higher than the other similar cases. In addition, I also transfer the spreadsheet data into a visual graphic with Flourish Studio.    To enrich the story, I also utilize the StoryJS Map to provide a better understanding of Irawan Shia’s syndicate. The scrolling-telling map traced the journey of the syndicate from its origin in Malaysia across to Rupat Island before finally being arrested by the Police in Pekanbaru.      "/>
    <s v=" The main obstacle of the project was due to the access of the data. Although the data was available at the Supreme Court website, the data was uncategorized and not very user-friendly.  To do this I have to put a keyword and select the case related to the wildlife crime. I found this very exhausting since I have to eliminate thousands of other cases which are not related but kept appearing when I type the keyword.   When I finally found the wildlife case, I had to download the record of the trial in PDF format. The next step was to deduce an important information based on the PDF which contains a dozen pages and put it into a spreadsheet. Finally, I have to repeat the process of collecting data with the other dozens of cases. Actually, there are hundreds of wildlife cases that can be found at the Supreme Court website. However, due to the deadline and limited human resources, I was only able to collect 50 of them.      "/>
    <s v=" As long as I know, I was the first journalist in the country who scraped into the Supreme Court website, collecting dozens of trial records, and produced stories based on the data. Some journalists might download a single specific case document from the website. However, to do it on this scale of the project and make my own database in the spreadsheet was not very common in the practice of journalistic work in the country.    Actually, this technique has been done by some non-profit organizations in their research. However, the NGO usually only publishes the result of the research which sometimes is not compatible with the journalistic needs.    By doing this on my own, I have raw data that helped me to build the specific angle of my stories. The journalist can apply this technique for different kinds of issues. One of my colleagues, for example, doing a similar approach to uncover the corruption case verdict. I believe, by gathering and building our own database, the journalists will have a better understanding of every issue.     "/>
    <s v="https://oxpeckers.org/2020/09/new-indonesian-law/"/>
    <s v="https://haluan.co/article/harapan-baru-pemberantasan-kejahatan-satwa"/>
    <s v="https://app.flourish.studio/visualisation/3566283/"/>
    <m/>
    <m/>
    <m/>
    <m/>
    <s v="Rezza Aji Pratama (writer and researcher), Wan Ulfa Nur Zuhra (data visualization), Fiona Macleod"/>
    <s v=" Rezza Aji Pratama has worked as a journalist for eight years, with a focus on business reporting, science, public health, and environmental issues. The grantee of several grant reporting including Earth Journalism Network and Rainforest Journalism Fund by the Pulitzer Center of Crisis Reporting. Due to the pandemic, Rezza just left his position as an Editor at Haluan Media Group and acting as a freelance journalist while in the process of setting up his own media company which specialized in data journalism and graphic stories. The company called Rupadata.id will be launched in March 2021.  "/>
    <m/>
    <m/>
    <m/>
  </r>
  <r>
    <s v="‘The bedrock of wealth inequality': Data shows big racial disparities in mortgage loans and homeownership"/>
    <s v="抵押贷款和房屋所有权存在巨大的种族差异"/>
    <x v="4"/>
    <s v="https://www.virginiamercury.com/2020/07/21/the-bedrock-of-wealth-inequality-data-shows-big-racial-disparities-in-mortgage-loans-and-homeownership/"/>
    <x v="0"/>
    <x v="90"/>
    <x v="89"/>
    <x v="0"/>
    <s v="Investigation, Explainer, Solutions journalism, Long-form, Open data, Infographics, Chart, Map, Politics, Business, Economy"/>
    <s v="Inform"/>
    <x v="2"/>
    <x v="7"/>
    <m/>
    <s v="Regional"/>
    <s v="Compliance"/>
    <s v="Compliance"/>
    <s v="Compliance"/>
    <s v="Compliance"/>
    <s v="Compliance"/>
    <s v="Scraping, QGIS, Microsoft Excel, Google Sheets, CSV"/>
    <x v="65"/>
    <s v="Zoom/details on demand,Search"/>
    <x v="0"/>
    <x v="0"/>
    <s v=" This project showed that African Americans in Virginia are far more likely than Whites to be denied a loan to purchase a home. As a result, Black homeownership rates are far below White homeownership rates. Those disparities help explain the wealth gap between Blacks and Whites because owning a home is key to building wealth. The project used extensive data analysis and expert interviews to document the disparities while also putting a human face to the issue. "/>
    <s v=" The project triggered a community discussion in Richmond and other areas of Virginia about how to address disparities in home loans and homeownership. The National Association of Real Estate Brokers, Virginia Bankers Association, Richmond Metropolitan Habitat for Humanity and other organizations circulated the story among their members. Virginia REALTORS, an association of 35,000 real estate agents across the state, created a Presidential Advisory Group dedicated to expanding opportunities for diversity and inclusion. In its materials, the group &lt;a href=&quot;https://virginiarealtors.org/wp-content/uploads/dlm_uploads/2020/11/Briefing-Book-draft-November-2-2020.pdf&quot; target=&quot;_blank&quot;&gt;highlighted the project  as a driving force. The article also was a focus of the &lt;a href=&quot;https://housingforwardva.org/event/2020-virginia-governors-housing-conference/&quot; target=&quot;_blank&quot;&gt;2020 Virginia Governor’s Housing Conference,  which included a session titled, &quot;Making it Right: How Housers Can Address Racial Inequalities and Close the Homeownership Gap.&quot; "/>
    <s v=" I downloaded data collected by the U.S. government under the Home Mortgage Disclosure Act. The &lt;a href=&quot;https://ffiec.cfpb.gov/data-browser/data/2019?category=states&amp;items=VA&quot; target=&quot;_blank&quot;&gt;HMDA data for Virginia for 2019  contained 505,456 records -- one for each loan application handled by each financial institution that year. Using Microsoft Access, I joined the data file with other tables to translate codes and include the names of lending institutions.   I then filtered the data for home-purchase loans that had been approved or denied, giving me a final data set of 127,860 records. I ran a succession of group-by and crosstab queries in Access to calculate how often applicants from each racial or ethnic group were denied home loans, and why. I calculated the statistics statewide, for each metro area and by locality (city and county). I also computed the denial rates by ethnicity-race for applicants with similar incomes ($40,000-$49,999, $50,000-$59,999, $60,000-$69,999 and so forth).   For comparison, I conducted similar analyses of HMDA data for Virginia as far back as 2007 (&lt;a href=&quot;https://www.consumerfinance.gov/data-research/hmda/historic-data/&quot; target=&quot;_blank&quot;&gt;available from the Consumer Financial Protection Bureau ).   I performed most of the analysis with Microsoft Access and refined the results with Microsoft Excel.   I also downloaded homeownership data from the &lt;a href=&quot;https://data.census.gov/&quot; target=&quot;_blank&quot;&gt;Census Bureau's data portal,  using the &lt;a href=&quot;https://data.census.gov/cedsci/table?q=renters&amp;g=0400000US42&amp;tid=ACSST1Y2018.S2502&amp;hidePreview=false&quot; target=&quot;_blank&quot;&gt;American Community Survey  estimates. Using Excel, I computed homeownership rates overall and by ethnicity and race for the nation, for Virginia, for each Virginia metro area and for each city and county in the state. I worked initially with the most recent data (2018) and then compared the results with previous years.   I created the online graphics with Datawrapper, the data visualization tool preferred by Virginia Mercury. For the tooltips for the maps, this required extensively manipulating the HTML coding.   Finally, for transparency and trust, I publicly shared &lt;a href=&quot;https://bit.ly/hmda19_va&quot; target=&quot;_blank&quot;&gt;all of the data  on the project's Google Drive. "/>
    <s v=" The hardest part of the project was finding people to humanize the data -- to put a human face to statistics. This was complicated by the Covid-19 pandemic, which shut down in-person services at organizations that help prospective homeowners and thus undercut what would have been my strategy for finding people to interview. However, working through social media and with experts I had contacted online and by telephone, I managed to connect with people who represented the story's key data points (i.e., African Americans who had been denied home loans).   The data analysis was critical to forging those personal connections. The national and local experts I had contacted trusted me -- and helped me find &quot;real people&quot; sources -- because they knew I had done my homework. I had crunched more than 10 years of HMDA data, sifting through as many as a half-million records for each year. Moreover, I followed a time-tested methodology used by other journalists -- most notably Bill Dedman, who won a &lt;a href=&quot;https://www.pulitzer.org/winners/bill-dedman&quot; target=&quot;_blank&quot;&gt;Pulitzer in 1989  for his analysis of such data. The data analysis enabled me to approach experts with information they were eager to know.   A crucial component of this project was to look at the big picture -- not just at racial discrimination in home loans but also at American history, from slavery to redlining. I didn't shy away from discussing racist mortgage brokers, but I explained that institutional racism and other factors also contribute to the higher loan denial rates for Black applicants. Moreover, I connected homeownership patterns to the wealth gap and described the vicious circle underpinned by data: Because they are less likely to own a home, African Americans have less wealth; and because they have less wealth, African Americans are less likely to own a home.     "/>
    <s v=" My project's biggest lesson for other journalists is the value of open data -- especially massive sets of microdata (like HMDA) that are updated regularly by government agencies. I focused on Virginia, of course, because I was writing for a Virginia-focused news outlet. But this story could be replicated in any state.   It was crucial to jump on the issue quickly. The Federal Financial Institutions Examination Council &lt;a href=&quot;https://ffiec.cfpb.gov/&quot;&gt;released the 2019 HMDA data  on June 24, 2020; I published my article in less than a month.   The project involved a lot of numbers, and that can intimidate readers. But I was judicious about which numbers to weave into the text of the story, I offloaded most statistics to data visualizations and tables, and I used narratives, quotes and telling details (&quot;She lives in the three-bedroom, two-bath home — ‘white with red shutters’ — with her special-needs son&quot;) to keep readers engaged.   A final lesson for journalists would be to examine solutions as well as the problems highlighted in the story. I devoted a section of my article to strategies to boost Black homeownership. After the project was published, those strategies helped foster discussion among government officials, business leaders and fair-housing advocates. "/>
    <s v="http://bit.ly/va-hmda-methodology -- &quot;Nerd box&quot; explaining where I got the data and how I analyzed it."/>
    <s v="https://bit.ly/hmda19_va -- Google Sheet with summary statistics from my analysis of the HMDA data."/>
    <s v="https://bit.ly/hmda19_va_db -- Compressed file containing a Microsoft Access database, which has the tables and key queries from my HMDA analysis."/>
    <s v="https://bit.ly/homeownership_va -- Google Sheet with national, state, metro and locality data on homeownership by race."/>
    <s v="https://www.datawrapper.de/_/zZ1aU/ -- Bar chart showing mortgage loan denial rates by race for the nation, state and each Virginia metro area."/>
    <s v="https://www.datawrapper.de/_/18V0n/ -- Map showing homeownership rates for Blacks and Whites in each Virginia city and county."/>
    <m/>
    <s v="Jeff South"/>
    <s v=" Jeff South was a newspaper reporter and editor for 20 years in Texas, Arizona and Virginia and then taught journalism for 23 years at Virginia Commonwealth University, where he is an associate professor emeritus. He was the first data editor at the Austin American-Statesman and specialized in teaching digital skills at VCU. Over the years, his students won more than 65 national, regional and state awards for news stories produced under his guidance. Jeff himself has won several awards as both a journalist and a teacher, including a Fulbright, and has taught data journalism in China, Ukraine, Vietnam and Azerbaijan.     "/>
    <m/>
    <m/>
    <m/>
  </r>
  <r>
    <s v="Bias Behind Bars"/>
    <s v="监狱风险评估偏见"/>
    <x v="1"/>
    <s v="https://www.theglobeandmail.com/canada/article-investigation-racial-bias-in-canadian-prison-risk-assessments/"/>
    <x v="0"/>
    <x v="91"/>
    <x v="90"/>
    <x v="1"/>
    <s v="Investigation, Long-form, Database, Infographics, Chart, Politics, Women, Crime, Human rights"/>
    <s v="Inform"/>
    <x v="23"/>
    <x v="7"/>
    <m/>
    <s v="National"/>
    <s v="Compliance"/>
    <s v="Non-compliance"/>
    <s v="Non-compliance"/>
    <s v="Compliance"/>
    <s v="Non-compliance"/>
    <s v="Animation, AI/Machine learning, Adobe Creative Suite, Microsoft Excel, CSV, R, RStudio"/>
    <x v="24"/>
    <s v="No interactive feature"/>
    <x v="0"/>
    <x v="0"/>
    <s v=" In late October, The Globe and Mail published Bias Behind Bars, an investigation into systemic racism in Canadian federal prisons.   Through a database of more than 50,000 inmates obtained via freedom of information request, we examined the structural biases inherent in the tools used to assess prisoners. Risk assessments are meant to be an impartial guide of who can be rehabilitated, and are steeped in decades of research. But, as The Globe discovered, these tools are fundamentally, powerfully biased against Indigenous and Black inmates, placing them in higher security classifications and assigning them worse odds of successfully re-entering society. "/>
    <s v=" The response to The Globe’s story was immediate. Within 48 hours, a member of the House of Commons’ public safety committee had pledged to conduct a parliamentary study of systemic racism in federal prison risk assessments. “This needs action,” he told The Globe. A day later, the study was officially announced with all-party support. Then, a day later, in a rare political acknowledgment of the challenges faced by Canada’s usually invisible prison population, Prime Minister Justin Trudeau himself said more had to be done by the federal government to fight systemic racism in prisons.   The investigative series' impact has also extended beyond Parliament. Lawyers have used our findings at parole hearings, professors are using our stories as teaching material, and both senators and Canada’s correctional watchdog have referred to the series in recent statements. In early January, a civil rights lawyer filed a class-action lawsuit against the government on behalf of tens of thousands of inmates, arguing the use of these risk scores amounts to a deliberate discriminatory practice.   The strongest words, however, likely came from Jack Harris, the legislator who first proposed the parliamentary study. “It’s something that the government has to respond to,” he said. “The fact this has been done by somebody outside the system as opposed to the system itself is a condemnation of the effort that should’ve been done sooner and more effectively.”   Testimonials from those personally affected by correctional risk scores have driven home the importance of this form of data-driven investigative reporting. “Thank you for publishing a very important issue in The Globe and Mail newspaper,” a former inmate wrote. “I was held for an additional 10 years in high- and medium-security prisons by this biased manipulative system. … Thank you for telling our country the other side of the story; the truth.” "/>
    <s v=" The genesis of Bias Behind Bars was a freedom of information request, filed to the federal government, asking for years of data on federal inmates. Data-driven freedom of information requests of this sort are unusual in Canada – but after seven months of negotiation, the government eventually delivered a 750,000-row file documenting the lives of 50,000 people over a seven-year period.   We used a statistical programming language called R, combined with a data journalism analysis framework – &lt;a href=&quot;https://github.com/globeandmail/startr&quot;&gt;startr,  built and open-sourced by The Globe two years ago – to unpack and analyze the file.   After weeks of analysis, it became clear that simple descriptive statistics such as tallies, percentages and rates of change wouldn't be enough to isolate the impact of race on someone's risk assessments. Variables like age, gender, the severity of an inmate's offence and their criminal history were all interconnected; combined, they led to an inmate's score.   Instead, The Globe turned to statistical modelling. Over several months, and with the assistance of statisticians, criminologists and data scientists, we built a series of multivariate logistic regressions that controlled for all those variables and explained the impact of race on both men and women's most important risk scores.   Finally, the insights gleaned from these models and the overall trends identified in the data were fed back into the reporting process, inflluencing the kinds of documents we sourced, the people we interviewed and the direction of the ultimate reported story. Those findings were also shared with The Globe's design and graphics teams, who distilled the information into visual explanatory content, like the animated dots which guided readers through how inmates' risk scores broke down by race. "/>
    <s v=" For decades, federal watchdogs and prisoner advocacy groups have suspected race plays a role in determining an inmate’s risk scores. But, in report after report, analyses of risk levels only scratched the surface, looking simply at, for instance, the rate at which Indigenous inmates were classified to maximum security, or how frequently women were deemed to have a low potential for reintegration.   The Globe’s statistical investigation cut through this noise by doing something that had never been done: accounting for the myriad factors – age, offence severity, criminal history and so on – that play into a final score, effectively isolating the impact of race. The process of developing and fine-tuning a methodology for that analysis was by far the most complex part of the investigation.   It was also an analysis that likely wouldn’t have occurred without The Globe. During early conversations ahead of filing a freedom of information request for inmate data, several sources warned us the information we sought would never be released by Correctional Service Canada, the country’s federal prison agency. In fact, the agency itself had never undertaken an analysis of race and risk scores on the scale of what The Globe intended.   When the analysis revealed the biases in these critical prison tools, a second question emerged: How could the prison agency have missed the massive impact of race on inmates' scores?   The answer, we suspected, was that they hadn’t.   In January, 2021, after months of reporting, we confirmed what had been an open secret within the agency for decades: An internal federal government document from 2004, obtained by The Globe, showed unequivocally that senior Correctional Service leadership had been warned of serious flaws in its security risk tool for 16 years – and yet the scale remains in use, unchanged, to this day. "/>
    <s v=" Above all else, Bias Behind Bars reveals what’s possible when filing ambitious, data-driven freedom of information requests. Moonshots like these don’t always pan out, but when they do, they often lead to incredible stories. We’ve since begun filing more of these – even if they could take years to bear fruit.   As so often happens during large investigations, we pivoted several times early in the reporting process. Our original intent was to look at the diversity of Canadian juries – but that data didn’t exist. Instead, we began looking at sentencing patterns, but our freedom of information requests didn’t net enough data for that, either. Instead, they pointed to our ultimate topic: risk scores.   Experimentation was also essential to the project. This was the first time The Globe had built a statistical model for a story, and while I was already comfortable analyzing data, I’d never modelled a dataset. The process was intense and required a countless conversations with statisticians and academics, but resulted in a skill I’ll rely on in for future stories.   Finally, Bias Behind Bars shows the importance of using compelling characters and narrative journalism to pull readers through a story that would have otherwise been too dry, data- and policy-heavy.   While data-driven findings suffused all our reporting, those were carefully balanced against the story of Nick Nootchtai, an Indigenous man who spent his entire 12-year manslaughter sentence behind bars, the majority of it in maximum security. Instead of simply running readers through our findings and telling them how Mr. Nootchtai’s scores affected his prison life, we showed it, detailing the few prison jobs open to him, how his wife could never join him for conjugal visits and the fact that his high security score even denied him access to pencil crayons for arts and crafts. "/>
    <s v="https://www.theglobeandmail.com/canada/article-investigation-racial-bias-in-canadian-prisons-methodology/"/>
    <s v="https://www.theglobeandmail.com/canada/article-this-needs-action-ndp-experts-call-for-solutions-to-racial-bias-in/"/>
    <s v="https://www.theglobeandmail.com/canada/article-committee-mps-support-push-to-study-systemic-prison-racism/"/>
    <s v="https://www.theglobeandmail.com/canada/article-more-needs-to-be-done-to-fight-systemic-racism-in-federal-prisons/"/>
    <s v="https://www.theglobeandmail.com/canada/article-for-indigenous-women-systemic-racial-bias-in-prison-leaves-many-worse/"/>
    <m/>
    <m/>
    <s v="Tom Cardoso"/>
    <s v=" Tom Cardoso is a crime and justice reporter and data journalist at The Globe and Mail, a national Candadian newspaper. Based in Toronto, Tom has been with The Globe for seven years, and his work often focuses on obtaining large government datasets through creative use of freedom of information legislation. He has previously reported extensively on gun violence and white collar crime, the latter of which netted him the international Data Journalism Awards' investigation of the year prize in 2018. In October, he published a years-in-the-making investigation on systemic racial bias in Canada’s prisons. "/>
    <m/>
    <m/>
    <m/>
  </r>
  <r>
    <s v="Land-Grab Universities: How expropriated Indigenous land became the foundation of the land-grant university system"/>
    <s v="莫里尔法案如何将土著土地变成大学捐赠基金"/>
    <x v="4"/>
    <s v="https://www.hcn.org/issues/52.4/indigenous-affairs-education-land-grab-universities"/>
    <x v="1"/>
    <x v="92"/>
    <x v="91"/>
    <x v="0"/>
    <s v="Investigation, Explainer, Solutions journalism, Long-form, Database, Open data, Fact-checking, Illustration, Infographics, Map, Satellite images, Politics, Culture, Human rights"/>
    <s v="Inform"/>
    <x v="0"/>
    <x v="7"/>
    <m/>
    <s v="National"/>
    <s v="Compliance"/>
    <s v="Compliance"/>
    <s v="Compliance"/>
    <s v="Compliance"/>
    <s v="Compliance"/>
    <s v="Adobe Creative Suite, Microsoft Excel, Google Sheets, CSV, OpenStreetMap"/>
    <x v="11"/>
    <s v="Hyperlink to related materials"/>
    <x v="1"/>
    <x v="0"/>
    <s v=" Nearly 11 million acres of Indigenous land, over 160 violence-backed treaties and land seizures, approximately 250 tribes, bands and communities, and fifty-two universities: Our investigation reveals how expropriated Indigenous land financed the land-grant university system, and how many institutions continue to profit. "/>
    <s v=" Within months of publication several major initiatives took shape in response to our reporting. At Cornell, the largest Morrill Act beneficiary, faculty launched a project to document the university’s financial windfall. Similar internal reviews are ramping up at MIT and the University of Connecticut, which is developing an exhibition based on the data as part of a push for a new Cultural Center for Native &amp; Indigenous Students. At Ohio State researchers have partnered with the First Nations Development Institute to draft a &lt;a href=&quot;https://u.osu.edu/landgranttruth/&quot;&gt;reconciliation plan  that will benefit the tribal communities whose land seeded the school’s founding. Washington State University has taken the lead in actually rewriting its land acknowledgment to incorporate the report’s findings, and pledged to commission a team to determine reconciliation plans. Working groups at Colorado State, Arizona State, the University of Minnesota, and others are likewise laying the groundwork for reforms tying their land-grant legacies to the needs of their Indigenous students.   This year, thousands of undergraduate and graduate students at scores of universities are reading the report in journalism, education, and liberal arts courses. The University of Missouri even made it required reading university-wide through its freshman composition program. At the University of Florida, Yale University, and Cornell University, student governments and advocacy groups demanded investigations, protested for racial justice, and petitioned for increased recruitment and funding for students from tribal nations disadvantaged by the Morrill Act. The response is reminiscent of the reaction to Brown University’s Report on Slavery and Justice (2006), which sparked a reckoning with higher education’s connections to the slave trade. Only it appears to be moving at a more accelerated pace.  "/>
    <s v="      This investigation relied on a unique combination of large-scale spatial analysis and historical research. To tell the story, we had to uncover ties between contemporary universities and Indigenous land redistributed by the federal government more than a century ago. To accomplish this, we built a geodatabase of nearly 80,000 land parcels. This database recreates the complete footprint of a major US land law for the first time.   To populate our geodatabase, we constructed parcels in ArcGIS using data digitally extracted and hand-transcribed from fifty different sources. We linked these parcels to Indigenous land cessions from nine publicly available spatial datasets and maps, several of which required original georeferencing. We incorporated data on past payments for Indigenous land, acreage distributed, and principal raised for universities from 28 other sources, primarily court cases for broken treaties and government reports. Our sources ranged from crumbling archival manuscripts from the 1860s to state disclosures posted online in the past few years. To visualize and analyze this data, we processed it with a dozen different software programs. The database enabled our photographer to visit parcels and our cartographer to produce maps and graphics. It generated statistics that punctuate the story. And it revealed long hidden connections between prosperous universities and dispossessed tribal nations that structured our narrative. Because we developed the methodology for this story from scratch, we also published an essay detailing our process and sources. These materials both document our findings and illustrate an approach future investigators can adapt to examine other sites of state and institutional wealth building through the expropriation of Indigenous resources. "/>
    <s v=" This investigation relied on a unique combination of large-scale spatial analysis and historical research. To tell the story, we had to uncover ties between contemporary universities and Indigenous land redistributed by the federal government more than a century ago. To accomplish this, we built a geodatabase of nearly 80,000 land parcels. This database recreates the complete footprint of a major US land law for the first time.   There were many missing records in any single place, which meant material had to be gathered from multiple sources, cross-referenced, and duplicates eliminated to reconstruct the full record for a given state/school. Some of these records were crumbly and illegible (or almost illegible), literally falling apart. The polygons had to be constructed to match the plss notation. Hundreds had to be drawn by hand. There was no guide to tell us exactly how much material we were looking for. We had to construct that from research, too. It was like putting together a massive puzzle for each state, except the pieces aren’t contiguous, you don’t know how many there are, they’re stored in different boxes, there are duplicates, and there’s no cover image to tell you what you’re looking for.     "/>
    <s v="  Because we developed the methodology for this story from scratch, we also published an essay detailing our process and sources. These materials both document our findings and illustrate an approach future investigators can adapt to examine other sites of state and institutional wealth building through the expropriation of Indigenous resources. "/>
    <s v="https://www.landgrabu.org/. This is link to overview that includes methodology, public database, stories and follow-up"/>
    <s v="https://www.hcn.org/articles/indigenous-affairs-the-land-grant-universities-still-profiting-off-indigenous-homelands"/>
    <s v="Cornell University addresses stolen Indigenous land in new project October 23, 2020 https://www.hcn.org/issues/52.11/latest-cornell-university-addresses-stolen-indigenous-land-in-new-project"/>
    <s v="Students and faculty urge deeper look at land-grant legacy December 22, 2020 https://www.hcn.org/issues/53.1/indigenous-affairs-land-grab-universities-students-and-faculty-urge-deeper-look-at-land-grant-legacy"/>
    <m/>
    <m/>
    <m/>
    <s v="Robert Lee, Tristan Ahtone, Margaret Pearce, Kalen Goodluck, Geoff McGhee, Cody Leff, Katherine Lanpher, Taryn Salinas"/>
    <s v=" Robert Lee is a histoiran and lecturer in American History at the University of Cambridge in the United Kingdom.   Tristan Lee was the head of the Indigenous Affairs Desk at  High Country News  at time of publication; he is currently editor-in-chief in Auistin, Texas, at The Texas Observer. He is a member of the Kiowa Tribe.   Margaret Pearce is Citizen Band Potawatomi and a cartographer whose work has been exhibited nationally and internationally. She is based in Rockland, Maine.   Kalen Goodluck was a contributing editor/photojournalist for  High Country News  at the time of publication. He is Diné (Navajo), Mandan, Hidatsa and Tsimshian tribes and an enrolled. member of the Three Affliated Tribes of the Fort Berthold Indian Reservation in North Dakota. He currently resides in New Mexico.   Geoff McGhee is a Seattle-based multimedia journalist and a veteran of  The New York Times,  Abcnews.com, and  Le Monde.    Cody Leff  is a designer and software engineer based in Los Angeles.     Katherine Lanpher is the interim editor-in-chief of  High Country News  and lives in upstate New York.    Taryn Salinas is a research editor who is currently at National Geographic and who has also worked at The Museum of the Amerian Indian. She is based in Alexandria, Virginia.                         "/>
    <m/>
    <m/>
    <m/>
  </r>
  <r>
    <s v="A tragedy, calculated"/>
    <s v="covid死亡人数"/>
    <x v="9"/>
    <s v="https://www.nexojornal.com.br/especial/2020/08/08/100-mil-mortes-no-Brasil-o-c%C3%A1lculo-de-uma-trag%C3%A9dia"/>
    <x v="0"/>
    <x v="93"/>
    <x v="10"/>
    <x v="0"/>
    <s v="Illustration, Politics, Health"/>
    <s v="Inform"/>
    <x v="15"/>
    <x v="7"/>
    <m/>
    <s v="National"/>
    <s v="Compliance"/>
    <s v="Compliance"/>
    <s v="Non-compliance"/>
    <s v="Non-compliance"/>
    <s v="Non-compliance"/>
    <s v="Google Sheets, CSV, R"/>
    <x v="49"/>
    <s v="No interactive feature"/>
    <x v="1"/>
    <x v="0"/>
    <s v="  The publication opens a series of five special articles that address the impacts of covid-19 in Brazil, at the moment when the pandemic reached the mark of 100 thousand deaths. The publication aimed to show the size of the loss of life that occurred in the country."/>
    <s v="  The coronavirus pandemic is the biggest health crisis the world has faced in recent years and its effects in Brazil are still priceless. Five months after the first registration of a covid-19 case in Brazil, the country reached the mark of 100 thousand deaths. At the time of publication, it was the second country in number of deaths from the disease and was among those with the highest relative number, weighted by the population. This material aimed to give a closer view to the numbers represented in the statistics of the Ministry of Health."/>
    <s v="      There were some team meetings until we got to know how to tell such a sensitive story, within a set of materials that the entire Nexo newsroom would participate in, until we reached a consensus to combine data on deaths from covid-19 in the country with images with a more direct relationship to the lives lost.    To approximate the numbers of people, we use means of transport with emphasis on the image of a train crowded with dead people every two days from June to August. Both the visual refinement of the graphic and the illustrations were drawn in Adobe Illustrator, thinking mainly on how this set would work on mobile devices, and only then produce the same version of it on the desktop."/>
    <s v=" The hardest part was to represent with empathy the tragedy. For this reason, we put two visual languages ​​together in this narrative. The visualization of data, where each point symbolizes a life lost in five months of pandemic and the image of the train and other means of getting around that are powerful figures when it comes to imagining how many people we have lost these days. "/>
    <s v=" To represent events considering the individual value of each person present in data. To integrate data visualizations with other journalism formats, in a special publication.  "/>
    <s v="https://www.nexojornal.com.br/especial/2020/08/14/O-c%C3%A1lculo-de-uma-trag%C3%A9dia-sem-ci%C3%AAncia-na-gest%C3%A3o"/>
    <s v="https://www.nexojornal.com.br/especial/2020/08/21/O-c%C3%A1lculo-de-uma-trag%C3%A9dia-hesita%C3%A7%C3%A3o-econ%C3%B4mica"/>
    <s v="https://www.nexojornal.com.br/especial/2020/08/28/O-c%C3%A1lculo-de-uma-trag%C3%A9dia-Brasil-sem-m%C3%A1scara"/>
    <s v="https://www.nexojornal.com.br/especial/2020/09/04/O-c%C3%A1lculo-de-uma-trag%C3%A9dia-quem-se-responsabiliza"/>
    <m/>
    <m/>
    <m/>
    <s v="Lucas Gomes, Caroline Souza, Gabriel Maia, Renata Rizzi, Marina Menezes, Guilherme Falcão, Gabriel Zanlorenssi"/>
    <s v="   Lucas Gomes,  information designer     Caroline Souza,  designer assistant     Gabiel Maia,  data analyst     Renata Rizzi, Marina Menezes, Guilherme Falcão, Gabriel Zanlorenssi,  editors "/>
    <m/>
    <m/>
    <m/>
  </r>
  <r>
    <s v="Money to Burn"/>
    <s v="西欧补贴对爱沙尼亚森林影响"/>
    <x v="24"/>
    <s v="https://www.vpro.nl/argos/lees/onderwerpen/money-to-burn/en.html"/>
    <x v="0"/>
    <x v="94"/>
    <x v="92"/>
    <x v="1"/>
    <s v="Investigation, Long-form, Cross-border, Multiple-newsroom collaboration, OSINT, Satellite images, Environment"/>
    <s v="Inform"/>
    <x v="8"/>
    <x v="3"/>
    <m/>
    <s v="Regional"/>
    <s v="Compliance"/>
    <s v="Non-compliance"/>
    <s v="Non-compliance"/>
    <s v="Compliance"/>
    <s v="Non-compliance"/>
    <s v="360, Drone, QGIS, Adobe Creative Suite"/>
    <x v="66"/>
    <s v="Zoom/details on demand,Hyperlink to related materials"/>
    <x v="1"/>
    <x v="0"/>
    <s v=" Money to Burn is an investigation by a team of journalists and European newsrooms, led by Argos and funded by Investigative Journalism for Europe. For a period of three months, our cross-border team investigated everything related to the biomass trade, from subsidies, to certifications, to the European lobby, after learning from a colleague in Tallinn that Estonia was exporting almost all of its pellets overseas, with increasing impact on the country’s forests. The result: a cross-border story about the effect of European subsidies on Estonia's forest, plus a series of radio, print and online publications in partner media. "/>
    <s v=" Our team reporters worked together for three months to create a 10,000 word interactive feature on the biomass trade, including interactive timelines and graphics on how pellets are made, a certifications &quot;game&quot; and using 360 degree imagery and Google Street View to take the reader to the site of environmental devastation. An extended team of 16 reporters across 11 newsrooms worked on a suite of stories in national press, including the Guardian in the UK, Zeit Online in Germany, Publico in Spain, and De Groene Amsterdammer and Investico in the Netherlands and across national press and television in Estonia.    Our investigation has been cited in the Estonian and Dutch parliament. Since it was published, the new Estonian Government has promised to review cutting rates in state-owned forests. Our Dutch radio broadcasts were picked up across national Dutch media. Our interactive investigation was cited by scientists and campaigners at a European Commission meeting to discuss a revision to the Renewable Energy Directive. The Guardian version was cited by Greta Thunberg as an &quot;essential read&quot; on Twitter and cited by the US magazine the New Yorker, which covered the subject a week later. "/>
    <s v=" To investigate the subsidised European pellet trade and its impact on Baltic forests, we uploaded boundary files for Estonia’s Natura 2000 zones to Global Forest Watch, an online platform for monitoring forests, and found that per-hectare tree cover loss (the removal of the tree canopy rather than outright deforestation) in these areas accelerated after 2015, when Estonian changed the rules around clear-cutting in some of its nature parks. We uploaded the KLM file to Google Earth Engine to identify areas where we could test for changes in forest cover. We used Google Timelaps to test for changes, then singled out Hanja Nature Park using open source GQIS, which allowed us to test one area for tree cover and some related statistics. In order to verify the Global Forest Watch data, which has its critics, we built an overlay in Goggle Earth Engine and checked the patches using Google Earth Pro's time-slider. We used photoshop to create different overlay images for our story, including GIFs and a slider, to allow the reader to explore differences in tree cover over time for themselves. For the 10,000 word feature, we travelled to Estonia and worked with local designers to custom-build graphics, including a certifications &quot;game&quot; and drop down features and timelines to add depth and context to our story. We worked with a local photographer to capture drone imagery of the forests and nearby pellet milles. We used Google Street View technology and 360 degree imagery to take the reader to the site of the environmental devastation so they could explore the differences in forest cover over time. Our investigation relied heavily on open-source, encrypted, collaborative tools including Next Cloud for file sharing, a DocuWiki to organise the mammoth amount of research we accrued over three months, Rocket Chat as a Slack alternative "/>
    <s v=" Conducting a cross-border investigation in a pandemic comes with no small amount of challenges. We had always planned to report the findings of our sateliite work on the ground, but as the summer waned and another round of lockdowns took hold across Europe, we had to make the call about whether or not it was safe to travel to Estonia. Four made it from Germany, the Netherlands and the UK but travel restrictions and the depleted number of flights made it impossible for others to travel.   At this moment, our well-established collaborative tools came into their own. Using RocketChat, Signal and video calls, we were in daily contact with the team working remotely. During trips to clear-cut areas, reporters sent us their location co-ordinates and we were able to corroborate their photos, videos and other reporting with satellite images in real time.   Because we only had a few days on the ground in Estonia, we adapted the Google Sprint model of iterating startups to our story. In this way we went from concept to product – an interactive feature of 10,000 words – within a week, iterating the story as we gathered evidence on the ground.      "/>
    <s v="Cross-border investigative work is still a relatively new field. We are indebted to Investigative Journalism for Europe for funding and Arena for Journalism in Europe for supporting our project with technical and professional expertise. We feel there is enormous value in sharing what we learned during our investigation, from the technology and the systems that allowed us t share data and communicate safely, to the OSINT tools that enabled us to identify areas of interest to the investigation and explore changes in tree cover over time. Journalists might learn from the way we organised our investigation: both over time and practically how we kept track of our reporting. We set out to map the trade in biomass across European borders for the first time, in order to shed light on the major actors in the industry and their practises in three phases: a month on the trade in our own countries, a month on the trade across borders and a final month bringing all the pieces together to create our stories. We met once a week and spoke almost constantly on messaging channels in between. We established a DocuWiki, a kind of investigative wikipedia, which allowed us to navigate through our extensive reporting and find files and references. This was invaluable in helping us to identify who we had spoken to and what we already knew in the reporting phase, and as a reference point when we came to write up our work. Journalists might also learn from the way we used the Google Design Sprint to iterate our story over the course of a week on the ground in Estonia. The methodology meant that we were able to respond and adapt our plans based on what we found locally and in collaboration with local developers, videographers, designers and photographers"/>
    <s v="https://www.vpro.nl/argos/lees/onderwerpen/money-to-burn/interactive.html"/>
    <s v="https://www.theguardian.com/world/2021/jan/14/carbon-neutrality-is-a-fairy-tale-how-the-race-for-renewables-is-burning-europes-forests"/>
    <s v="https://www.publico.es/sociedad/residuos-forestales-fuente-energia-renovable.html?utm_source=twitter&amp;utm_medium=social&amp;utm_campaign=publico"/>
    <s v="https://vimeo.com/486021454"/>
    <s v="https://www.platform-investico.nl/artikel/hout-uit-kaalkap-beschermde-bossen-voor-biomassa-europese-centrales/"/>
    <s v="https://www.err.ee/1193797/pealtnagija-puidumassi-maaramine-taastuvaks-kutuseks-soodustab-lageraiet"/>
    <m/>
    <s v="Piret Reiljan, Sophie Blok, Ties Gijzel, Hazel Sheffield, Catherine Joie, Silvia Nortes, Paul Toetzke"/>
    <s v=" Piret Reiljan is a freelance journalist in Estonia.   Sophie Blok is a radio producer for Argos in the Netherlands.   Ties Gijzel is partnership developer for Argos in the Netherlands.   Catherine Joie is a freelance journalist in Belgium.   Paul Toetzke is a freelance journalist in Germany.   Hazel Sheffield is a freelance journalist in the UK.   Silvia Nortes is a freelance journalist in Spain. "/>
    <m/>
    <m/>
    <m/>
  </r>
  <r>
    <s v="The COVID Tracking Project at The Atlantic"/>
    <s v="covid-19跟踪"/>
    <x v="4"/>
    <s v="https://covidtracking.com/"/>
    <x v="1"/>
    <x v="95"/>
    <x v="93"/>
    <x v="1"/>
    <s v="Investigation, Explainer, Solutions journalism, Database, Open data, Fact-checking, Crowdsourcing, Illustration, Infographics, Chart, Map, Health"/>
    <s v="Database"/>
    <x v="15"/>
    <x v="9"/>
    <m/>
    <s v="National"/>
    <s v="Compliance"/>
    <s v="Compliance"/>
    <s v="Compliance"/>
    <s v="Compliance"/>
    <s v="Compliance"/>
    <s v="Scraping, D3.js, QGIS, JQuery, Json, Adobe Creative Suite, Microsoft Excel, Google Sheets, CSV, R, RStudio, PostgreSQL, OpenStreetMap, Python, Node.js, Microsoft Power BI"/>
    <x v="67"/>
    <s v="Filtering,Search"/>
    <x v="1"/>
    <x v="0"/>
    <s v=" The COVID Tracking Project at  The Atlantic  is a painstaking effort to compile more than 800 data points on the coronavirus pandemic from all 50 states, the District of Columbia, and U.S. territories on a daily basis. It is housed within  The Atlantic,  and we worked with Boston University’s Antiracist Research Center on race data collection. Data scientist Jeff Hammerbacher and  Atlantic  journalists Alexis Madrigal and Robinson Meyer began this tracking separately before merging their efforts, later bringing on Erin Kissane to co-found the official organization in the first week of March. "/>
    <s v=" We became the definitive, trustworthy source for U.S. coronavirus data, filling the gap left by the federal government. Our data has been used in thousands of news articles and broadcasts across the political spectrum, and in &lt;a href=&quot;https://scholar.google.com/scholar?hl=en&amp;as_sdt=0%2C33&amp;q=%22covid+tracking+project%22&amp;btnG=&quot; style=&quot;text-decoration:none;&quot;&gt; hundreds   of academic and medical papers in the most prestigious journals. It's also used by &lt;a href=&quot;https://coronavirus.jhu.edu/map.html&quot; style=&quot;text-decoration:none;&quot;&gt; the largest   &lt;a href=&quot;https://www.ft.com/content/a2901ce8-5eb7-4633-b89c-cbdf5b386938&quot; style=&quot;text-decoration:none;&quot;&gt; aggregation   &lt;a href=&quot;https://github.com/owid/covid-19-data/tree/master/public/data/&quot; style=&quot;text-decoration:none;&quot;&gt; efforts   and has been cited in multiple &lt;a href=&quot;https://scholar.google.com/scholar_case?case=4182837643689079786&amp;q=%22COVID+Tracking+Project%22&amp;hl=en&amp;as_sdt=80000006&quot; id=&quot;docs-internal-guid-e274cfe1-7fff-1d23-19ce-8ac316f14b17&quot; style=&quot;text-decoration:none;&quot;&gt; pandemic  -&lt;a href=&quot;https://public.courts.alaska.gov/web/media/docs/avc/memorandum1.pdf&quot; style=&quot;text-decoration:none;&quot;&gt; related   &lt;a href=&quot;https://www.mass.gov/doc/ag-complaint/download&quot; style=&quot;text-decoration:none;&quot;&gt; lawsuits  .       The White House used our &lt;a href=&quot;https://web.archive.org/web/20210113090724/https://www.whitehouse.gov/wp-content/uploads/2020/04/Testing-Overview-Final.pdf&quot; style=&quot;text-decoration:none;&quot;&gt; testing data   rather than the CDC's, and the Biden transition team &lt;a href=&quot;https://www.buzzfeednews.com/article/zahrahirji/biden-trump-white-house-coronavirus-data&quot; style=&quot;text-decoration:none;&quot;&gt; relied on CTP data  . The CDC published &lt;a href=&quot;https://www.cdc.gov/mmwr/volumes/69/wr/mm6924e2.htm?s_cid=mm6924e2_w&quot; style=&quot;text-decoration:none;&quot;&gt; a report   stating that our race data might be more accurate than the federal government's. The CDC's vaccine advisory council used our data in presenting evidence of who should be &lt;a href=&quot;https://www.cdc.gov/vaccines/hcp/acip-recs/vacc-specific/covid-19/evidence-table.html&quot; style=&quot;text-decoration:none;&quot;&gt; included in phase 1A of the vaccine roll-out  . Federal lawmakers repeatedly used our data in demanding answers from the executive branch, and cited us in a &lt;a href=&quot;https://www.govtrack.us/congress/bills/116/hr8073/text&quot; style=&quot;text-decoration:none;&quot;&gt; bill   called the Improving COVID–19 Data Transparency Act. We've been cited by numerous federal agencies and praised by &lt;a href=&quot;https://twitter.com/FaceTheNation/status/1353331719550627840?s=20&quot; style=&quot;text-decoration:none;&quot;&gt; Dr. Deborah Birx   as &quot;superb&quot; and &lt;a href=&quot;https://twitter.com/DrTomFrieden/status/1347711455882317824&quot; style=&quot;text-decoration:none;&quot;&gt; former CDC director   Tom Frieden as &quot;invaluable.&quot; The Biden administration used CTP data in its day 1 &lt;a href=&quot;https://www.whitehouse.gov/wp-content/uploads/2021/01/National-Strategy-for-the-COVID-19-Response-and-Pandemic-Preparedness.pdf&quot; style=&quot;text-decoration:none;&quot;&gt; COVID response plan   instead of the CDC's.     We required states to make data available publicly if they wanted it included in our datasets. We wanted states to report tests in units capturing repeat testing; initially, only 19 states did so, and now all but three jurisdictions report repeat testing. When we began tracking race and ethnicity data, fewer than half of the jurisdictions reported those numbers. Now, nearly every single one does. Our work led to more than two dozen changes to data points on state websites, from correcting errors to clarifying definitions to releasing new data points. And we were instrumental in securing the release—&lt;a href=&quot;https://covidtracking.com/data/hospital-facilities&quot; style=&quot;text-decoration:none;&quot;&gt; and demonstrating the utility  —of new data from the federal government. "/>
    <s v=" The COVID Tracking Project used a unique approach to gather data, relying on a network of hundreds of trained volunteers. The radically transparent project made all of its data and analyses publicly available so that anyone could use it, including an &lt;a href=&quot;https://covidtracking.com/data/api&quot;&gt;API,  &lt;a href=&quot;https://covidtracking.com/data/download&quot;&gt;downloadable data,  dashboards, and highly detailed &lt;a href=&quot;https://covidtracking.com/analysis-updates&quot;&gt;explanations  of the data. We also developed an entire suite of charts that we made available for public use that have been used and replicated by broadcast, digital, and traditional print outlets.        Since its inception, the CTP has built out new and unprecedented processes in order to collect the most complete and accurate data possible. Many other groups tried to &quot;scrape&quot; COVID-19 data automatically, but that method proved unreliable. We deployed human labor in the form of hundreds of trained volunteers to fact-check every single one of the data points, and we built automated systems that run in the background of the data collection process to help those people. We also created a data quality team that engaged in deep research to provide the metadata that was necessary to understand how states were reporting. We relied on a complex workflow combining Slack, Google Sheets, Airtable, and our own databases.       Because the data was so complex, we built out a reporting operation that made hundreds of contacts with state and federal officials to understand their numbers. We were instrumental in shaking more and better data out of states. Working with local reporters, we were also able to apply pressure to states to release more &lt;a href=&quot;https://covidtracking.com/race/dashboard&quot;&gt;race and ethnicity data,  improve the quality of their reporting, and provide details on &lt;a href=&quot;https://covidtracking.com/data/long-term-care&quot;&gt;long-term-care facilities,  where a significant portion of COVID-19 deaths have occurred.  "/>
    <s v=" The data that the CTP deals with is extremely messy and heterogeneous. It is produced by 56 jurisdictions, each of which has its own data pipelines and reporting quirks. Our team must stitch together this data to create valuable statistics. This requires in-depth knowledge not only of the data that a state provides, but its dashboards, data definitions, and caveats.        State data is imperfect and sometimes erroneous, so our teams throw themselves at the walls of government opacity day after day, trying to shine a light on each of the metrics we track. States themselves don’t always understand what’s happening and we’re often the very first to point out problems. Officials have told us that the federal government used our data to help the Coronavirus Task Force understand its own data.        As a brand-new endeavor, we had to establish relationships with every state, the federal government, public health officials, and others. We built a star-studded advisory board composed of public health experts, epidemiologists, technologists, and experts on racial inequities. We raised $1.5 million from top foundations (Rockefeller, Robert Woods Johnson, Chan Zuckerberg, Emerson Collective) to support the managers of our volunteers and build out our technical infrastructure. We did it with infrastructural support from  The Atlantic,  but raised the funds ourselves.        The biggest obstacle is the sheer amount of work required to do what the CTP does. This is thousands of hours of work a week that require precision, knowledge, and dedication. We had to build a culture that would bring people in and keep them coming back, despite the ghastly nature of our work. Our data entry team leads have made the CTP a welcoming place that supports those who do the work. "/>
    <s v=" CTP is a testament to the power of collaborative journalism. We were able to spin up the project quickly and do urgent work by building a coalition of not just journalists, but academics, data scientists, epidemiologists, technologists, and public health experts. It took shape in the crucible of the U.S. pandemic, but could be applied to beats that require cross-disciplinary expertise.       We've also shown the ability to work  with  the public to  do  journalism. We recruited and trained hundreds of volunteers from all over the country and all walks of life—some of whom had no previous experience with data. We used simple, distributed tools to do this: a Google form, Zoom training sessions, Slack, and Google Sheets. We proved that it's possible to build an all-remote journalism endeavor from scratch in the midst of a pandemic, creating a culture that kept volunteers engaged.       We've built a series of workflows to find, calculate, check, and double-check the data. We plan to share these processes publicly, so that newsrooms that work with messy datasets can learn from our experience.       We also showed just how important it is to analyze how governments are collecting and defining data. Our data quality team and journalists not only worked to come up with definitions and analyses to help the public understand what data is available, but they also held officials accountable for the data they published. The COVID Tracking Project makes all of its data public, along with &lt;a href=&quot;https://covidtracking.com/about-data/data-definitions&quot; style=&quot;text-decoration:none;&quot;&gt; data definitions,  &lt;a href=&quot;https://covidtracking.com/about-data/faq&quot; style=&quot;text-decoration:none;&quot;&gt; detailed   &lt;a href=&quot;https://covidtracking.com/about-data/total-tests&quot; style=&quot;text-decoration:none;&quot;&gt; usage   &lt;a href=&quot;https://covidtracking.com/analysis-updates/category/testing-data&quot; style=&quot;text-decoration:none;&quot;&gt; guides,  and a help desk that's answered thousands of questions.       Finally, this project is also proof that journalists can do a better job compiling and explaining data than the federal government. "/>
    <s v="https://www.theatlantic.com/health/archive/2020/03/how-many-americans-have-been-tested-coronavirus/607597/"/>
    <s v="https://covidtracking.com/document/cdc-paper/"/>
    <s v="https://covidtracking.com/analysis-updates/what-weve-learned-about-the-hhs-hospitalization-data"/>
    <s v="https://covidtracking.com/analysis-updates/visualizing-covid-19s-impact-on-hospitals"/>
    <s v="https://covidtracking.com/analysis-updates/how-we-source-our-data"/>
    <s v="https://covidtracking.com/analysis-updates/category/weekly-update/"/>
    <m/>
    <s v="Alexis Madrigal, Erin Kissane, Robinson Meyer and Jeff Hammerbacher"/>
    <s v=" Alexis C. Madrigal is a staff writer at  The Atlantic,  a co-founder of The COVID Tracking Project, and the author of  Powering the Dream: The History and Promise of Green Technology .       Robinson Meyer is a staff writer at  The Atlantic . He is the author of the newsletter The Weekly Planet, and a co-founder of The COVID Tracking Project.       Erin Kissane is a co-founder of The COVID Tracking Project and the former director of content for Knight-Mozilla OpenNews.       Jeff Hammerbacher is a data scientist and the founder and general partner at Related Sciences. "/>
    <m/>
    <m/>
    <m/>
  </r>
  <r>
    <s v="How LA NACION built a unique platform to monitor the Covid-19 pandemic in real time"/>
    <s v="covid-19追踪"/>
    <x v="13"/>
    <s v="https://www.lanacion.com.ar/politica/how-la-nacion-built-unique-platform-to-nid2571851"/>
    <x v="0"/>
    <x v="96"/>
    <x v="94"/>
    <x v="1"/>
    <s v="Explainer, Database, Open data, News application, Fact-checking, Infographics, Chart, Map"/>
    <s v="Database"/>
    <x v="15"/>
    <x v="16"/>
    <m/>
    <s v="National"/>
    <s v="Compliance"/>
    <s v="Compliance"/>
    <s v="Compliance"/>
    <s v="Compliance"/>
    <s v="Compliance"/>
    <s v="Scraping, D3.js, Canvas, JQuery, Json, Adobe Creative Suite, Google Sheets, CSV, R, PostgreSQL, Python, Node.js"/>
    <x v="68"/>
    <s v="Zoom/details on demand,Filtering,Search,Hyperlink to related materials"/>
    <x v="1"/>
    <x v="0"/>
    <s v="   The news application website  is fed with daily information that LA NACION team manually collects from the reports published by the Ministry of Health and from automatic processes of data that the National Government publishes as well on the national open data portal. The dedicated website presents one-a-kind analysis made with health specialists.         "/>
    <s v="    The development of the platform gave citizens and Health specialists a tool to monitor decisions that were made by the Government following the figures of our country. Since LA NACION´s newsroom actively reuse the data that was feeding the special website, inconsistencies in numbers were found and also reported by citizens. The articles published to make visible contradictions and problems in data promoted changes in the definition of coronavirus cases and adjustments and led to the release of a daily dataset containing detailed figures of what was happening in every corner of the country. The publication increased the use of data by activists, scientists, academics and specialists in diverse fields in Argentina. In this sense, the development of the platform led to the emergence of a group of watchdogs that are in permanent contact through a Telegram group and, as LA NACION, file for FOI requests to fix inconsistencies or problems in data.  "/>
    <s v="   Because data about coronavirus cases in Argentina is reported in PDF documents and also datasets, the development of the platform involved a combination of different software, tools and technologies to support the uploading of information in diverse formats (manual and automatic procedures).Frontend development was made in JavaScript using vue.js as main framework. To obtain data from international sources, open source repositories of the websites dedicated to the data registration were used. After obtained those data, Python was used as backend language for data parsing according to the needs of LA NACION development. For the local site, an ad hoc administrator in Django.js was developed and this was used by the team of journalists to manually upload the data from Argentina, several times a day.      As even data which is uploaded through automated processes contain errors, the team also deploy technical validations over the system to guarantee the quality of the information that LA NACION opens to the public. In this sense, our team used SNS (Simple Notifications Service), S3, CloudWatch, Lambdas, E2, Tableau, Vue.js and Big Query.  "/>
    <s v="   The most difficult part of the project is the constant monitoring that it requires due to problems in data reported by the Government in official documents and datasets. This situation involves permanent shifts of more than 8 people at different times to check that the quality of data that we receive is consistent with the historical information of cases and also within each specific dataset or PDF document. In fact, this is one of the reasons we established human and automatic validations at specific stages of processes. We also had to train ourselves to acquire the necessary skills in order to understand and analyse Health data related to the pandemic. This expertise took time but also requires flexibility to translate the complexity that arises from national figures into relevant stories for our readers.  "/>
    <s v="   One of the most important lessons learned is that interdisciplinary work and the expertise of journalists, developers, data scientists and activists is key to activate the demand of data in countries such as Argentina, where the Government open public information but not in a way to facilitate its consumption. In this regard, the coronavirus website shows the relevance of the power of collaboration. Alliances between our newsroom, university students and Health specialists are always stronger than a set of bureaucratic barriers that aim to discourage the visibility of the Coronavirus pandemic in Argentina. Furthermore, LA NACION, could not have developed a dashboard with more than 150 interactive visualizations without key specialists working in different disciplines.            "/>
    <s v="https://www.lanacion.com.ar/sociedad/en-detalle-infectados-fallecidos-coronavirus-argentina-nid2350330/#/"/>
    <s v="https://www.lanacion.com.ar/el-mundo/coronavirus-asi-se-propaga-virus-mundo-nid2351138"/>
    <s v="https://www.lanacion.com.ar/sociedad/vacunas-covid-19-cuales-llegaran-argentina-que-resultados-nid2526910/"/>
    <s v="https://www.lanacion.com.ar/sociedad/vacunas-nid2568125/"/>
    <s v="https://www.lanacion.com.ar/sociedad/coronavirus-monitor-contagios-nid2396526/#/"/>
    <s v="https://www.lanacion.com.ar/sociedad/reuniones-nid2571833/#/"/>
    <m/>
    <s v="G. BOURET, F. FERNANDEZ BLANCO, P. LOSCRI, G. FERRO, M. TRIGO VIERA, C. ARAUJO, G. DE LA LLANA, N. BASES, N. RIVERA, P. ARELLANO, B. PALLARO, D. ARAMBILLET, F. RODRIGUEZ ALTUBE, G. ALONSO, J. COSTA,  J. COPELLO, N. LOUZAU, F. COELHO, R. COLMAN"/>
    <s v=" The authors are members of LA NACION Data and Visualization Teams.         Gabriela BOURET data analysis, Florencia FERNANDEZ BLANCO General Coordination, Pablo LOSCRI General Coordination, Giselle FERRO Design, Mariana TRIGO VIERA Design, Carlos ARAUJO Developer, Gastón DE LA LLANA Developer, Nicolás BASES Developer, Nicolás RIVERA Developer, Pablo ARELLANO Developer, Bianca PALLARO reporter, Delfina ARAMBILLET reporter, Florencia RODRIGUEZ ALTUBE Reporter; Romina COLMAN reporter,  Florencia COELHO reporter, Gabriel ALONSO Developer, José COSTA Reporter, Juana COPELLO Reporter, Natalia LOUZAU Reporter  "/>
    <m/>
    <m/>
    <m/>
  </r>
  <r>
    <s v="MonitorA"/>
    <s v="对女性候选人的仇恨言论监测"/>
    <x v="9"/>
    <s v="https://azmina.com.br/projetos/monitora/"/>
    <x v="0"/>
    <x v="97"/>
    <x v="95"/>
    <x v="1"/>
    <s v="Investigation, Explainer, Multiple-newsroom collaboration, Database, Politics, Women"/>
    <s v="Inform"/>
    <x v="24"/>
    <x v="6"/>
    <m/>
    <s v="National"/>
    <s v="Compliance"/>
    <s v="Non-compliance"/>
    <s v="Non-compliance"/>
    <s v="Compliance"/>
    <s v="Compliance"/>
    <s v="Google Sheets, CSV, R, Python"/>
    <x v="69"/>
    <s v="Search,Hyperlink to related materials"/>
    <x v="1"/>
    <x v="0"/>
    <s v=" MonitorA is an observatory of political violence against female candidates on social networks, a project by Revista AzMina and InternetLab. Throughout the election campaign, from September to November 2020, we collected hundreds of thousands of comments directed at candidates from all political spectrum on different social networks (Twitter, Instagram and YouTube). With automated linguistic filters and also with human analysis, we analyze these publications to understand the dynamics of violence during the elections and we show that political violence against women in networks is sexist and misogynistic. "/>
    <s v=" MonitorA's main objective was to prove with data what we already empirically predicted: that women are provoked by sexist political violence in political environments. With a partnership with InternetLab, an independent research center in the areas of law and technology, we were able to analyze how sexist hate speech takes place within social platforms, and by partnering with five local vehicles from five Brazilian states, we also managed cover local contexts of political violence, including offline.   MonitorA's first survey revealed that 123 monitored candidates in 7 states in municipal events received more than 40 curses a day on Twitter alone. In the second survey, in the second round of updates, we showed that other female political figures who supported women's candidacies were also attacked. The insults were mostly focused on the physical, intellectual and moral characteristics of these women, and not for their political performance, as we have shown that it happened with men.   This survey was released by the candidates themselves, who, caused by the violence in the networks, reported this harassment. Manuela D'Ávila, a former candidate for the country's vice presidency in 2018, investigates MonitorA's monitoring data in a television debate. Other candidates, such as Joice Hasseman, from PSL, candidate for the mayor of São Paulo, mentioned the surveys on social networks. A candidate for councilor in São Paulo, Erika Hilton, decided to sue more than 50 people who harassed her on the networks and talked to our team.   Our data was also reported and republished by more than 50 media outlets, including television channels such as CNN Brasil and TV Cultura, CBN radio, as well as appearing in reports by UOL, Estadão, etc. It was the first time that Political Violence became a debate in the press. "/>
    <s v=" We created Python scripts that captured publications that cited nearly 200 applications from around the country for two months on Twitter, Youtube and Instagram. On Twitter on Youtube the APIs of the respective social networks were used. Data collection for Instagram was performed using web scraping techniques. In all, 2.3 million publications on social networks were captured for analysis. The data was cleaned up and organized to address some inconsistencies, such as name changes on social networks, standardization of columns and types of data and formatting of dates. All messages were categorized as offensive or non-offensive, based on regular expressions identified by a linguist. She created dictionaries of offensive terms that covered all profiles of monitored candidacies: for white and non-white women, cis and trans, LGBTs and straight, from different political spectrum, etc. The dashboard that allowed the analysis and visualization of these data by our content team was developed in R with shiny and golem, packages used for the creation of dynamic applications. The application's filters and functionalities were improved throughout the project. With the filters and features we were able to make queries and create databases in CSV for smaller and more specific analyzes, using mostly Google Sheets. "/>
    <s v=" The hardest part was dealing with this large amount of data for journalistic analysis. We captured 2.3 million publications on social media for analysis. Of these, at least 155,000 contained offensive terms, were potentially violent and could be analyzed. Even with the automated linguistic filters created by our linguist, it still took a great deal of human analysis of these tweets: checking if they were cursing directed at the candidates, how the terms were used in different speeches, etc. Each published content required the human checking of at least 1,000 tweets in a few days, as we follow the electoral campaign calendar, which lasts only two months. All this work brought together a very diverse team: developers, data journalists, linguists, anthropologists, specialists in digital law, etc. In this way, we were able to gather different points of view on the data to make powerful analyzes of the dynamics of political violence in the networks. And it must be remembered that this is an especially sensitive content to be worked on by a mostly female team, which had to focus on misogynistic strategies of violence and attack. "/>
    <s v=" MonitorA is a project that combines technology, linguistics, journalism, law and advocacy to combat political gender violence. It is, therefore, a collaborative project: we brought together AzMina, InternetLab, an independent research center in the areas of law and technology, and five other local media outlets in five states in the country, which together produced content on political violence on the networks. With that, we were able to make cuts of territory, legal and technology cuts, and journalistic cuts on the subject.   In the technology area, it is also a major text mining and sentiment analysis project: we use linguistic filters to determine whether publications were potentially violent. This can be very useful and inspiring for other journalists and media who want to investigate hate speech on the internet: not just the terms used, but how these speeches are spread, what are the strategies used, the actors involved, the difference in speech in attacks to different profiles of people, etc. It is also possible to learn from the flows and processes used by our team to deal with this large amount of data and transform them into not only quantitative, but qualitative analyzes. "/>
    <s v="https://azmina.com.br/reportagens/violencia-politica-genero-eleicoes/"/>
    <s v="https://azmina.com.br/reportagens/ataques-a-candidatas-se-estendem-a-apoiadoras-no-2-turno-das-eleicoes/"/>
    <s v="https://azmina.com.br/reportagens/violencia-politica-de-genero-as-diferencas-entre-os-ataques-recebidos-por-mulheres-e-seus-oponentes/"/>
    <m/>
    <m/>
    <m/>
    <m/>
    <s v="Bárbara Libório, Jamile Santana, Carolina Oms, Helena Bertho, Thais Folego, Mariana Valente, Fernanda Sousa, Alessandra Gomes, Blenda Santos, Catharina Pereira, Jade Becari, Renata Hirota, Sérgio Spagnuolo, Yasmin Curzi, Larissa Ribeiro, Carolina Herrera"/>
    <s v=" Bárbara Libório, data journalist and project manager at AzMina.   Jamile Santana,,  data journalist and project coordinator at AzMina.   Carolina Oms, journalist and AzMina director.   Helena Bertho, journalist and AzMina director.   Thais Folego, journalist and AzMina director.   Mariana Valente, InternetLab director.   Fernanda K. Martins Sousa, coordinator of InternetLab's inequalities and identities area.   Alessandra Gomes, Internet Lab's tech fellow.   Blenda Santos, InternetLab's researcher.   Catharina Pereira, InternetLab's researcher.   Jade Becari, InternetLab's researcher.   Renata Hirota, Volt Data Lab's data journalist.   Sérgio Spagnuolo, Volt Data Lab's CEO.   Yasmin Curzi, researcher.   Larissa Ribeiro, designer and AzMina's art director.   Carolina Herrera, design intern at AzMina.   Karoline Gomes, marketing analist. "/>
    <m/>
    <m/>
    <m/>
  </r>
  <r>
    <s v="What 11699 Cases Tell Us About COVID-19?"/>
    <s v="如何记住疫情"/>
    <x v="8"/>
    <s v="http://h5.thepaper.cn/html/zt/2020/12/liudiao/index.html"/>
    <x v="0"/>
    <x v="98"/>
    <x v="96"/>
    <x v="1"/>
    <s v="Explainer, Database, Open data, Infographics, Chart, Health"/>
    <s v="Inform"/>
    <x v="15"/>
    <x v="1"/>
    <m/>
    <s v="National"/>
    <s v="Compliance"/>
    <s v="Compliance"/>
    <s v="Compliance"/>
    <s v="Compliance"/>
    <s v="Compliance"/>
    <s v="Scraping, D3.js, Three.js, Canvas, JQuery, Json, Adobe Creative Suite, CSV, Python"/>
    <x v="3"/>
    <s v="Zoom/details on demand"/>
    <x v="0"/>
    <x v="0"/>
    <s v=" Using epidemiological survey data collected over the past year, we review the spread and development of the 2020 coronavirus pandemic in China through a 3D visualization.   The first chapter is a starry sky symbolizing every individual in the prevention and containment of the virus. The second is a forest illustrating the intricate complexities of human-to-human virus transmissions. Readers are free to explore the details of each patient in the virus transmission chain. The third chapter regroups the dataset into a bar chart demonstrating the variety of disease symptoms at the time of diagnosis. "/>
    <s v=" The data for the 11699 surveyed cases were made public for further research and usage. Readers can apply for the data at the end of the interactive project. After one week of the publication, near one thousand readers apply for the data. They come from various industries, like universities, media, pharmaceutical companies, consulting companies, freelancers, and more. We encourage them to discover more stories, findings, and patterns of the dataset. After all, humans forget easily. Data shall keep the memory of the special year of 2020 for us. "/>
    <s v=" Python: Clean and analyze the dataset. Convert the data into the format for the visualization. Merge the words for interactive displaying.    Three.js: Creating and rendering visualizations. Building up animations and transformations among the scenes, like a starry sky, forests, bar charts, and more.   Shader: Data binding for background colors and icons of the circle, and group and regroup of the 3D circles. "/>
    <s v=" Collecting and cleaning data for our first version dataset was very complicated and time-consuming because the data of local health commissions are spreading out over multiple websites and platforms, and they are all written in different formats. Therefore, we need to clean the data both by hand and by python scripts.   It is also very challenging to use three.js for loading a dataset of over ten thousand rows, converting every row into a 3D bubble, transforming all the bubbles into different shapes and scenes, grouping and regrouping all the bubbles smoothly.    Calculating and visualizing the transmission chain is difficult too. The dataset for the network only contains two columns: &quot;from&quot; and &quot;to.&quot; Therefore, we need to code in three.js to find multiple lines that connect to each other. "/>
    <s v=" Being a data journalist in China is hard because it is rare to run into a well-formatted public dataset, especially during the pandemic when public departments are swamped with virus controls. For this project, we try to overcome this obstacle by cleaning and organizing data ourselves and cooperating with university researchers. Special thanks to Liu Xiaofan, Xu Xiaoke and Wu Ye for sharing the full dataset with us. In contrary to us, university researchers have more time and resources to conduct long-term data cleaning with machine learning and Natural Language Processing. Therefore, the cooperation between media and university researchers can produce interesting news stories while guaranteeing the high quality of large-scale manual collecting data. This project is a great tryout for the cooperation like this. I think in the future, data journalists in China would reach out to the universities for meaningful story ideas and research datasets.  "/>
    <m/>
    <m/>
    <m/>
    <m/>
    <m/>
    <m/>
    <m/>
    <s v="Zou Manyun, Kong Jiaxing, Du Haiyan, Wang Yasai, Lu Yan"/>
    <s v=" The Paper data news team features data journalism and explanatory reporting, in all forms including infographic, interactive visualization, animation video and 3D animation.   "/>
    <m/>
    <m/>
    <m/>
  </r>
  <r>
    <s v="Kein Filter für Rechts"/>
    <s v="右翼场景如何利用 Instagram招募 年轻人"/>
    <x v="10"/>
    <s v="https://correctiv.org/top-stories/2020/10/06/kein-filter-fuer-rechts-instagram-rechtsextremismus-frauen-der-rechten-szene/"/>
    <x v="1"/>
    <x v="99"/>
    <x v="97"/>
    <x v="0"/>
    <s v="Investigation, Long-form, Database, Politics, Lifestyle, Women"/>
    <s v="Inform"/>
    <x v="24"/>
    <x v="6"/>
    <m/>
    <s v="National"/>
    <s v="Compliance"/>
    <s v="Non-compliance"/>
    <s v="Non-compliance"/>
    <s v="Non-compliance"/>
    <s v="Non-compliance"/>
    <s v="AI/Machine learning, Scraping, Google Sheets, CSV, Node.js"/>
    <x v="37"/>
    <s v="Zoom/details on demand,Hyperlink to related materials"/>
    <x v="1"/>
    <x v="0"/>
    <s v=" The investigative data research #KeinFilterFürRechts, enriched with conversations with insiders from the scene and ex-developers, gave the first comprehensive insight into the right-wing parallel world on Instagram, its most important figures, strategies and codes - and showed with impressive examples how little the company does against it.         "/>
    <s v=" Instagram reacted immediately to the research, deleting a number of examples from the texts from the platform in the days following publication; German politicians took it as an opportunity to debate the topic of platform regulation. "/>
    <s v=" The team, consisting of several reporters, a data journalist and a researcher, observed the right-wing scene on Instagram for more than eight months. It developed several tools to collect and analyze large amounts of data on the platform (it had its approach peer-reviewed by two researchers).     The used tools reached from „Exponential Discriminative Snowball Sampling“ to one where we could see how strong connections between accounts on instagram are (based on follows) called „instaball“, to classical network analysis and text data mining. The process went through mulitple iterations including security and bias checks (the full process is explained here: https://correctiv.org/top-stories/2020/10/06/kein-filter-fuer-rechts-instagram-rechtsextremismus-daten-so-sind-wir-vorgegangen/#daten-daten-daten-so-sind-wir-vorgegangen)    Through the database, the team was able to map a network of Instagram accounts for the first time (4,500 accounts) and understand how right-wingers to far-right extremists communicate there and draw young people into their ideology. It turned out that Instagram's algorithmic vulnerabilities are being exploited for this purpose. "/>
    <s v=" One of the key challenges: The corporate philosophy of Facebook subsidiary Instagram prevents third parties from gaining access to the data stored on the platform. Only the online service itself and the users should be allowed to dispose of it.    For us, this meant that Instagram does not offer any way to collect data from accounts. We therefore had to get creative and find a solution ourselves in order to be able to answer our research questions. Which we did, because we believe that the public has a right to know about right-wing strategies on one the most-used social media platform these days. "/>
    <s v=" Aside from the combinational usage of different tools in order to show a network on instagram, the way we presented to story deserves attention.     So, what was special about #KeinFilterFürRechts was not only the combination of several research paths, but also in particular the narrative format: The research was published in four parts over the course of a week, with the headlines of the individual stories and their publication date being teased on the website in advance. Interested readers were able to subscribe to e-mail reminders - which they also actively used. In addition, the team used #KeinFilterFürRechts (the research title, which sounds like a slogan but describes the research result very precisely), a highly frequented hashtag, under which thousands of people exchanged views on the topic in social media. "/>
    <m/>
    <m/>
    <m/>
    <m/>
    <m/>
    <m/>
    <m/>
    <s v="Till Eckert, Alice Echtermann, Arne Steinberg, Celsa Diaz, Clemens Kommerell"/>
    <s v=" Till Eckert is a reporter on disinformation and the far right. Since 2019 he's part of the CORRECTIV newsroom. He lives in Berlin.   Alice Echtermann is the teamlead of CORRECTIVs fact-checking team. She joined the organisation in 2019 and lives in Bremen.   Arne Steinberg is a freelance reporter focussing on the football (soccer) industry and the far right. He lives in Cologne.    Clemens Kommerell is a data journalist who created a range of tools to be able to show how instagram networks are behaving. He lives in Leipzig.    Celsa Diaz is a data scientist mainly specialized on text data mining and marketing automation. She lives in Berlin. "/>
    <m/>
    <m/>
    <m/>
  </r>
  <r>
    <s v="Why Is the Risk of Coronavirus Transmission so High Indoors?"/>
    <s v="covid为什么传播风险那么高"/>
    <x v="10"/>
    <s v="https://www.zeit.de/wissen/gesundheit/2020-11/coronavirus-aerosols-infection-risk-hotspot-interiors"/>
    <x v="0"/>
    <x v="100"/>
    <x v="12"/>
    <x v="1"/>
    <s v="Explainer, News application, Illustration, Health"/>
    <s v="Explain"/>
    <x v="15"/>
    <x v="1"/>
    <m/>
    <s v="National"/>
    <s v="Compliance"/>
    <s v="Non-compliance"/>
    <s v="Non-compliance"/>
    <s v="Compliance"/>
    <s v="Compliance"/>
    <s v="Animation"/>
    <x v="24"/>
    <s v="Personalization,Hyperlink to related materials"/>
    <x v="1"/>
    <x v="0"/>
    <s v=" Let's assume you meet with another household and spend four hours together indoors. Later, it turns out that one person was carrying the new coronavirus. How high is the risk that someone has become infected – and how high is the risk for you personally?    Aerosols can carry Sars-CoV-2 from one person to another. Our interactive calculator allows for readers to design a room and determine how many people will be in, under what conditions. To visualize the risk of infection for various scenarios we have used data from the Max Planck Institute for Chemistry in Germany.     "/>
    <s v=" The tool was used several million times and is even shared today daily on Social Media. It helped millions of people to be more aware of the high risk of Coronavirus transmission indoors and even served policy makers to illustrate the risk of transmission indoors. While there was a discussion in Germany on the importance of FFP2 masks, our tool showed what huge difference those masks make. "/>
    <s v=" Our first mockups are based on collaborative Zoom and Figma sessions from everyone’s home office. From there on we mainly used Javascript and React to create the web app. For the animations of thousands of aerosol particles we used the Javascript library Pixi.JS. We used CSS transforms to construct a three-dimensional room with an isometric perspective. "/>
    <s v=" Our main challenge was to visualize complex scientific data in a model and to make it as accessible and understandable as possible for everyone. But at the same time we had to communicate uncertainty and error margins of said model.  "/>
    <s v=" The close cooperation between scientists and journalists has shown: together we can visualize complex findings in a vivid way. When you want to visualize people, it’s important to show the diversity of our society. We made an enormous effort to create illustrations of people with different backgrounds and characteristics. The appreciation of our readers showed us: the effort was definitely worth it. "/>
    <s v="Original German version: https://www.zeit.de/wissen/gesundheit/2020-11/coronavirus-aerosole-ansteckungsgefahr-infektion-hotspot-innenraeume"/>
    <m/>
    <m/>
    <m/>
    <m/>
    <m/>
    <m/>
    <s v="Fabian Dinklage, Annick Ehmann, Elena Erdmann, Moritz Klack, Maria Mast, Julian Stahnke, Julius Tröger, Claudia Vallentin, Paul Blickle"/>
    <s v=" Fabian Dinklage (Web development and Design), Annick Ehmann (Illustrations), Elena Erdmann (Data analysis), Moritz Klack (Web development), Maria Mast (Text), Julian Stahnke (Web development and Design), Julius Tröger (Project lead), Claudia Vallentin (Text), Paul Blickle (Web development and Design) "/>
    <m/>
    <m/>
    <m/>
  </r>
  <r>
    <s v="Inside China's Vast Infrastructure To Detain Muslims"/>
    <s v="中国围捕穆斯林"/>
    <x v="4"/>
    <s v="https://www.buzzfeednews.com/article/meghara/china-new-internment-camps-xinjiang-uighurs-muslims"/>
    <x v="1"/>
    <x v="101"/>
    <x v="98"/>
    <x v="1"/>
    <s v="Investigation, Long-form, Breaking news, Human rights"/>
    <s v="Inform"/>
    <x v="20"/>
    <x v="25"/>
    <m/>
    <s v="Regional"/>
    <s v="Non-compliance"/>
    <s v="Non-compliance"/>
    <s v="Non-compliance"/>
    <s v="Non-compliance"/>
    <s v="Non-compliance"/>
    <s v="Animation, 3D modelling, Google Sheets"/>
    <x v="35"/>
    <s v="Hyperlink to related materials"/>
    <x v="3"/>
    <x v="0"/>
    <s v=" Combining unprecedented satellite and architectural analysis with the voices of dozens of former prisoners, BuzzFeed News exposed China’s vast new infrastructure that the government has built for the mass detention of Muslims.  "/>
    <s v=" American politicians from both sides of the aisle took notice of the series, including Sens. &lt;a href=&quot;https://twitter.com/marcorubio/status/1299155590065934336?s=21&quot;&gt;Marco Rubio,  &lt;a href=&quot;https://www.facebook.com/jeffmerkley/posts/10157477910411546&quot;&gt;Jeff Merkley,  and &lt;a href=&quot;https://www.facebook.com/senatortoomey/posts/4623282704350341&quot;&gt;Pat Toomey . The first two articles in the series came at a crucial moment, when Congress was debating a bill to ban imports from Xinjiang made with forced detainee labor. The legislation easily passed the House in September and is awaiting approval from the Senate.   In February, Rajagopalan wrote about the plight of Tursunay Ziyawudun, a Uighur woman who had been detained for 10 months at internment camps. Ziyawudun escaped to Kazakhstan — but was told she would have to return to China to apply for a new visa, Rajagopalan reported. Returning to the country would likely have meant that she would be detained again. In September, Ziyawudun arrived safely in the United States, ending the threat of forcible repatriation. Ziyawudun’s lawyer said that she believed the press coverage helped her case. "/>
    <s v=" Killing discovered that Baidu Maps, run by China’s state-owned Google equivalent, had blanked out many satellite images that appeared uncensored on regular Google Earth — a clue that China wanted to hide these locations from the outside world.    There were 5 million of these tiles to wade through, however, which was far too many for individual human beings to process. Camps usually need to be near towns and infrastructure, so the team narrowed their search, yielding a still-enormous dataset of 50,000 locations.    Buschek built a custom web tool to sort through the images systematically. Soon the pool of possible detention sites was much more manageable. Still, the team had to go through thousands of images one by one, verifying many of the sites against other available evidence.    Killing is a licensed architect, a skill set she deployed to analyze the sites in detail. She developed sources at satellite imaging firms and obtained high-resolution images of key locations. These images enabled her to estimate the capacity of some of the compounds. Some could hold more than 10,000 people.   Rajagopalan and Killing homed in on the camp in Mongolküre. Pairing the images with survivor accounts, they provided as complete a picture as possible of how a camp functioned from the inside: the barbed wire pens in the courtyard where detainees were occasionally brought to exercise, the passage leading from the guardhouse to the main accommodation building, the colors of the outside walls.    Using specialized software, Killing developed a 3D architectural model of the camp — which she and BuzzFeed News’ art director, Ben King, deployed to tell the story. They created a scrolling interactive that blended the model seamlessly with the written text, allowing readers to see renderings of the cell blocks and classrooms at key points throughout the piece. "/>
    <s v=" Soon after China began to round up and detain thousands of Muslims in Xinjiang, Megha Rajagopalan was the first reporter to &lt;a href=&quot;https://www.buzzfeednews.com/article/meghara/the-police-state-of-the-future-is-already-here&quot;&gt;document the rise  of &lt;a href=&quot;https://www.buzzfeednews.com/article/meghara/china-uighur-spies-surveillance&quot;&gt;mass surveillance  in the region and the first to visit an internment camp — at a time when China denied that such camps existed.   In response, the government tried to silence her, revoking her visa and ejecting her from the country. It would go on to cut off access to the entire region for most Westerners and stymie journalists.   Undeterred, Rajagopalan kept digging. She started with a simple question: Where were people being held? With the estimated number of detainees running as high as 1 million, the Chinese government couldn’t just lock everyone up in its existing prisons. But in a region bigger than Alaska, it was immensely difficult for anyone to find evidence of new detention camps.   Rajagopalan teamed up with architect Alison Killing and programmer Christo Buschek to analyze satellite images. They analyzed thousands of satellite images censored by the Chinese government, which they compared with images on uncensored mapping software. Months of painstaking work later, they discovered more than 260 sites with the hallmarks of fortified detention compounds. Many also contained factories where detainees are forced to labor. These were built to be permanent, high-security facilities, signaling that the government aimed to imprison people for years.   Rajagopalan then traveled to Kazakhstan and persuaded more than two dozen former detainees to recount beatings and humiliations in harrowing detail, as well as provide more information on specific camps. Their accounts offered essential insights into life inside, from the ubiquitous cameras to the hierarchy of prisoners. They described being taken away from their homes, the horrors of life inside the camps, and the trauma that remains with them even after fleeing China. "/>
    <s v=" Other journalists can learn from this project the value of persistence in reporting.   Expelling Rajagopalan was only one way that China tried to stop her. The government also banned people in Xinjiang from speaking to reporters.    In-person door knocking was out of the question, but so was any other form of communication, given China’s highly sophisticated and draconian mass surveillance system. The very few ex-detainees who have managed to flee China live in terror of reprisals against family members back home.    So in order to speak to people who had been locked up, Rajagopalan needed to get creative. It soon became clear that her best bet was Kazakhstan, a landing point for most of the escapees. In a country known for its own authoritarian impulses, Rajagopalan not only had to find survivors but also had to earn their trust.    It would have been a journalistic success to interview just three or four ex-detainees. Rajagopalan spoke to dozens and, as a result, gathered essential details that had never been reported.   Throughout her reporting, Rajagopalan had to endure harassment from the Chinese government, which had persisted beyond forcing her to pack up her apartment in Beijing on short notice. Its representatives repeatedly pressured her to write more-positive stories about the country. State security agents asked her to divulge her contacts. A member of the New York consulate even threatened to demand that her editor fire her. And after the first two stories ran, the Chinese government posted her personal information, including a government identification number, on Twitter. "/>
    <s v="https://www.buzzfeednews.com/article/alison_killing/china-ex-prisoners-horrors-xinjiang-camps-uighurs"/>
    <s v="https://www.buzzfeednews.com/article/meghara/inside-xinjiang-detention-camp"/>
    <s v="https://www.buzzfeednews.com/article/alison_killing/xinjiang-camps-china-factories-forced-labor"/>
    <s v="https://www.buzzfeednews.com/article/meghara/china-uighur-xinjiang-kazakhstan"/>
    <s v="https://www.buzzfeednews.com/article/alison_killing/satellite-images-investigation-xinjiang-detention-camps"/>
    <m/>
    <m/>
    <s v="Megha Rajagopalan, Alison Killing, and Christo Buschek"/>
    <s v=" Megha Rajagopalan is a BuzzFeed News reporter based in London. She previously reported for BuzzFeed News from Beijing.    Alison Killing is an architect and geospatial analyst.   Christo Buschek is a programmer and digital security trainer. He builds tools tailored for data journalists and human rights defenders.  "/>
    <m/>
    <m/>
    <m/>
  </r>
  <r>
    <s v="2020 Election Forecast"/>
    <s v="美国大选预测"/>
    <x v="4"/>
    <s v="https://projects.fivethirtyeight.com/2020-election-forecast/"/>
    <x v="0"/>
    <x v="102"/>
    <x v="19"/>
    <x v="1"/>
    <s v="Illustration, Chart, Elections, Politics"/>
    <s v="Inform"/>
    <x v="0"/>
    <x v="14"/>
    <m/>
    <s v="National"/>
    <s v="Compliance"/>
    <s v="Compliance"/>
    <s v="Compliance"/>
    <s v="Compliance"/>
    <s v="Non-compliance"/>
    <s v="D3.js, Json, Google Sheets, CSV, Node.js"/>
    <x v="70"/>
    <s v="Zoom/details on demand,Filtering,Hyperlink to related materials"/>
    <x v="0"/>
    <x v="0"/>
    <s v=" The FiveThirtyEight 2020 election forecast combines sophisicated statistical modeling of election results with innovative data visualization techniques. For this year's version we prioritized accessibility for a wide range of audiences, usability of our data visualizations, and strong integration with our other editorial content. The result is a project that makes a complicated and commonly misunderstood subject easy to understand without skimping on detail. "/>
    <s v=" This project informed a vast audience about the range of possible electoral outcomes in a critical election year. It sparked interest in the poltiical process amongst our readership, informed our reporting and was widely cited by other digital and broadcast media. By any quantitative measure it was the most successful project FiveThirtyEight has ever created.   But perhaps it's greatest success is in what it did not do. Our focus on accessibility this year led to numerous design tweaks that demystified and simplified the forecasting process, heading off confusion and misinpretation. In particular, we used user experience research and reader feedback to ensure the uncertain nature of the forecast was well-understood by a wide variety of readers, including those with limited statistical literacy. We innovated new data visualization forms (the highly-regarded &quot;ballswarm&quot;) and added a carefully designed mascot (&quot;Fivey Fox&quot;) to guide readers through statistical concepts and on to our other elections coverage.   This project also provided the raw materials for other projects, including &lt;a href=&quot;https://projects.fivethirtyeight.com/trump-biden-election-map/&quot;&gt;the interactive version of the forecast  we published in October. "/>
    <s v=" The forecast uses FiveThirtyEight's standard technical stack which involves a Node based build system on the backend and a lot of vanilla javascript on the frontend. We used D3 for charting. The forecast model itself is written in STATA. Some automation was written in Ruby. "/>
    <s v=" The hardest part of this project was finding the right ways to communicate the level of detail our existing readers expect, while not overwhelming or confusing new readers or those who's first exposure to FiveThirtyEight is the forecast. This a delicate balancing act which entailed extensive user research, endless rounds of design mocking, and hours of debate amongst the team. We further invested a great deal of time into careful choice of words, integration of other explanatory reporting, and accessible design components, such as screenreader summaries for data visualizations. "/>
    <s v=" Every fresh project is an opportunity to improve on what's come before. As a team we are proud of the intentions we brought to this project. We were aware of the public critiques that had been leveled against previous version of the forecast. Rather than react defensively we engaged in a comprehensive effort to build a forecast that not only engaged all readers, but truly informed them. The use of complicated statistical techniques need not create a black box. A first time reader to the forecast can walk away just as well-informed as someone who understands monte carlo simulations and the nitty gritty of details of the electoral college. "/>
    <s v="https://fivethirtyeight.com/features/how-fivethirtyeights-2020-presidential-forecast-works-and-whats-different-because-of-covid-19/"/>
    <s v="https://projects.fivethirtyeight.com/trump-biden-election-map/"/>
    <m/>
    <m/>
    <m/>
    <m/>
    <m/>
    <s v="Many, many people. Please see complete list at the bottom of the project."/>
    <s v=" FiveThirtyEight uses statistical analysis — hard numbers — to tell compelling stories about politics, sports, science, economics and culture. Our Interactives Team applies cutting edge data visualization techniques to bring our reporting and analysis to life. "/>
    <m/>
    <m/>
    <m/>
  </r>
  <r>
    <s v="Testing Access"/>
    <s v="covid-19测试访问种族差距大的城市"/>
    <x v="4"/>
    <s v="https://fivethirtyeight.com/features/white-neighborhoods-have-more-access-to-covid-19-testing-sites/"/>
    <x v="0"/>
    <x v="103"/>
    <x v="99"/>
    <x v="1"/>
    <s v="Investigation, Long-form, Multiple-newsroom collaboration, Fact-checking, Podcast/radio, Chart, Video, Map, Health"/>
    <s v="Inform"/>
    <x v="15"/>
    <x v="26"/>
    <m/>
    <s v="National"/>
    <s v="Compliance"/>
    <s v="Non-compliance"/>
    <s v="Non-compliance"/>
    <s v="Compliance"/>
    <s v="Compliance"/>
    <s v="QGIS, Adobe Creative Suite, Google Sheets"/>
    <x v="71"/>
    <s v="Hyperlink to related materials"/>
    <x v="0"/>
    <x v="0"/>
    <s v=" To our knowledge, this was the first nationwide review of COVID-19 testing site access. The analysis, by FiveThirtyEight, ABC News and ABC-owned television stations, found that testing sites in communities of color in many major cities faced higher demand than sites in whiter or wealthier areas in those same cities. The result of this disparity was clear: Black and Hispanic people were more likely to experience longer wait times and understaffed testing centers.   In addition to a feature-length story, this analysis led to further reporting by ABC-owned television stations, a video explainer and an episode of FiveThirtyEight's coronavirus podcast, PODCAST-19. "/>
    <s v=" This project — featured on Good Morning America, Nightline, 20/20 and elsewhere — helped bring light to a racial disparity in the COVID-19 pandemic (access to tests) that had been receiving far less media attention than other disparities (morbidity, for example). This reporting and analysis helped show how and why those disparities in outcomes happen. As a result of increased attention on the gap in access to testing, many states and cities launched and/or strengthened programs aimed specifically at adding testing access capacity in Black and Hispanic communities and neighborhoods. "/>
    <s v=" In addition to the testing site data from Castlight Health, we used the 2014-18 ACS to obtain demographic data on American cities. We then used the statistical software R to develop an algorithm which calculated how many people would be projected to use each testing site, based on the number of people, the sites’ proximity and the number of available sites. We compared block groups that were majority-white, majority-Hispanic and majority-Black within urbanized areas over 1 million people to see how accessible different testing sites were in different cities. In LA, we also used an over-time approach to compare racial disparities in access before and after the city made a concerted effort to expand to lower-income areas. We showed that this expansion helped, but that racial disparities in access remained.   The visual representation of these findings relied heavily on combining aspects of the data analysis with cartography. We used GIS analysis in R to generate maps that allowed us to compare testing site demand by census tract and demographics. We then used Adobe Illustrator to finalize the presentation of these maps to accompany the feature-length story, including the integration of map elements drawn by hand in Illustrator that added a personal identity to the graphics.   We complemented this data-driven approach with traditional reporting in the cities our data analysis highlighted, interviewing people and politicians to understand why this had happened, what was being done to remedy the situation, and what the consequences were both for individuals’ lives and for containing the pandemic at the neighborhood or city level. "/>
    <s v=" The hardest part of the project was trying to understand how to take population density into account when assessing disparities in access to testing sites. There are obviously going to be more testing sites where there are more people -- but denser places also have a different racial composition than sparsely populated places. We considered calculating something like the number of people per testing site in each county, but county borders are porous, and people can get tested in nearby counties. The algorithm we came up with was based on the assumption that people would go to closer sites, and looked at how many people each site would have to serve based on the number of people and other sites nearby. It let us compare racial disparities in access while accounting for density in a way that made it part of the story, rather than a pesky confounding variable.   The other big challenge was how to visualize these disparities. We felt good about the metric we had developed, but it wasn’t obvious how best to visualize it. Mapping two separate variables simultaneously -- in our case, race and ease of access -- is not easy, but we wanted to show the geographic component of the analysis as well as the raw stats. We did it by dividing each city into the majority-white and majority-Black or Hispanic areas, and showing ease of access for each. "/>
    <s v=" The power of combining different types of journalistic evidence. This story would have been good with only the data analysis. It would have been good with only the reporting chronicling everyday Americans’ efforts to get tests. It would have been good with only the reporting on what people in power were doing regarding COVID-19 testing access in Black and Hispanic communities. But all that evidence combined, woven together, built a credibility, power and impact that was, to use the cliche, greater than the sum of its parts.     More specifically: Our reporting provided anecdotal evidence that Black and Hispanic communities had less access to COVID-19 testing. Our data-based measure of testing access was smart, but it was also built on a few assumptions -- informed assumptions, but assumptions nonetheless. But the fact that the reporting and data analysis pointed in the same directions was key. The reporting gave us confidence in the analysis, and the analysis gave us a comprehensiveness and level of detail in finding and showing disparities that we never would have been able to do with reporting alone. The result was a reliable, national picture of access to COVID-19 testing by race and income -- a picture that showed a level inequity that demanded action. "/>
    <s v="https://www.youtube.com/watch?v=cRMpIfA2Ytk"/>
    <s v="https://fivethirtyeight.com/features/its-harder-to-get-a-covid-19-test-if-youre-black-or-hispanic/"/>
    <s v="https://abcnews.go.com/Politics/white-neighborhoods-access-covid-19-testing-sites-analysis/story?id=71884719"/>
    <s v="https://abc7news.com/covid-19-testing-black-latino-bay-area/6330018/"/>
    <m/>
    <m/>
    <m/>
    <s v="Soo Rin Kim, Matthew Van, Laura Bronner, Grace Manthey, Ryan Best, Emily Scherer"/>
    <s v=" Soo Rin Kim is a politics and investigations reporter for ABC News   Matthew Vann is a producer and reporter for ABC News.   Laura Bronner is FiveThirtyEight’s quantitative editor.   Grace Manthey is a data journalist for ABC Owned Television Stations in Los Angeles.   Ryan Best is a visual journalist for FiveThirtyEight.   Emily Scherer is FiveThirtyEight’s designer and acting art director. "/>
    <m/>
    <m/>
    <m/>
  </r>
  <r>
    <s v="Convoca Deep Data: The most complete data analysis platform on extractive industries in Peru"/>
    <s v="秘鲁的采矿和碳氢化合物公司"/>
    <x v="16"/>
    <s v="https://deepdata.convoca.pe/"/>
    <x v="1"/>
    <x v="104"/>
    <x v="24"/>
    <x v="0"/>
    <s v="Investigation, Solutions journalism, Database, Open data, Chart, Map, Environment, Health, Employment, Human rights"/>
    <s v="Database"/>
    <x v="8"/>
    <x v="7"/>
    <m/>
    <s v="National"/>
    <s v="Compliance"/>
    <s v="Compliance"/>
    <s v="Compliance"/>
    <s v="Compliance"/>
    <s v="Compliance"/>
    <s v="Scraping, JQuery, Microsoft Excel, Google Sheets, CSV, R, RStudio, PostgreSQL, Node.js"/>
    <x v="34"/>
    <s v="Zoom/details on demand,Filtering,Search,Hyperlink to related materials"/>
    <x v="0"/>
    <x v="0"/>
    <s v=" Convoca Deep Data is the most ambitious digital platform that Convoca.pe has ever developed. This platform gathers relevant information on the extractive industries of the mining and hydrocarbons industries in Peru.    In order to develop this platform we processed 2.4 million data, and analyzed information that dated back a hundred years and indicators that measure, for instance, the level of non-compliance with environmental and labor regulations in the last 15 years.    Additionally, we processed a 16-year-period of information that contains over 200 open files on environmental matters and a registry of penalties and sanctions imposed between 2014-2019. "/>
    <s v=" Given the quality, quantity, and access of the information, non-government institutions and organizations of the civil society in Peru have contacted Convoca seeking to establish alliances and partnerships. These dynamics are essential to both secure the sustainability of the project in the long term and apply our methodology to other business sectors that register too serious infractions violating labor and environmental protection norms affecting indigenous people.    In order to develop DeepData, our team had to process highly sensitive data that contains information on the mining industry, one of the most powerful economic activities that has brought up several conflicts and disputes over natural resources in Peru.    For developing this platform our team created a traffic light that identifies large oil and mining companies based on the severity of environmental law violations (highly,frequently, moderately, or little infringing). In order to do so, we established a weighted value using statistical methods to indicate the number of environmental violations and the level of severity.   Researchers, scholars, reporters, and specialized organizations are now able, for the first time, to find in an integrated way information about the laboral-environment behavior at mining sites operating in Peru. In our country, open digital platforms containing this kind of processed data are not available; hence, projects like Convoca Deep Data show that it’s possible to provide citizens with integrated and processed data related to the mining and oil industries. To this date near 350 people have subscribed to the platform.     Thanks to this platform our reporters published 10 exclusive investigations between September and December of last year. This investigation also made it possible to disclose relevant information including the number of mining workers with Covid-19 and the mining companies that benefited from government programs like Reactiva Peru that offered economic incentives to companies from different business sectors.    "/>
    <s v=" For cleaning, organization and analysis of the data we used different programs: from dynamic tables of Excel, through the statistical processing software R to generate the calculations of the default indicator and SQL for the crossing of the information from the various tables .    The processed information was complemented with the data of the coordinates of the location of the operations of the companies at the national level to georeference them and visualize them in interactive maps generated with the MapBox tool.   In some cases in order to obtain more information we had to scrap government websites, and cleaned  and processed the information using R. For data analysis, we used different techniques including dynamic Excel tables, software used for R programming to calculate key indicators, and SQL for crossing information with different tables.    We also used geographical coordinates to georeference and visualize mining companies’ operations across the country using interactive maps developed with MapBox. The platform was developed using the version 9 of Angular in order to have more control over the information. The backend was developed using Nodejs/Express.  "/>
    <s v=" Our biggest challenge was the construction of the severity indicator that was built as a traffic light for alerts to measure the degree of non-compliance by companies. We were able to do so based on the number of violations and the level of severity. This traffic light identifies a large company in the extractive industries as highly infringing (in red), frequently infringing (orange), moderately infringing (yellow) and little infringing (green).   To reach that traffic light, as a first step we organized, cleaned and analyzed more than 2,000 files for environmental violations opened from 2004 to January 2020 to mining and oil companies, as well as sanctioning processes for labor rights.   Then we established an indicator taking into account the number of infractions confirmed by government entities in Peru that overview environmental and labor matters, as well as the level of severity for each sanction (mild, serious and very serious).   Subsequently, we established a weighted value using statistical methods that summarize the number of violations and the level of severity. Finally, the list of more than 200 offending companies was grouped into four percentiles (25% each) to establish a ranking by level, which is expressed in the traffic light indicator that Convoca Deep Data shows. "/>
    <s v=" Journalists can learn that data can not only be used as a source for immediate publications, but also that data can be integrated with other databases to generate open data platforms such as Convoca Deep Data.   At Convoca Deep Data, Convoca.pe has reflected the vast experience of the organization exercising data journalism in the public interest. In order to build different databases our team filed 50 public information requests from government entities, scraped government websites, used tools like OCR to convert PDFs, and analyzed hundreds of documents.    Our work is best characterized for establishing a methodology to develop and codify the traffic light indicator, which accurately describes the degree of behavior of each of the more than 200 extractive companies analyzed as part of the development of the platform.    Establishing a strong section of methodology and understanding data involves interviewing human sources and experts from different fields, and going over hundreds of official documents.    Hence, data-driven projects need to be collaborative and interdisciplinary. To build Convoca Deep Data, a team of 14 people including reporters, analysts and data scientists, technology developers, graphic designers, and audience editors, made possible the development of the platform. "/>
    <s v="https://convoca.pe/investigacion/el-estado-todavia-no-ha-remediado-ni-uno-de-los-3448-pasivos-ambientales-por"/>
    <s v="https://convoca.pe/agenda-propia/covid-19-seis-companias-mineras-acumulan-el-88-de-casos-de-trabajadores-contagiados"/>
    <s v="https://convoca.pe/investigacion/el-estado-perdono-s-4-millones-700-mil-mineras-en-multas-por-infracciones-laborales"/>
    <s v="https://convoca.pe/investigacion/impunidad-y-muerte-en-los-campamentos-de-la-gran-mineria"/>
    <s v="https://fundacionmohme.org/convoca-deep-data-es-un-modelo-de-periodismo-que-investiga-y-abraza-la-tecnologia/"/>
    <s v="http://cooperaccion.org.pe/cifras-que-no-cuadran-minsa-y-minem-no-registran-el-mismo-numero-de-trabajadores-mineros-contagiados-de-covid-19/"/>
    <m/>
    <s v="Milagros Salazar Herrera, Edwin Montesinos, Luis Enrique Pérez, Asís Loyola, Malena Maguiña, Diego López, Jimmy Salazar, Víctor Anaya, Walter Reyes, Antonio Manco, Francisco Rodríguez, Elvis Rivera, Jackeline Cárdenas Ipenza, Jimmy Pazos, Javier Pereira."/>
    <s v=" Convoca is a Peruvian-based digital media outlet that focuses on investigative journalism, data analysis, fact-checking and innovative formats to expose the networks of political and corporate power that affect citizens’ lives. "/>
    <m/>
    <m/>
    <m/>
  </r>
  <r>
    <s v="Singapore GE2020: Splitting towns, shifting boundaries: A data analysis of every constituency change since 1968."/>
    <s v="对新加坡1968年以来每次选区变化的数据分析。"/>
    <x v="18"/>
    <s v="https://www.straitstimes.com/multimedia/graphics/2020/06/singapore-general-election-ge2020-constituency-changes/index.html"/>
    <x v="0"/>
    <x v="105"/>
    <x v="100"/>
    <x v="1"/>
    <s v="Investigation, Explainer, Database, Map, Elections, Politics"/>
    <s v="Inform"/>
    <x v="0"/>
    <x v="7"/>
    <m/>
    <s v="National"/>
    <s v="Compliance"/>
    <s v="Non-compliance"/>
    <s v="Non-compliance"/>
    <s v="Non-compliance"/>
    <s v="Non-compliance"/>
    <s v="D3.js, Json, Adobe Creative Suite, Google Sheets, CSV, OpenStreetMap, Python"/>
    <x v="72"/>
    <s v="Zoom/details on demand,Filtering,Search"/>
    <x v="0"/>
    <x v="0"/>
    <s v=" Changes in electoral boundaries, which can be controversial, are closely watched in every Singapore election, including the 2020 General Election.    Just how extensive were the changes over the years? The Straits Times’ election data team ran an analysis and found that every area of Singapore has seen at least one change.    To create Singapore’s first digital archive of electoral boundary maps, the team spent months retracing all boundary changes since 1968, when the country’s first election after independence was held. "/>
    <s v=" We were able to prepare this in advance and publish on the day elections were announced on June 23 which meant we had hit peak interest on the topic. Some quotes from readers:    “Sharing this because the content presentation should be the new standard of how we consume big media; interactive, concise and visually captivating.”    “Not bad, ST coming up with a NYT style piece complete with graphics and animation. Well done.” "/>
    <s v=" Hand-drawing electoral boundaries for every election since 1968 from archived reports obtained from the local archives using GIS software.    We then placed a hexagonal grid over Singapore’s land area and counted every time an area gets assigned to a new constituency for every election.    For the interactive map, we used Mapbox.    All the rest are SVG and our team's templated modules in Vue.js. "/>
    <s v=" The first digital archive of all of Singapore's electoral boundaries since 1968 (Independence) and therefore, the first complete contextual analysis of the controversial topic of &quot;gerrymandering&quot;.    Previously, comments have been made without any visual or data-driven analysis so this way we were able to pinpoint the phenomenon of what people on the ground feel - which is constantly changing boundaries - and make it more concrete with data.    Interestingly enough and because of our approach, we faced no push back in publishing this story. "/>
    <s v=" Got something political to say? Say it but verify it first! I think this project proves that even the most controversial of topics in a controversial place inside of a controversial paper, can be done with the right approach and usually data is a good way to go. "/>
    <m/>
    <m/>
    <m/>
    <m/>
    <m/>
    <m/>
    <m/>
    <s v="Rebecca Viviana Pazos, Joseph Ricafort, Thong Yong Jun,Tampus Charles Singson, Alyssa Karla Mariano Mungcal, Xaquin G. V."/>
    <s v=" Rebecca Viviana Pazos, Interactive graphics correspondent;  Joseph Ricafort, Data visualisation designer;  Thong Yong Jun, Web developer &amp; data analyst;  Tampus Charles Singson, Web developer;  Alyssa Karla Mariano Mungcal, Designer;  Xaquin G. V., Data and Visual Editor "/>
    <m/>
    <m/>
    <m/>
  </r>
  <r>
    <s v="See Singapore and the world evolve through 175 years of The Straits Times' headlines"/>
    <s v="175年新加坡与五大主题"/>
    <x v="18"/>
    <s v="https://www.straitstimes.com/multimedia/graphics/2020/10/175-years-headlines/index.html"/>
    <x v="0"/>
    <x v="106"/>
    <x v="100"/>
    <x v="1"/>
    <s v="Explainer, Long-form, News application, Chart, Lifestyle"/>
    <s v="Inform"/>
    <x v="25"/>
    <x v="0"/>
    <m/>
    <s v="National"/>
    <s v="Compliance"/>
    <s v="Non-compliance"/>
    <s v="Non-compliance"/>
    <s v="Compliance"/>
    <s v="Non-compliance"/>
    <s v="Scraping, D3.js, Canvas, Json, Adobe Creative Suite, Google Sheets, CSV"/>
    <x v="24"/>
    <s v="Filtering,Hyperlink to related materials"/>
    <x v="0"/>
    <x v="0"/>
    <s v=" What were the biggest headlines that captured the attention of readers over the years? And what's the top news on the day you were born?    This was one of the projects that marked ST’s 175th anniversary in 2020.    The Straits Times’ digital graphics team captured and analysed more than 47,000 headlines that appeared on page one of The Straits Times from the very first edition on July 15, 1845 until October 15, last year, as well as those from The Sunday Times. "/>
    <s v=" The interactive uncovered topics and stories in their respective years through data analysis methods that could have been difficult to discover using manual curation. It also allows readers to explore and recall the past using interesting insights.    For example, under “epidemics”, users will learn that while Covid-19 might be dominating the headlines today, Singapore has survived previous outbreaks of deadly diseases, such as smallpox in the 1950s. In 1959, ST reported that a 49-year-old was the first person to die of smallpox here. "/>
    <s v=" The team grouped the headlines into five major topics: epidemics, foreign affairs, local towns, vices and crimes, and war and peace. Each category then allows the reader to browse through 5 to 7 topics highlighted by the respective headline images and click to find a description or story behind the trend or event.    The project uses an algorithm to help in the analysis. The algorithm gives weight to how important subjects were in their respective years. The charts help visualise how heavily each topic was mentioned in the headlines. "/>
    <s v=" Surprisingly, gathering the headlines data. It is an old newspaper and it's digital archives are not accessible to the publication through a machine-readable format. The team had to build a scraper that could pull first page content as far back as possible. Also, the front pages were typically used as classfieds or ads in the beginning, so we had to manually identify at which point The Straits Times changed editorial priorities for the front page. "/>
    <s v=" For big datasets such as these, pulling out the interesting stories was fun and also important for highlighting them to the readers. Inspiring them to then want to explore the full data at the end has turned out to be a more engaging technique. "/>
    <m/>
    <m/>
    <m/>
    <m/>
    <m/>
    <m/>
    <m/>
    <s v="Andy Lin, Denise Chong, Faith Melody Zaccheus, Joseph Ricafort, Olyvia Lim Shi Ya, Charles Tampus, Thong Yong Jun, Xaquín González Veira, Yu Sheng Sin"/>
    <s v=" Andy Lin, Data Analyst;  Denise Chong, Journalist;  Faith Melody Zaccheus, Journalist;  Joseph Ricafort, Data Visualization Designer;  Olyvia Lim Shi Ya, Data journalism intern;  Charles Tampus, Developer;  Thong Yong Jun, Data Analyst / Developer;  Xaquín González Veira, Visual and Data Editor;  Yu Sheng Sin, Digital Sub-editor; "/>
    <m/>
    <m/>
    <m/>
  </r>
  <r>
    <s v="CalMatters and The Salinas Californian"/>
    <s v="加州房屋助长covid传播"/>
    <x v="4"/>
    <s v="https://calmatters.org/projects/overcrowded-housing-california-coronavirus-essential-worker/"/>
    <x v="0"/>
    <x v="107"/>
    <x v="101"/>
    <x v="1"/>
    <s v="Investigation, Explainer, Solutions journalism, Long-form, Multiple-newsroom collaboration, Database, Chart, Map, Politics, Agriculture, Employment"/>
    <s v="Inform"/>
    <x v="16"/>
    <x v="27"/>
    <m/>
    <s v="Regional"/>
    <s v="Compliance"/>
    <s v="Non-compliance"/>
    <s v="Non-compliance"/>
    <s v="Compliance"/>
    <s v="Non-compliance"/>
    <s v="Json, Microsoft Excel, CSV, R, Python"/>
    <x v="24"/>
    <s v="Hyperlink to related materials"/>
    <x v="0"/>
    <x v="0"/>
    <s v=" Combining detailed census data and intimate narrative reporting, CalMatters reporter Jackie Botts and the Salinas Californian’s Kate Cimini, along with CalMatters’ data reporter Lo Bénichou, were among the first reporters nationally to link overcrowded housing to the spread of coronavirus, in their &lt;a href=&quot;https://calmatters.org/projects/overcrowded-housing-california-coronavirus-essential-worker/?&quot;&gt;Close Quarters series  published June 12. The team’s insightful analysis found the communities hit hardest by the virus had three times the rate of overcrowded homes — and twice the poverty rate of better-off communities. "/>
    <s v=" When coronavirus began spreading in California, public health officials told people who fell ill to isolate themselves in their homes for two weeks. However, Cimini and Botts had been covering the California Divide for nearly a year and were well aware that many California families simply can’t do that. Forced by the high cost of living, parents squeeze into rooms with their children, cousins sleep on couches, grandparents convert living rooms into bedrooms and farmworkers pile into barracks-style bunk beds.   As the shutdown dragged on into the summer, various state and county hotel programs began offering shelter to essential workers as part of the government's response to slow the spread. In July, Gov. Newsom announced Housing for the Harvest, a hotel program to provide quarantine and isolation rooms for farmworkers who live in crowded housing. It’s clear the team’s reporting helped raise awareness about the link between essential workers and the overcrowded places to which they return home. "/>
    <s v=" In early April, Botts began pulling data from a handful of county dashboards that were starting to publish case counts by ZIP code. She compared these to Census Bureau data. A clear correlation between crowding and COVID-19 emerged. She consulted an NYU researcher, who had found a &lt;a href=&quot;https://calmatters.org/projects/california-coronavirus-overcrowded-housing-data-analysis/?&quot;&gt;similar pattern  in hard-hit New York City. Over the following month, she requested and analyzed the number of coronavirus cases in each ZIP code for 10 California counties with the highest case counts.   The team’s insightful analysis found the communities hit hardest by the virus had three times the rate of overcrowded homes — and twice the poverty rate of better-off communities. In neighborhoods that were most impacted by COVID-19, 82% were people of color. In the &lt;a href=&quot;https://calmatters.org/projects/overcrowded-housing-california-coronavirus-essential-worker/?&quot;&gt;first article,  reporters told the stories of Californians living in crowded homes in the Central Coast, Los Angeles, and the Imperial Valley. In the &lt;a href=&quot;https://calmatters.org/projects/california-coronavirus-overcrowded-neighborhoods-homes/?&quot;&gt;second,  reporters zoomed into overcrowded hotspots in Alameda, Los Angeles and San Diego.    The effort was a true team effort. CalMatters’ Matt Levin crunched Census data to reveal the deep racial, health and economic inequities plaguing essential workers living in crowded homes. La Opinion’s Jackie Garcia and the Desert Sun’s J. Omar Ornelas contributed interviews and photos. Bénichou’s designs further amplified the team’s analysis through informative charts and maps. The team published a &lt;a href=&quot;https://calmatters.org/projects/california-coronavirus-overcrowded-housing-data-analysis/?&quot;&gt;guide  to help other reporters replicate the analysis. "/>
    <s v=" The hardest part was the intricate work: They requested positive coronavirus cases in each ZIP code from more than a dozen counties and calculated the number of infections per 1,000 residents. After that, they painstakingly paired neighborhood-level coronavirus data with American Community Survey demographic data to capture overcrowded hot spots.   The results were striking when comparing the highest and lowest neighborhood rates of infection. Benicho’s designs further amplified the team’s analysis on informative charts and maps. "/>
    <s v=" Neighborhood-level demographic information is public. So is public health data on the pandemic. When weaved together, reporters can uncover the truth about the extent of COVID spread in poor and minority communities, forcing government leaders and policymakers to confront systemic failings from street to street.  "/>
    <s v="https://calmatters.org/projects/california-coronavirus-overcrowded-neighborhoods-homes/"/>
    <s v="https://calmatters.org/projects/california-coronavirus-overcrowded-housing-data-analysis/"/>
    <m/>
    <m/>
    <m/>
    <m/>
    <m/>
    <s v="Jackie Botts, Kate Cimini, Lo Benichou"/>
    <s v=" Jackie covers income inequity and economic survival for the &lt;a href=&quot;https://calmatters.org/projects/california-divide/&quot;&gt;California Divide  collaboration. She previously reported for the Data and Enterprise desk for Reuters News, where her team won 3rd Place in the Philip Meyer Data Journalism Award and the Hillman Foundation’s June Sidney Award for &quot;Shielded,&quot; a 2020 data-driven investigative series into an obscure legal doctrine called qualified immunity that protects police accused of excessive force.   Kate Cimini is a reporter with the Salinas Californian and CalMatters' California Divide project. She covers economic inequality, agriculture, and housing.   Lo Bénichou is a visual journalist at CalMatters. "/>
    <m/>
    <m/>
    <m/>
  </r>
  <r>
    <s v="CruzaGrafos"/>
    <s v="开源图形工具"/>
    <x v="9"/>
    <s v="https://cruzagrafos.abraji.org.br"/>
    <x v="0"/>
    <x v="97"/>
    <x v="102"/>
    <x v="0"/>
    <s v="Investigation, Multiple-newsroom collaboration, Database, Open data, Fact-checking, OSINT, Elections, Politics, Corruption, Money-laundering, Business"/>
    <s v="Open-Source Toolkit"/>
    <x v="1"/>
    <x v="7"/>
    <m/>
    <s v="National"/>
    <s v="Compliance"/>
    <s v="Compliance"/>
    <s v="Compliance"/>
    <s v="Compliance"/>
    <s v="Compliance"/>
    <s v="Scraping, Json, Google Sheets, CSV, PostgreSQL, Python"/>
    <x v="31"/>
    <s v="Other"/>
    <x v="0"/>
    <x v="1"/>
    <s v=" CruzaGrafos is a free software graphic tool for cross-checking and advanced data investigations, by allowing the visualization of relationships in graphs, which allow the interconnection of various information in a kind of web. In its current phase it already has 70 million data, from all companies in Brazil and Brazilian politicians since 2014. It is a project created by Abraji (Brazilian Association of Investigative Journalism) and Brasil.IO (a Brazilian open data hub). Our intention is to transform these huge and difficult-to-access databases into visualizations of power relationships that can be seen by non-data science experts. "/>
    <s v=" It is a work of more than a year carried out by the teams of Abraji and the programmer and transparency activist Álvaro Justen, from Brasil.IO, with the support of the Google News Initiative.   The authors of the project understand that knowledge and understanding of large public databases is one of the ways to improve investigative journalism, especially the data have cross-relationships, context and check.   Many of the databases used originate from the work of Claudio Weber Abramo, an activist for transparency and a pioneer of data journalism in Brazil, who died in August 2018 - who founded the non-profit organization Dados.org together with the journalist and ex President of Abraji José Roberto de Toledo. Abramo's family kindly gave up the bases he built for Abraji to continue some of his work.   Thus with this experience of Abramo and Toledo, the teams of Abraji and Brasi.IO created a project to explore large Brazilian databases and the graph solution to facilitate access to information.   With this initiative, last year we conducted a pilot course in data journalism and compliance techniques using CruzaGrafos and other databases of public interest, for 80 journalists from all regions of the country.   This year we created an investigative journalism newsletter derived from the project (Investigadora), which already had more than 700 subscribers at the end of January, and has the proposal to show investigative journalism techniques weekly using CruzaGrafos and show recent cases of journalistic investigation Brazil based on evidence. An online training program was also created in January for newsrooms, freelancers, students and third sector organizations focused on open data and transparency - the intention is to show the potential of CruzaGrafos and the possibilities of data journalism to improve the journalistic work. "/>
    <s v=" The technical team used programming languages such as Python, CSS, JavaScript, HTML, Shell and PLpgSQL. All the steps described in obtaining the data, checks and the source code of the platform will also be made available on Github this year.   Technology actions were taken, such as:   - Data processing (partners of Brazilian companies, Brazilian CNPJs - unique company identification code in Brazil -, corporate activities by CNPJ, political candidacies, political donations, health contracts, among other main bases to be selected for launch and over the course of 2021)   - Expanded neighboring nodes and Expanded neighboring nodes by up to 2 degrees have been implemented, allowing you to quickly expand the visualization of the graphs of connections between people and companies - shows the degrees of connection nearby   - The &quot;Save graph&quot; feature was made, which will be very useful during the tests - not only to make life easier for the person testing, but also to help us debug in case of errors   - We built a solution to calculate the “path between objects”, which calculates the shortest path between two people/companies and shows in the graph   - We added a functionality that was not initially planned, but that will help a lot in usability, after tests that we did internally: browse the history of the objects (people and companies) searched   It was also very important all the previous work of scraping the databases and exploratory data analysis with Python, SQL and Metabase to understand the information, clean and prepare it for use in production. "/>
    <s v=" The enormous size of some databases, with tens of millions of rows, required creating alternatives to make the tool both fast and interactive. And we also deal with data with names of people and companies and IDs - they are sensitive data that require a lot of checking controls and to avoid homonyms.   Because of these difficulties, innovations in the project code were necessary. The main innovations in code technology at CruzaGrafos were:  - (1) Entity centralizer: it provides the search for names, companies, municipalities, hospitals, contracts, etc., and gives us the unique universal identifier (UUID). Entities can be: companies, people, applications etc. The lack of a UUID brings problems such as the need to filter through several fields at the same time (which change from dataset to dataset), difficulty in searching in more than one dataset, difficulty in generating the offline ID for external queries, among others  - (2) Graph backend: this is the &quot;heart&quot; of the system, which connects to the previous system for searching and manages queries in the graph bank, API etc.  - (3) CruzaGrafos: here we have the &quot;glue&quot; of everything and it is the most specific part that only matters to Abraji: it is where we have the integration with the authentication of the Abraji associate system, where we have the scripts that feed the two systems above and the interface the user accesses.   The project is open freely to Abraji associates and anyone who signs up as a user.         "/>
    <s v=" This project wants to take advantage of the potential of open data and transparency. In the Global Open Data Index, Brazil is in ninth place, so there is a lot of relevant information for society, but most of the time these files are not machine readable, or very large, or without technical details. This makes the work of data journalism more difficult or restricted to people already familiar with data science.   This way, all the work with the data done by the team will allow thousands of journalists and researchers to have access to this information ready for use. And with graph visualization, it is possible to research power relations among millions of people, companies and politicians.   CruzaGrafos has all Brazilian companies registered with the IRS - 43.9 million companies. Also information on political candidacies, a total of 1.1 million people, according to the Superior Electoral Court (TSE). Thus considering companies, their partners and electoral candidacies, the project now has 70.7 million data.   This creates many possibilities for investigation, such as: Search for all companies linked to a politician/candidate for public office in which he or she is a partner or administrator; In these companies see who are the other partners; Also check the proximity network of these partners, that is, of which other companies they are partners and the other respective partners, in different degrees of proximity; and many others.   Also, throughout 2021, the project will continue to update the IRS and TSE databases and include others of public interest on the environment, public contracts, electoral campaign donations and health. Always with the proposal of allowing crossings with identification keys that can be seen in graphs. As well as our newsletter and training throughout the year, they also intend to spread the Project, its information and research techniques. "/>
    <s v="https://www.abraji.org.br/noticias/abraji-project-allows-advanced-visual-journalistic-investigations"/>
    <s v="https://www.abraji.org.br/cruzagrafos-user-s-guide"/>
    <s v="https://onlinejournalismblog.com/2020/11/20/brazilian-journalists-launch-network-analysis-tool-to-investigate-political-relationships/"/>
    <s v="https://youtu.be/ITbbkZlqNGs (tutorial with English and Spanish subtitles)"/>
    <m/>
    <m/>
    <m/>
    <s v="Álvaro Justen, Reinaldo Chaves, Daniel Bramatti, Marcelo Träsel, Cristina Zahar, Stefano Wrobleski"/>
    <s v=" Cristina Zahar, is executive secretary of Abraji, Deputy Sports Editor and Economy Editor at Folha de S.Paulo, and Editorial Director of Abril Collections; Daniel Bramatti, former president of Abraji and editor of Estadão Dados, data journalism nucleus of the newspaper O Estado de S.Paulo; Reinaldo Chaves, project coordinator at Abraji, programmer and author of several data journalism projects in Brazil; Álvaro Justen, programmer, professor of programming and founder of the open data portal Brasil.IO; Stefano Wrobleski, data journalist and editor at InfoAmazonia and coordinator of geojournalism at the Earth Journalism Network at Internews; and Marcelo Träsel is a journalist, doctor in Social Communication (PUCRS), professor at the Faculty of Library and Communication at the Federal University of Rio Grande do Sul and current president of Abraji "/>
    <m/>
    <m/>
    <m/>
  </r>
  <r>
    <s v="Could mega-dams kill the mighty River Nile? (an interactive report)"/>
    <s v="拯救尼罗河"/>
    <x v="35"/>
    <s v="https://interactive.aljazeera.com/aje/2020/saving-the-nile/index.html"/>
    <x v="0"/>
    <x v="108"/>
    <x v="103"/>
    <x v="1"/>
    <s v="Investigation, Explainer, Long-form, Cross-border, Quiz/game, News application, Fact-checking, Illustration, Infographics, Chart, Video, Map, Satellite images, Environment, Economy"/>
    <s v="Inform"/>
    <x v="8"/>
    <x v="28"/>
    <m/>
    <s v="Regional"/>
    <s v="Compliance"/>
    <s v="Compliance"/>
    <s v="Non-compliance"/>
    <s v="Compliance"/>
    <s v="Non-compliance"/>
    <s v="Animation, 3D modelling, R, RStudio"/>
    <x v="26"/>
    <s v="Zoom/details on demand,Filtering,Search"/>
    <x v="1"/>
    <x v="0"/>
    <s v=" 280 million people from 11 countries live along the banks of the Nile. For Ethiopia, a new mega-dam known as the Grand Ethiopian Renaissance Dam (GERD) holds the promise of much-needed electricity. For Egypt, this translates into the fear of a devastating water crisis. “Saving the Nile” is a science-led data visualization explainer measuring the impact Africa's largest hydro-dam could have on the precious water and agricultural resources of downstream countries. Working in partnership with NASA scientists this story helps Al Jazeera's global audience – in English and Arabic – understand the normally complex scientific concepts affecting an entire region. "/>
    <s v=" The Renaissance Dam dispute remains one of the African continent’s biggest stories.   As a result, the project was the most viewed and shared content explainer on the subject in 2020 with more than half a million page views and an average time on page of 5 minutes.   The web-based scientific report and models have been cited by various academic papers and research institutes and the sharable social media graphics continue to be shared across various digital platforms today.      "/>
    <s v=" The core experience was built using Mapbox Scrollytelling built in React.js   Data models, based on peer reviewed research, were calculated and interpreted using the R programming language. Designs were then rendered as artists' impressions using the Adobe Suite of tools (Photoshop, Illustrator, Animate and Premiere). "/>
    <s v=" Academic papers are often complex and difficult to understand. &quot;Saving the Nile&quot;, interprets and visualizes complex earth and space concepts without compromising scientific accuracy.    This was particularly important given the polarizing political positions on the GERD project.   Throughout the interactive experience we present readers with animations, quizzes, data visualizations, maps and infographics. Each visualization was carefully crafted to improve readers’ understanding of the sensitive biodiversity along the world’s oldest and longest river. To reach the largest possible audience the story was produced in English and Arabic across digital platforms including Mobile, Facebook, Twitter, Instagram and YouTube. This, to our knowledge,  makes &quot;Saving the Nile&quot; one of the most comprehensive resources on the River Nile by a news organization. "/>
    <s v=" At the time of this writing, Egypt and Ethiopia have still not reached an agreement on the filling of the GERD reservoir.    While this topic will likely remain heavily debated, the environmental data and models provided (and subsequently published) in this story provides readers and policy makers with a scientific perspective on a real-world issue that could impact over 280 million people. "/>
    <s v="https://www.facebook.com/aljazeera/posts/10158460897773690"/>
    <s v="https://twitter.com/AJEnglish/status/1220355738058608641"/>
    <m/>
    <m/>
    <m/>
    <m/>
    <m/>
    <s v="Dr. Essam Heggy, Mohammed Haddad, Zouhaier Hamdani, Mohamed ElAli, Moawia Al Zubair, Carla Bower, Hala Saadani"/>
    <s v=" Dr Essam Heggy is an earth and space scientist at NASA.   Mohammed Haddad is Al Jazeera's interactive data editor.  "/>
    <m/>
    <m/>
    <m/>
  </r>
  <r>
    <s v="The Matraimov Kingdom"/>
    <s v="马特赖莫夫王国"/>
    <x v="28"/>
    <s v="https://www.occrp.org/en/the-matraimov-kingdom/"/>
    <x v="0"/>
    <x v="109"/>
    <x v="104"/>
    <x v="1"/>
    <s v="Investigation, Explainer, Cross-border, Multiple-newsroom collaboration, Database, OSINT, Illustration, Infographics, Map, Satellite images, Politics, Corruption, Money-laundering, Lifestyle, Crime"/>
    <s v="Inform"/>
    <x v="7"/>
    <x v="2"/>
    <m/>
    <s v="Corporate, individual or specific event"/>
    <s v="Non-compliance"/>
    <s v="Non-compliance"/>
    <s v="Non-compliance"/>
    <s v="Non-compliance"/>
    <s v="Non-compliance"/>
    <s v="Scraping, Adobe Creative Suite, Microsoft Excel, Google Sheets, CSV, OpenStreetMap"/>
    <x v="43"/>
    <s v="Zoom/details on demand,Hyperlink to related materials"/>
    <x v="1"/>
    <x v="0"/>
    <s v=" “The Matraimov Kingdom” exposes the corruption, illicit riches, and political influence of a powerful Kyrgyz clan headed by Raimbek Matraimov, a former top customs official.   During his years in customs, Raimbek enabled and profited from a massive smuggling empire worth over a billion dollars.    But though Matraimov was later fired, his stranglehold over Kyrgyzstan’s customs service has only grown. Our stories showcase his family’s extravagant lifestyle; unveil his connection to an infamous underground criminal boss; and explain how the Matraimovs converted their wealth into political clout. "/>
    <s v=" On October 5, 2020, just days after publication, a mass protest took place in Bishkek. Citizens were outraged at the corruption the stories revealed — and at the fact that the Matraimovs’ political party, which benefited from their illicit wealth, had done so well in the parliamentary election through vote buying and other illegal tactics.   The protests quickly grew into a popular uprising and a revolution that led to the ouster of the president and the cancellation of the &lt;a href=&quot;https://www.occrp.org/en/the-matraimov-kingdom/pro-government-election-victory-sparks-overnight-revolution-in-kyrgyzstan&quot;&gt;election results .   Kyrgyzstan’s new government has promised to pursue corruption with a new focus. On October 19, the State Committee of National Security (GKNB) &lt;a href=&quot;https://kloop.kg/blog/2020/10/19/gknb-vyyavleno-40-chelovek-iz-okruzheniya-matraimova-kotorye-mogut-byt-prichastny-k-korruptsii-na-tamozhne/&quot;&gt;announced  that it was investigating Raimbek Matraimov’s corrupt customs schemes, which had been revealed in the investigation. They said they had already identified 40 customs employees tied to Matraimov.   On the next day, Matraimov was &lt;a href=&quot;https://rus.azattyk.org/a/30903519.html&quot;&gt;arrested  (but later released under a pledge not to leave Kyrgyzstan). The new government reached an agreement that he would pay about $24 million into the treasury as compensation for the stolen funds. He is now on trial for corruption.   On October 22, Kamchybek Kolbaev, the criminal boss our investigation links to Matraimov, was &lt;a href=&quot;https://kloop.kg/blog/2020/10/22/gknb-v-bishkeke-zaderzhan-kriminalnyj-avtoritet-kamchy-kolbaev/&quot;&gt;arrested  under charges of “establishing organized criminal groups.”   Kyrgyzstan’s new post-revolutionary acting Prime Minister has &lt;a href=&quot;https://kloop.kg/blog/2020/12/07/naladit-uchet-i-uprostit-protsedury-kak-novikov-pytaetsya-navesti-poryadok-na-tamozhne/&quot;&gt;pledged  to eliminate corruption in the customs service and introduce a number of anti-corruption measures.   One of our sources, who was both a witness and a victim of Matraimov’s corrupt schemes, was released from custody after the uprising. He had been imprisoned after speaking with reporters.   On December 9, the United States &lt;a href=&quot;https://kloop.kg/blog/2020/12/09/ssha-vnesli-rajymbeka-matraimova-v-sanktsionnyj-spisok-magnitskogo/&quot;&gt;sanctioned  Raimbek Matraimov and his spouse under the Global Magnitsky Act.   On December 24, the GKNB head told the press that Matraimov had &lt;a href=&quot;https://rus.azattyk.org/a/31020231.html&quot;&gt;confessed  to having established corrupt schemes in the customs service.     "/>
    <s v=" Using open-source investigative techniques, reporters were able to expose the extravagant lifestyle the Matraimovs enjoyed despite Raimbek’s modest official salary.    As it turns out, Raimbek’s wife was an enthusiastic social media poster. Reporters gained access to her account and found hundreds of images that showed her, her children, and her friends cruising on private jets, enjoying yacht outings, and staying in deluxe hotels. Her posts were used to make an interactive timeline that shows the family travelling the world in luxury even as Raimbek worked in government.   Reporters also used his wife’s social media posts to catalogue her purchases of luxury watches, clothes, shoes, bags, and jewelry. These were listed in a spreadsheet, and web tools such as Yandex Reverse Image Search helped reporters identify the items and establish their value: Over $400,000 in total.   The photos also led reporters to a previously unknown acquisition: A penthouse apartment in Dubai. Google Earth Pro, Street View, and corroborating photos posted on social media were used to identify the exact location of the Matraimovs’ new apartment.    Turning to more traditional investigative methods, reporters used the Kyrgyz land registry to find two dozen properties — from elite apartments to busy places of commerce — owned by the Matraimov family. Analyzing the associated corporate records showed that many were acquired in a dubious way. An interactive map published with the project details these possessions and explains their backstories.    Corporate and tax records enabled reporters to build a database of Matraimov companies and use a tool called Maltego to visualize the links between them. A public list of Kyrgyz voters helped locate more relatives and connections. On-the-ground reporting then uncovered how the family used its network of proxies to obscure the virtual monopoly it had built over major international trade routes.     "/>
    <s v=" The first problem was security. Covering the Matraimov family means covering criminal groups, from Raimbek’s street-tough “sportsmen” to organized criminal bosses.    Many Kyrgyz reporters have been attacked for reporting on the family. While working on this investigation, an RFE/RL reporter was warned by a former Matraimov associate that the shadowy operator wanted him “dead or alive.” He provided proof showing that the reporter had been followed by a private detective. Moreover, one of the key sources for a related investigation was murdered.   Extreme measures of secrecy and security were undertaken at all steps of the reporting, especially for journalists working on the ground in Kyrgyzstan.   Reaching sources was difficult because the Matraimov family is so powerful and influential that few were willing to discuss them. Lots of time and dedication was required to build trust. One source, contacted because his business had been seized by Matraimov associates, was arrested and jailed.   Reporters faced an ethical dilemma when a source asked for a delay in publication because she feared her husband, who was involved in one of the stories, could come to harm. We made the difficult decision to move forward because the stories were in the public interest and our judgement was that the safety risks were minimal. Later, she understood our position and took no offense.    A regional office of one of the publication partners was surveilled by unknown people every time the Matraimov family was sent requests for comment. There were also constant online attacks by trolls and bots working in support of the Matraimov family.   Another difficulty was obtaining corporate documents. At one point, the Kyrgyz Ministry of Justice refused to provide company information in violation of the freedom of information act. Kloop has sued the ministry and the case is now before the Supreme Court.     "/>
    <s v=" This project shows the value of approaching an investigation from multiple angles, covering the political, economic, and even social aspects of corruption. Instead of limiting the stories to examinations of individual instances of corruption, the stories set these criminal acts in the context of Kyrgyzstan’s fragile political system and struggling economy.   This holistic element is precisely what was missing from previous reporting about the Matraimov family. Some of their suspicious acquisitions and actions had been reported, but no outlet has ever published a comprehensive look at this family, explaining not only what they had done but how they had done it — and how Kyrgyzstan’s brand of crony politics enabled them to get away with it.   In order to maximize the impact of these investigative stories, the project was intended from the ground-up to be a compelling narrative experience. Capturing the human element was prioritized in reporting, writing, and editing.    Multiple interactive features, as well as charts and explanatory boxes, ensure that readers understand the complex criminal schemes being described and appreciate their impact. The reporting is backed by two explainers that prove, step-by-step, how some of the most important findings were established. In a region known for sensational journalism and widespread rumor, these materials establish the investigation as a trustworthy standard and model for future reporting on crime and mass corruption.   Such a sprawling investigation, with multiple partners and reporters working in multiple languages, would not have been possible without intentional project management and a systematic way of storing and sharing data. Databases, calendars, shared drives, encrypted group communication, and other tools were employed to manage the project — and maintain security in a dangerous environment. "/>
    <s v="https://www.occrp.org/en/the-matraimov-kingdom/the-matraimov-family-properties"/>
    <s v="https://www.occrp.org/en/daily/13282-kyrgyz-authorities-arrest-matraimov-the-700-million-man"/>
    <s v="https://www.occrp.org/en/the-matraimov-kingdom/the-beautiful-life-of-a-kyrgyz-customs-official#matraimov-timeline"/>
    <m/>
    <m/>
    <m/>
    <m/>
    <s v="This project is a collaboration between OCCRP, Kloop, RFE/RL's Radio Azattyk, and Bellingcat."/>
    <s v=" This project was reported and published by the Organized Crime and Corruption Reporting Project (OCCRP); Kloop, a Kyrgyz outlet; Radio Azattyk (RFE/RL’s Kyrgyz service); and Bellingcat. Due to multiple threats received by reporters and editors over the course of the reporting, the names of individual contributors are not disclosed.     "/>
    <m/>
    <m/>
    <m/>
  </r>
  <r>
    <s v="Sky News: Automation in the newsroom to cover the COVID-19 pandemic story"/>
    <s v="covid-19居住地有多少病例"/>
    <x v="2"/>
    <s v="https://news.sky.com/story/coronavirus-in-the-uk-how-many-have-died-or-tested-positive-where-you-live-and-where-the-new-hotspots-are-12047916"/>
    <x v="0"/>
    <x v="110"/>
    <x v="2"/>
    <x v="1"/>
    <s v="Explainer, Breaking news, Database"/>
    <s v="Database,Inform"/>
    <x v="15"/>
    <x v="7"/>
    <m/>
    <s v="National"/>
    <s v="Compliance"/>
    <s v="Compliance"/>
    <s v="Compliance"/>
    <s v="Compliance"/>
    <s v="Compliance"/>
    <s v="AI/Machine learning, Personalisation, Scraping, Json, Microsoft Excel, Google Sheets, CSV, R, RStudio, Python, Node.js"/>
    <x v="73"/>
    <s v="Zoom/details on demand,Filtering,Search,Hyperlink to related materials"/>
    <x v="1"/>
    <x v="0"/>
    <s v=" Sky News has developed a system to automate part of the data process to improve the management and communication of the COVID-19 story.   It automatically checked for updates and gathered new data from a dozen sources every 15 minutes. It also cleaned and re-structured it before storing it in a database.   This database became the starting point of multiple analyses, as well as the source of more than 50 automated visualisations.   This system saved the data team many hours, as well as helped our readers to keep track of the numbers, putting them into context and providing local information. "/>
    <s v=" In a year in which data teams have exceeded their healthy capacity, this system has been crucial for the team at Sky News.   Data sources routinely used for analyses were integrated into this automation process. As soon as a new source became relevant on an ongoing basis, we incorporated it to the in-house database, automating the process of gathering, cleaning and restructuring the data.   Because of this, the most essential and widely used data was “ready to be used” at any time in analyses and visualisations that updated in real-time.  That saved the data journalists hours of repetitive work and made the story-telling more visual, creative and efficient.   Automation has enabled us to respond to the high demand for stories and improve the quality of our journalism. The time saved has been invested in researching, collecting more specific data to complement official sources, and facilitate explainers and investigations. This has expanded our knowledge, allowing us to give our audience more comprehensive information about coronavirus and its impact, covering angles not included in official data.    This system has also been hugely beneficial to the wider newsroom, laying the foundations to explore automation and Artificial Intelligence at Sky News. These vital technologies for the future of journalism make newsrooms more efficient, enrich our coverage and help us to personalize stories relevant for people’s lives.      The impact can also be seen in the response of our audience.  Millions of users have engaged in data-rich stories and explainers created through this automation project.   The range of what we offered has been extensive, from analyses of the evolution of the pandemic to the impact of the virus in several sectors. And we have presented it at all levels (national, regional, local and postcode) to make the information as personal as possible for our audience. "/>
    <s v=" Data gathered from all the sources required reformatting. But datasets were scattered around and consisted of text published within static pages, CSVs, Excel, Google sheets, PDFs, JSON, XML feeds, and various dashboards that didn’t provide exporting methods.   We built a cloud-based solution using FaaS (Function-as-a-Service) microservice architecture, where each atomic service handled specific tasks to detect changes in the source and extract, format, clean-up and store the data.   Vision and Document artificial intelligence services managed data extraction in places where it couldn’t be exported: public dashboards, images, and unstructured files.   The extracted data was stored in Big Query tables and automatically updated multiple data feeds which were load-balanced across global content delivery network.   Flourish Live API with JavaScript was used across visualisations to consume live data feeds and dynamically edit content to keep the graphs up to date. For some visualisations, postcode API was also required to allow the user to look for their local information.   As some of the information wasn’t published in a machine-readable format, but given in press conferences or government documents, we created spreadsheets in Google Sheet and Microsoft Excel in which journalists – even without technical knowledge - could easily import the information that was linked to our in-house database.   Using R programming language, the data journalists could then easily query the database for stories. As the data kept the same format, we wrote several scripts that have been used and re-adapted multiple times to speed up the process, allowing more time for research and to improve the presentation and the design of our stories.  "/>
    <s v=" Consistent data was a key challenge since the beginning of this project. Sources have changed the structure of the data and their sharing methods multiple times, as well as backdating the changes without notification. To ensure accuracy, this system has been in constant revision.   Access to some data has proved difficult on multiple occasions. Some institutions did not allow data to be downloaded, but just explored it in their dashboards. We reached an agreement with some of them for a downloadable file, but we also had to develop complex scrapers to get daily numbers for some of the most basic variables.   The lack of a common body or place which united all the relevant information, especially at the beginning of the pandemic, increased the time required to identify the sources and the relevant data in each of them. And, as there isn’t a common standard for how the information is published, the cleaning and formatting process was quite laborious.   All these data challenges could have been better handled with time, but the urgency of the story, together with the relevance of breaking news at Sky News, increased the pressure on the project and the need to complete each stage quickly, without affecting the quality of the product.   The fast-moving and changing nature of the COVID-19 story has also contributed to the pressure.  We have been constantly revising, adapting and incorporating new sources and variables to the process.   It should also be noted that the two people involved in this project could not work on it exclusively but had to combine it with other responsibilities. Prior to the start of the project, there was also no proper data structure and architecture in the newsroom, and no established data team.  This was created months later.   "/>
    <s v=" Investing time and resources in automating processes and reducing repetitive tasks greatly improves the efficiency, efficacy and quality of the product. The benefits are particularly relevant to small teams, which could not otherwise compete with larger ones.  It also helps them to react to the pressure and needs of the newsroom in a demanding and fast-changing context.   Although big and multidisciplinary teams can build complex systems, small teams can benefit hugely from automation, identifying time-consuming repetitive tasks which would have an important impact on journalists’ efficiency and their stories if done automatically.   The lack of technical resources is usually the main inconvenience, especially in small teams. Working on this project, we have learned that identifying the right people within the company and collaboration are the keys.   Editorial teams normally lack technical professionals, but they are embedded in bigger groups, teams or companies. Building synergies with other departments within the newsroom or within the company can be a solution to that shortage of technical knowledge.   Data journalists are usually a bridge between the editorial and the technical teams. They have more technical skills and, although they are not at the same level as the developers, they have more knowledge and understanding of the requirements than the editorial team.  This contributes to more fluent communication and smooths the delivery of the project.   This has been an innovative project for Sky News, something the organisation has never done before. Developing it within the company instead of externally has also been crucial. It has given Sky employees the opportunity to expand their knowledge and skills and it has created the know-how within the company. Now these skills exist in the team, they are being re-used on other projects and even expanded as we continue to explore automation and AI in the newsroom. "/>
    <s v="https://news.sky.com/story/coronavirus-how-covid-19-is-spreading-around-the-world-12061281"/>
    <s v="https://news.sky.com/story/what-are-the-restrictions-in-your-area-find-out-with-our-uk-map-and-postcode-checker-12102497"/>
    <s v="https://news.sky.com/story/covid-19-wheres-your-nearest-coronavirus-vaccination-centre-12194966"/>
    <s v="https://news.sky.com/story/covid-19-key-data-behind-the-controversial-tiers-decision-as-mps-threaten-rebellion-12144281"/>
    <m/>
    <m/>
    <m/>
    <s v="Carmen Aguilar Garcia, Przemyslaw Pluta"/>
    <s v=" Przemyslaw Pluta is an award-winning creative technology leader with more than 10 years’ experience in innovation and product development across broadcast and digital platforms. In his current role as the Head of Platform Solutions at Sky he is responsible for introducing and developing new innovative solutions across all platforms along with identifying strategic opportunities to evolve emergent technologies.       Carmen Aguilar is an award-winning journalist with more than 10 years of experience in several media from Spain, Chile and the UK. She is currently a senior data journalist at Sky News working for all platforms. She covers the whole data process, from gathering, cleaning and analyzing data to telling data-led stories and communicating them with visualisations. She also offers support and advice to other reporters regarding data stories. Since the beginning of 2021, she is part of the Data and Forensic team at Sky News. "/>
    <m/>
    <m/>
    <m/>
  </r>
  <r>
    <s v="Tracking COVID-19 in Illinois"/>
    <s v="伊利诺伊州追踪covid-19"/>
    <x v="4"/>
    <s v="https://observablehq.com/collection/@chicagoreporter/illinois-coronavirus-data"/>
    <x v="0"/>
    <x v="111"/>
    <x v="105"/>
    <x v="0"/>
    <s v="Explainer, Multiple-newsroom collaboration, Database, Open data, News application, Mobile App, Infographics, Chart, Map, Health, Human rights"/>
    <s v="Open-Source Toolkit"/>
    <x v="15"/>
    <x v="7"/>
    <m/>
    <s v="Regional"/>
    <s v="Compliance"/>
    <s v="Compliance"/>
    <s v="Compliance"/>
    <s v="Compliance"/>
    <s v="Compliance"/>
    <s v="Scraping, D3.js, Json, Google Sheets, CSV, PostgreSQL, PostGIS, Python, Node.js"/>
    <x v="31"/>
    <s v="Filtering"/>
    <x v="1"/>
    <x v="0"/>
    <s v=" Far from the noise and spectacle of 2020, massive audiences were hungry for reliable information on their communities and Tracking COVID-19 in Illinois delivered it.   Our series of graphics and tools tracking Illinois’ COVID-19 numbers and policies made the information accessible for journalists, academics and Illinoisans making everyday choices in a pandemic. Our work is available for anyone to embed on their own platforms. Our focus on reporting-driven design met people where they were, served fundamental information needs and offered easy access to the underlying data we collected, some of which is the only public, stable record of its kind. "/>
    <s v=" Tracking COVID-19 in Illinois reached a mass audience more efficiently and effectively than either government or legacy news outlets. It generated investigations, academic research, and community engagement.    We powered journalism. After we published our ZIP code map, WBEZ reporter Maria Zamudio reached out to obtain the case and testing data. We added a download button for anyone to use. Zamudio’s &lt;a href=&quot;https://www.wbez.org/stories/testing-lags-in-latino-communities-hit-hardest-by-covid-19-in-chicago/50613d3b-8770-45a3-ba6b-76f97bc6e1d0&quot;&gt;investigation of testing rates  revealed systemic disparities and led to expanded testing in Latinx neighborhoods.    We reached the experts. Suburban civil servants used our historical data in their planning and in community meetings. The data has been used in at least four academic research projects that we know about.   &quot;We were really happy to find the Illinois data set that you made available, and to be able to use it as an example of what could be possible if more local and state health departments would be willing to release their data with that degree of detail,&quot; Jarvis Chen, a research scientist at the Harvard School of Public Health who used our data for a &lt;a href=&quot;https://cdn1.sph.harvard.edu/wp-content/uploads/sites/1266/2020/04/HCPDS_Volume-19_No_1_20_covid19_RevealingUnequalBurden_HCPDSWorkingPaper_04212020-1.pdf&quot;&gt;national analysis of the unequal racial and socio-economic burden of COVID-19,  told us.   Most of all, the project was a hit — and in a global pandemic, reach matters. Our project has reached roughly 1.2 million users via our embeds on more than sixteen sites and native apps. The embeds have been viewed almost 2 million times. We suspect many more because our work is used in newsletters like Block Club Chicago and shared on social platforms.   The spread of the disease is a numbers game. If 1 in 100 of the people who saw our work decided to wear a mask or avoided an unnecessary trip even once, then our project helped avoid a few unnecessary deaths and many more hospitalizations. "/>
    <s v=" This project represents the cutting edge of local journalism. The technology is sophisticated, reliable, and represents a great value. In almost a year, we’ve spent well under $200,000 to reach other a million people in multiple languages. Our competition did less with more resources.         Translation    Almost 14 percent of people in Illinois are native Spanish speakers. To cover the pandemic in Illinois, our work needed to be in both English and Spanish. But translation is often expensive, time-consuming, and technically challenging. We approached the challenge by prioritizing information design over traditional newswriting and with sophisticated use of accessible technology like Airtable.         Collaborative coding    Our Observable notebooks lowered the barrier to entry for collaboration and helped make translation possible. Because of our innovative use of this technology, reporters and editors without hard technical skills could make significant contributions.   The project was successful in the Observable ecosystem; our historical data notebook was one of the top ten most &lt;a href=&quot;https://observablehq.com/collection/@observablehq/2020-viral-notebooks&quot;&gt;viral  and &lt;a href=&quot;https://observablehq.com/collection/@observablehq/2020-most-viewed-notebooks&quot;&gt;viewed  notebooks on the platform, and we &lt;a href=&quot;https://observablehq.com/@observablehq/may-2020-virtual-community-meetup-archived&quot;&gt;presented our work to the community  in May 2020.         Embedding    Observable notebooks also meant we could easily share our data graphics with their powerful embedding system. Pasting a simple snippet of code worked for over 16 websites and native apps.          Geolocation    We use geolocation to effectively personalize the experience and meet our audience where they are. The unobtrusive, internet address-based location service makes our graphics more friendly and inviting.         Data management     We employed clever hacks like using a content delivery network to mirror the state’s data and avoid expensive servers early in the project. Now we use a “serverless” GraphQL database that grows and shrinks based on our traffic. Because of our work with these technologies, we’ve been &lt;a href=&quot;https://hasura.io/events/hasura-con-2020/talks/hasuras-role-in-data-journalism/&quot;&gt;advocates for data journalism  in the broader tech world. "/>
    <s v=" Like any project, we had issues with dirty and incorrect data, like funky ZIP codes. The state kept moving the data and changing the format. We used plenty of shoe leather to confirm and understand the data.  But that’s why local organizations should invest in data reporters. We made the reporting calls and wrote the code.    The organizational backdrop of this project was stark and challenging. Like many others, we had to contend with the steadily deteriorating conditions faced in local news in the past year.   All three of the project’s originators have moved on to new jobs, and neither WBEZ or The Chicago Reporter (effectively closed since Sept. 2020) currently support it. Despite the troubles these venerable organizations are facing, they deserve recognition for launching and sustaining this project during a critical period.    Our continued persistence in spite of these conditions shows that our project is one of the best value propositions in journalism.   About 80% of our 1.2 million web users came from Illinois; we estimate that about 1 in 10 people in Illinois have seen our work. Hundreds of thousands in Spanish. Our donation campaigns did better when we talked about our commitment to meeting our audience where they are and open data. Our newsletters and social posts had better engagement when they included strong data visuals about the pandemic. Our work powered investigations, academic research, and &lt;a href=&quot;https://www.facebook.com/belmontcraginunited/posts/1483824208486790&quot;&gt;community discourse . "/>
    <s v="The lessons from this project are systemic and organizational. Design matters In the internet world, journalists can skip writing multiple, disconnected stories about updates delivered at press conferences and instead consistently updated and accurate editorial products.That requires an investment in design, as different policies and numbers often require bespoke approaches. Our editorial products were built to be low-word (easily translatable) and fundamentally visual (easily shareable). Reach people where they are Our competition makes the user do a lot of work; we automatically locate you. In turn, we reached the most affected parts of the state. The highest traffic to our ZIP code map came from the ZIP codes most affected by COVID-19 and ZIP codes with the largest numbers of workers. Be there every day Our rock-solid technology and low operating costs means even now, thousands of people get clear, accurate information about COVID-19 in their community. And we created a real feedback loop with our community, including concerned citizens, health care experts, and local policymakers. Complement national news We offer a viable, local alternative to national coverage. As Amy Cesal said, &quot;National news and counts are overwhelming. I just want to know what's going on immediately near me. And the local news [sources] I read also use this one.&quot; Practice radical generosity Over 16 publications used our data products. They included the Univision native app, the Chicago Sun-Times website, municipal government websites, rural public radio sites, and suburban mom-blogs. The graphics have been used by Block Club Chicago, The TRiiBE, and other local publications on their social feeds and in their email newsletters. The Illinois ZIP code-level data is perhaps the only historical public record of ZIP code-level COVID case data broken down by age and race demographics, and it goes back nearly to the start of the pandemic."/>
    <s v="https://www.wbez.org/stories/coronavirus-in-illinois-updated-cases-and-deaths/749dc1ea-1ca8-40df-915d-d74a5c673085"/>
    <s v="https://www.chicagoreporter.com/how-is-covid-19-affecting-your-zip-code-in-illinois/"/>
    <s v="https://www.chicagoreporter.com/whats-open-in-your-region-of-illinois-coronavirus-plan/"/>
    <s v="https://www.wbez.org/stories/what-is-cps-school-reopening-plan-heres-a-simple-breakdown/ee1e9bff-ea56-4daa-bc76-f2ab0ff7919d"/>
    <s v="https://observablehq.com/@chicagoreporter/chivaxbot?collection=@chicagoreporter/illinois-coronavirus-data"/>
    <s v="https://observablehq.com/@chicagoreporter/historical-illinois-covid-19-zip-code-data?collection=@chicagoreporter/illinois-coronavirus-data"/>
    <m/>
    <s v="Paula Friedrich, David Eads, Asraa Mustufa, Pat Sier"/>
    <s v=" Many people worked on this project from around Illinois. The project is currently independently operated by volunteers and maintained by David Eads as a personal/independent project. Here's the entire team.    Core editorial team:       Paula Friedrich (formerly WBEZ): Editorial product design and development, data graphics, reporting       David Eads (volunteer/formerly The Chicago Reporter): Editor, data engineer, reporting       Asraa Mustufa (formerly The Chicago Reporter): Editor, engagement reporting, reporting, project coordination       Pat Sier (City Bureau): Data engineering, editorial product design and development          Translation:       Gisela Orozco (freelance)          Design and development contributors:       Will English IV (freelance)          Reporting contributors:        Josh McGhee (The Chicago Reporter)       Becky Vevea (WBEZ)       Kate Grossman (WBEZ)       Janelle O’Dea (St. Louis Post-Dispatch)          Editing contributors:       Fernando Diaz (The Chicago Reporter)       Al Keefe (WBEZ)       Angela Rozas O’Toole (WBEZ)    "/>
    <m/>
    <m/>
    <m/>
  </r>
  <r>
    <s v="Why women stopped giving birth on weekends or holidays in Spain"/>
    <s v="为什么女性不再在周末节假日分娩"/>
    <x v="27"/>
    <s v="https://www.eldiario.es/nidos/no-ninos-nacen-toca-dar-luz-semana-21-probable-hacerlo-lunes-viernes_1_6400307.html"/>
    <x v="0"/>
    <x v="112"/>
    <x v="106"/>
    <x v="1"/>
    <s v="Investigation, Database, Chart, Women, Health"/>
    <s v="Inform"/>
    <x v="2"/>
    <x v="2"/>
    <m/>
    <s v="National"/>
    <s v="Non-compliance"/>
    <s v="Non-compliance"/>
    <s v="Non-compliance"/>
    <s v="Non-compliance"/>
    <s v="Non-compliance"/>
    <s v="D3.js, JQuery, Json, Microsoft Excel, CSV, R, RStudio"/>
    <x v="37"/>
    <s v="No interactive feature"/>
    <x v="1"/>
    <x v="0"/>
    <s v=" A data analysis of more than 15 million births that took place in Spain since 1975 show that every year more and more births in public or private hospital are scheduled on labor days and children are born much less on holidays and weekends than 40 years ago. This analysis lead us to prove that doctors and administrative personnel in hospitals scheduled births on week days to avoid working on weekends or holidays or preventing natural birthing.  "/>
    <s v=" This project was one of the most read of the year in elDiario.es and also one of the one that made most people suscribe and pay for eldiario.es during the year, according to our statistics. For the first tim e exclusively, we revealed the dates of birth of millions of people in Spain.In addition, several organizations related to the promotion of natural childbirth that lobby the goverment shared the research, highlighting the excessive medicalization of childbirth in Spain. During this days a lot of women shared their stories on social media on how they experienced schudeled birth without any explanation of the medical staff and without any complication on their pregnancy process, this stories showed how the data are related to experiences and proved a systematic process from the staff in the hospitals.  "/>
    <s v=" R and Rstudio for data compiling and data analysis, D3, Datawrapper and Flourish for visualizations, Javascript for scroll narrative. "/>
    <s v=" The most complicated part of the project was to analyze and clean the database with more than 15 million births in Spain since 1975. In some cases, the data had to be reviewed because there were births that were dated on non-existent days and also to harmonize the variables of 4 different forms with which births have been registered in Spain during the last 40 years. This was the first time that the National Statistics Institute deliver this information to journalists by request.  "/>
    <s v=" This project can inspire journalists from other countries to request public data on births and analyze the evolution of the medicalization of childbirth in each country. Is there a trend in other countries to be born on a working day and less to be born on a holiday? This can be a crossborder project that tries to colllect birth data from a list of countries. This investigation can prove there is a tendency of obstetric violence that is only related to dates where medical staff works.  "/>
    <m/>
    <m/>
    <m/>
    <m/>
    <m/>
    <m/>
    <m/>
    <s v="Raúl Sánchez, Marta Borraz, Paticia Gea"/>
    <s v=" Raúl Sánchez: Spanish data and investigative journalist covering stories of inequality, gender and corruption and Covid at elDiario.es. He coordinates elDiario.es data team.   Marta Borraz: Spanish journalist specialized in gender committed to human rights and journalism with a gender perspective.   Patricia Gea: Spanish jorunalist specialized in families, parenting and conciliation. Always linked to the social and to the service of human stories. "/>
    <m/>
    <m/>
    <m/>
  </r>
  <r>
    <s v="School success. These four municipalities row against the tide"/>
    <s v="学业成功"/>
    <x v="12"/>
    <s v="https://www.publico.pt/rankings-escolas-2019/sucesso-escolar-quatro-concelhos-contra-mare"/>
    <x v="0"/>
    <x v="68"/>
    <x v="107"/>
    <x v="1"/>
    <s v="Explainer, Solutions journalism, Illustration, Infographics, Chart"/>
    <s v="Inform"/>
    <x v="6"/>
    <x v="2"/>
    <m/>
    <s v="National"/>
    <s v="Non-compliance"/>
    <s v="Non-compliance"/>
    <s v="Non-compliance"/>
    <s v="Non-compliance"/>
    <s v="Non-compliance"/>
    <s v="Animation, Json, Microsoft Excel, CSV, R, RStudio"/>
    <x v="40"/>
    <s v="No interactive feature"/>
    <x v="1"/>
    <x v="0"/>
    <s v=" Using the data from the national exams and the percentage of poor students by municipality, I calculated the euclidean distance to a hypothetical place where all students were poor and yet had 20 out 20 on their national exams. That led us to four municipalities that contradicted the trend of a poorer environment meaning worse marks at school and talked with schools and local authorities to try to understand what was being done differently in those places. "/>
    <s v=" Every time the national exam results get published, it’s always the schools from richer areas that get highlighted by the media. Using this statistical approach - a bit more statistically complex than simply ordering columns in Excel - I was able to give a voice to schools that don't often get highlighted for their good work in very precarious conditions.  That also led to good critics of my piece, especially because every time this data is turned publically, the major criticism made to the media is that they always ignore socio-economic factors. "/>
    <s v=" The national exams database is a huge .mdb file that the Ministry of Education provides to the journalists under embargo. I’ve used R to read that database and build the excel file for other non-data savvy reporters that were working on other stories about this issue, highlighting possible stories.   Since the data on the database gives us the results for all students in the country, I’ve started to filter out the results for the eight exams with more students and grouping by municipality calculating the mean value for every municipality. Then, using the data about the percentage of students that the government provides some kind of aid because of their parents' income, I’ve created a scatter plot with that data and calculated, for every point, the distance to the point where 100% of the students were poor and had an average of 20 out of 20 on the national exams. That led us to the four municipalities that were the outliers (I’ve done the same for the previous year's data just to check if those municipalities were the outliers only by chance this year).  Then, and while I’ve talked with school directors and the mayors of those cities, I’ve used scrollama.js to build a scrollytelling piece where I could explain visually what led us to those schools and, as we presented the data from those places, the piece makes a social demographic explanation about the place and tells us about what is being done differently there. "/>
    <s v=" Even though education is a priority for our newspaper, the hardest part of this project was finding time to do it. With covid-19, almost all the newsroom resources seemed to be channeled to cover the pandemic. Being the only data journalist in the newsroom, it happened the same to me. So finding time to write about something that was not directly associated with the pandemic was hard. "/>
    <s v=" I would say that the biggest lesson here is that sometimes you just need to look to a database a bit differently to find a new story. This database is published every year, so naturally, everyone ends up getting similar stories. Adding a bit of statistical sophistication can lead you to new approaches.   Another lesson on this project is that I broke all rules or left the explanation about how we got to the story to the middle/end of the piece. Because explaining how we got to those four municipalities was essential to understanding why they were important, the infographic that changes through scroll started precisely there - to show why those places were important to have a look at. "/>
    <m/>
    <m/>
    <m/>
    <m/>
    <m/>
    <m/>
    <m/>
    <s v="Rui Barros, Andreia Sanches"/>
    <s v=" Rui Barros is a data journalist/ journocoder/ news nerd currently working at PÚBLICO, a daily newspaper in Portugal. Being the only data journalist in the newsroom, he does everything from doing data-driven investigations, news applications or simply helping someone by scraping a website.  He uses R - mostly the tidyverse family of packages - to do everything data-related and uses HTML, CSS, and JavaScript on his interactive works and data visualizations.     "/>
    <m/>
    <m/>
    <m/>
  </r>
  <r>
    <s v="Chinese Misinformation"/>
    <s v="中国建立推特宣传机器"/>
    <x v="4"/>
    <s v="https://www.propublica.org/article/how-china-built-a-twitter-propaganda-machine-then-let-it-loose-on-coronavirus"/>
    <x v="0"/>
    <x v="113"/>
    <x v="108"/>
    <x v="1"/>
    <s v="Investigation, Long-form, Multiple-newsroom collaboration, Database, OSINT"/>
    <s v="Inform"/>
    <x v="0"/>
    <x v="6"/>
    <m/>
    <s v="International"/>
    <s v="Compliance"/>
    <s v="Non-compliance"/>
    <s v="Non-compliance"/>
    <s v="Non-compliance"/>
    <s v="Non-compliance"/>
    <s v="AI/Machine learning, Scraping, CSV, Python"/>
    <x v="2"/>
    <s v="Zoom/details on demand,Hyperlink to related materials"/>
    <x v="0"/>
    <x v="0"/>
    <s v=" The series used a combination of computational techniques and investigative sleuthing to uncover in unprecedented detail how the Chinese government spreads propaganda and disinformation online, both on the Chinese internet and on social media around the world.   Additional publication dates:     30-07-2020   19-12-2020  "/>
    <s v=" The projects had the following impacts:       Twitter released a dataset of accounts linked to Chinese state-backed coronavirus propaganda in June 2020, three months after we published our article, though they declined to respond when we shared accounts with them prior to publication.       After our story about Larry King, Ora no longer allowed King to tape infomercials on the set.       Rep. Jim Banks (R-IN) introduced the Countering Chinese Propaganda Act (H.R. 8286) in September 2020, citing our reporting.    "/>
    <s v=" For the first two stories, we scraped millions of interactions on Twitter by suspicious accounts to identify bot networks within them and uncover their origins. Data scraped included tweets, media posted, likes, accounts following and accounts followed. We stored this data in a postgresql database running on Amazon Web Services (AWS). We collected nearly 170GB of data for analysis (about 3GB of account activity and about 167 GB of media).   We used the Twitter API and twint, an open-source Twitter scraping API, to find and scrape millions of interactions by potential bots within the network. We analyzed the data that we had scraped using open source machine learning libraries such as scikit-learn, xgboost and the Chinese language natural language processing library jieba. We did our network analysis of bot account networks using the library networkx and the visualization software gephi.   For the third story, we received a leak of more than 90GB of files, including secret government directives and memos, as well as contracts, documents and other media. We used computer scripts to generate a spreadsheet database from the thousands of directories within the file structure. This allowed our team to read and annotate the files collaboratively. "/>
    <s v=" It was infeasible to examine by hand each of the tens of thousands of accounts we scraped to determine if they are connected to the same scheme. Instead, we used machine learning to identify likely Chinese state-backed fake accounts based on profile information (e.g., account name, twitter handle, account age, profile picture, etc.) and account behavior (e.g., timing, frequency and language of posts, retweeting and liking activity, etc.). We labelled hundreds of known fake and real accounts by hand and used that information to build a machine learning model that could analyze data from an account it had not seen before and assess the likelihood that it was also fake. We then sampled and checked our results by hand. This process allowed us to identify more than 10,000 similar inauthentic accounts with suspected links to the Chinese government.        It is also often difficult to connect a fake network with its ultimate operators. In this case, we combined our data analysis with reporting to link a 2,000 account bot network to a Chinese internet PR company hired by state media. "/>
    <s v=" Collaborative projects that combine traditional reporting with data can produce unique works with impactful outcomes. These stories combined reporters with diverse skill sets. We integrated our expertise in multiple domains, including investigative reporting and data reporting; data analysis and machine learning; Chinese language, culture and government; knowledge about the tech industry; ability to read and understand code; and cutting edge document analysis tools. The end result was a set of investigations that very few other teams are capable of doing. "/>
    <s v="https://www.propublica.org/article/the-disinfomercial-how-larry-king-got-duped-into-starring-in-chinese-propaganda"/>
    <s v="https://www.propublica.org/article/leaked-documents-show-how-chinas-army-of-paid-internet-trolls-helped-censor-the-coronavirus"/>
    <m/>
    <m/>
    <m/>
    <m/>
    <m/>
    <s v="Jeff Kao, Mia Shuang Li (for ProPublica), Renee Dudley, Raymond Zhong (New York Times), Paul Mozur (New York Times), Aaron Krolik (New York Times)"/>
    <s v=" Jeff Kao is a computational journalist at ProPublica who uses data science to cover technology and artificial intelligence. He used natural language processing techniques to uncover 1.3 million fake comments submitted to the FCC in its proceeding repealing net neutrality. This work was cited in the Washington Post, Fortune Magazine and engadget, among other publications, and by members of the U.S. Senate. He has appeared as a data scientist in the New York Times and on the WNYC program Science Friday.       Renee Dudley is a tech reporter at ProPublica. Before joining ProPublica in 2018, she was a member of the enterprise team at Reuters, where she reported extensively on issues with college-entrance exams. She uncovered a U.S. higher education admissions system corrupted by systematic cheating on standardized tests. Following public outcry over the use of leaked SAT exams and other issues Reuters uncovered, the test's maker vowed to fix the problems. The series was named a 2017 Pulitzer Prize finalist in National Reporting. "/>
    <m/>
    <m/>
    <m/>
  </r>
  <r>
    <s v="The Pandemic Economy"/>
    <s v="大流行期间房东仍在搬迁"/>
    <x v="4"/>
    <s v="https://www.propublica.org/article/despite-federal-ban-landlords-are-still-moving-to-evict-people-during-the-pandemic"/>
    <x v="0"/>
    <x v="114"/>
    <x v="109"/>
    <x v="1"/>
    <s v="Investigation, Solutions journalism, Database, News application, Politics, Business, Economy, Employment"/>
    <s v="Inform"/>
    <x v="15"/>
    <x v="2"/>
    <m/>
    <s v="Regional"/>
    <s v="Non-compliance"/>
    <s v="Non-compliance"/>
    <s v="Compliance"/>
    <s v="Compliance"/>
    <s v="Non-compliance"/>
    <s v="Personalisation, Scraping, QGIS, Json, Google Sheets, CSV, PostgreSQL, PostGIS, Python"/>
    <x v="24"/>
    <s v="Hyperlink to related materials"/>
    <x v="1"/>
    <x v="0"/>
    <s v=" ProPublica placed a bet at the beginning of the pandemic: that by creating our own databases of local court cases from cities and states across the country, we could find unique and impactful stories about how the pandemic was affecting people who are on the margins of poverty in the United States. The result was a series of investigations into how debt collectors and landlords used courts to squeeze the working class despite the toll of the pandemic on their health and finances.   Additional publication dates:     18-05-2020   08-06-2020   24-07-2020   26-10-2020   31-08-2020   12-12-2020  "/>
    <s v=" By shining a quantitative light on the punitive methods used by landlords and debt collectors to extract money from the poor during the pandemic, our reporting triggered local and national changes.   In response to our reporting about evictions filed in violation of the CARES Act, landlords dismissed more than 100 eviction cases that they had illegally filed against tenants. While reporting this story, it became clear that many tenants were confused as to whether their property was covered under the new law, so we built an app to help renters determine if they were covered by the federal ban. The app was &lt;a href=&quot;https://www.banking.senate.gov/hearings/oversight-of-housing-regulators&quot; style=&quot;text-decoration:none;&quot;&gt; cited   by Senator John Tester during the Senate Committee on Banking, Housing, and Urban Affairs on June 9, 2020.   Our joint investigations team with the Texas Tribune used court data in Texas to uncover a lender who filed thousands of lawsuits against low-income borrowers during the pandemic. When the company learned about our investigation, it dismissed all its pending lawsuits across the country and temporarily suspended new suits. The company would not confirm the exact number of cases it dropped, but our data shows it filed about 10,000 lawsuits in Texas alone during the first half of 2020.   Another investigation found that one Indiana school district filed nearly 300 lawsuits against parents during the pandemic, most for unpaid textbook fees. After contacting the district, it announced it would forgive the unpaid fees of one family mentioned prominently in the story and vacated the small claims judgment filed against her.   Citing our reporting on debt collection cases filed or pursued by debt collectors and banks during the pandemic, Senators Elizabeth Warren and Sherrod Brown &lt;a href=&quot;https://www.warren.senate.gov/oversight/letters/senators-warren-and-brown-call-for-capital-one-and-major-debt-collectors-to-immediately-suspend-lawsuits-and-wage-garnishment-practices-during-the-covid-19-pandemic&quot; style=&quot;text-decoration:none;&quot;&gt; sent letters   to Capital One and other companies named in our story, demanding they suspend aggressive collection activities during the pandemic. "/>
    <s v=" We scraped court cases from more than a dozen of the nation’s largest counties and some statewide court systems to produce our analyses for this series. That entailed writing scrapers tailored to each site in Python and Ruby, and collating the data across jurisdictions into a single sensible format for our reporting. We also geocoded and linked data sets (including court cases, lists of federally-backed properties and parcel map files) together using PostGIS, Mapbox and Vue.js to analyze illegal eviction filings.       Our database resulted in an interactive news app where readers could look up whether they were covered by the CARES Act and state eviction moratoria, as well as to find properties with large numbers of eviction filings during the pandemic. We used Postgres to store the data and ran queries in SQL and Pandas to analyze the data for various stories. Plaintiff names were extensively cleaned using regular expressions and text clustering in OpenRefine. "/>
    <s v=" It was a significant technical challenge to coordinate scrapers made by multiple people for multiple court websites to run weekly and create an accurate and up-to-date picture of debt and eviction cases filed in counties across the country. We made a suite of in-house tools and processes for doing so in a uniform fashion. Still, each had to be hand-crafted and vetted for completeness and accuracy, and entailed speaking with legal and housing experts on the ground across the country to understand each unique court system and local context.        Additionally, our decision to link data together to analyze evictions at the building and ownership level gave us a unique tool -- one that, to our knowledge, no other organization has -- that allowed us to publish unique insights on eviction practices during the initial waves of the pandemic. "/>
    <s v=" If a database doesn’t exist that you want, create it yourself. Likely, that means you’ll have new insights that reporters, researchers and government agencies haven’t uncovered before. Additionally, if there is information that isn’t readily available to the public, or is siloed across different agencies, building tools to make it accessible for everyone is not just a public service, but can inform concerned citizens and ultimately affect policies. "/>
    <s v="https://projects.propublica.org/covid-evictions/"/>
    <s v="https://www.propublica.org/article/capital-one-and-other-debt-collectors-are-still-coming-for-millions-of-americans"/>
    <s v="https://www.propublica.org/article/the-eviction-ban-worked-but-its-almost-over-some-landlords-are-getting-ready"/>
    <s v="https://www.propublica.org/article/when-falling-behind-on-rent-leads-to-jail-time"/>
    <s v="https://www.propublica.org/article/the-loan-company-that-sued-thousands-of-low-income-latinos-during-the-pandemic"/>
    <s v="https://www.propublica.org/article/the-pandemic-hasnt-stopped-this-school-district-from-suing-parents-over-unpaid-textbook-fees"/>
    <m/>
    <s v="Ellis Simani, Ren Larson, Jeff Ernsthausen, Al Shaw, Paul Kiel, Kiah Collier, Maya Miller, Perla Trevizo, Justin Elliott, Kim Kilbride, Benji Hardy"/>
    <s v=" Jeff Ernsthausen is a data reporter at ProPublica. He previously worked for the Atlanta Journal-Constitution as a data reporter, and before that, worked as an economic analyst at the Federal Reserve.   Ellis Simani is a data reporter at ProPublica. He has worked at the Los Angeles Times as a graphics reporter and also interned with the Seattle Times’ News Apps team.   Ren Larson is a data reporter with the ProPublica-Texas Tribune investigative unit. Ren previously was a data journalist at The Arizona Republic. In her life before journalism, she was an urban planner, data analyst and case manager.   Al Shaw is a senior news applications developer at ProPublica where he uses data and interactive graphics to cover environmental issues, natural disasters and politics.   Paul Kiel covers business and consumer finance for ProPublica.   Kiah Collier is an investigative reporter for the ProPublica-Texas Tribune Investigative Initiative. She previously worked at the Tribune as a reporter and associate editor since 2015, covering energy and environment through the lens of state government and politics.   Perla Trevizo is a reporter for the ProPublica-Texas Tribune Investigative Initiative. Trevizo is a Mexican-American reporter born in Ciudad Juárez and raised across the border in El Paso, Texas, where she began her journalism career.   Maya Miller is an engagement reporter with the Local Reporting Network. She works with journalists across the country on community-centered investigations.   Justin Elliott has been a reporter with ProPublica since 2012, where he has covered money and influence in the Obama and Trump administrations, the American Red Cross, and TurboTax maker Intuit. "/>
    <m/>
    <m/>
    <m/>
  </r>
  <r>
    <s v="Expensive Helsinki, cheap countryside?"/>
    <s v="芬兰不同城市住宿费用"/>
    <x v="36"/>
    <s v="https://dynamic.hs.fi/2020/elinkustannukset/"/>
    <x v="0"/>
    <x v="64"/>
    <x v="110"/>
    <x v="1"/>
    <s v="Open data, News application, Economy"/>
    <s v="Inform"/>
    <x v="2"/>
    <x v="7"/>
    <m/>
    <s v="National"/>
    <s v="Compliance"/>
    <s v="Non-compliance"/>
    <s v="Non-compliance"/>
    <s v="Compliance"/>
    <s v="Compliance"/>
    <s v="Personalisation, Microsoft Excel"/>
    <x v="74"/>
    <s v="Zoom/details on demand,Filtering,Personalization"/>
    <x v="1"/>
    <x v="0"/>
    <s v=" Expensive Helsinki, cheap countryside? Our story let the reader explore how much it would cost for them to live somewhere than where they currently live. It’s true that housing prices are high in the capital, Helsinki, but e.g. taxes and the cost of a car vs public transportation can be much higher in a small countryside municipality. Our story takes these and much more into account and calculates exactly the amount of money they’d have at their disposal if they moved to another town or municipality in Finland.  "/>
    <s v=" For an individual, the decision on where they live is a crucial one. Cost of living varies hugely around Finland. However, comparing different places is easier said than done. Housing prices, housing taxes, community taxes, transportation fees, fees for visiting doctor and e.g. the need to own a car varies hugely from municipality to municipality. Furthermore, the average salaries differ from place to place. White collar workers earn more in Helsinki than elsewhere but for nurses or factory workers the difference is not so big.     Our ground-breaking story took all these and more into account. The reader was asked to fill basic information about themselves and then our story calculated where in Finland they would have the most and the least money left after compulsory expenses.    Our story helped 175000 of our readers to evaluate where they would make most out of their money.  "/>
    <s v=" All this was made possible with the unique concept of changing story designed by Helsingin Sanomat. The story changes with the selection that reader makes, in this case by filling in information about their current home town, salary, house size, transportation preferencies etc. The story was coded with the javascript framework Vue.js.    For the story we acquired many different data sets, eg about housing prices, public transportation, doctor visits and taxes with different income levels in different municipalities.  "/>
    <s v=" The hardest part was to make the big picture and standardise costs: so many things affect on the cost of living. It was also hard was to get enough data for each municipality. We needed to do a lot of adjustments and manual work for small municipalities "/>
    <s v=" It’s often very fruitful to combine the personal and general level in one story. Along to the reader specific data in the story there was general information on society level and the interviews of two persons living in different parts of Finland. Through them we were able to explain on general level how living in different parts of the country can really affect the cost of living.  "/>
    <m/>
    <m/>
    <m/>
    <m/>
    <m/>
    <m/>
    <m/>
    <s v="Päivi Ala-Risku, Elisa Bestetti, Anu-Elina Ervasti, Reijo Hietanen, Uolevi Holmberg, Kaisa Rautaheimo"/>
    <s v=" Päivi Ala-Risku, data gathering and producing    Elisa Bestetti, visualization and code    Anu-Elina Ervasti, reporting, data gathering and writing    Reijo Hietanen, photos    Uolevi Holmberg, illustrations    Kaisa Rautaheimo, photos  "/>
    <m/>
    <m/>
    <m/>
  </r>
  <r>
    <s v="Where are the 2015 asylum seekers now?"/>
    <s v="2015年询求庇护的人"/>
    <x v="36"/>
    <s v="https://dynamic.hs.fi/2020/ne-30-000/"/>
    <x v="0"/>
    <x v="115"/>
    <x v="110"/>
    <x v="1"/>
    <s v="Investigation, Long-form, Infographics, Immigration"/>
    <s v="Inform"/>
    <x v="2"/>
    <x v="7"/>
    <m/>
    <s v="National"/>
    <s v="Compliance"/>
    <s v="Non-compliance"/>
    <s v="Non-compliance"/>
    <s v="Compliance"/>
    <s v="Compliance"/>
    <s v="Animation, Canvas, Microsoft Excel"/>
    <x v="74"/>
    <s v="Zoom/details on demand"/>
    <x v="0"/>
    <x v="0"/>
    <s v=" In 2015 Finland saw over 30 000 asylum seekers coming to Finland. It was a number that this small country had not seen before. This story investigates what has happened to these people. This is done by collecting data from Finnish immigration officials and by interviewing the immigrants themselves.   "/>
    <s v=" To our knowledge this was the first time that this topic was investigated in Finland to this extent. The biggest impact was that the first time the data was presented to the public in this concise format and the data was also given a face - which is important.  "/>
    <s v=" In the visualizations every circle represents 10 asylum seekers that came to Finland in year 2015. Altogether there were 32 477 of them.    The animations progress on scroll to visually show different demographic distributions of this group of people and their different destinies.    The animations are made with HTML Canvas controlled by GSAP ScrollTrigger.  "/>
    <s v=" Two things:    Getting the data from the officials. Even though the Finnish Immigration Service offers some data in their data portal it does not answer the basic question here: of those who came to Finland, how many have been granted an asylum, how many have been deported, how many are still in the process etc.     We finally got the data from the officials but the numbers don’t exactly add up in the end. That is because the number of people we know from 2015 is counted in persons but officials now count decisions – and one person can have multiple decisions made about him/her.     This said, we still managed to show the big picture.  "/>
    <s v=" Sometimes it is a good idea to check back on things that were big news in the past. This is especially true about data journalism using data from official sources because usually it takes time before the data is available.     Returning to a major news topic after few years can bring new light to the whole topic. This added with interviews of people who are affected by all this brings the data a face.  "/>
    <m/>
    <m/>
    <m/>
    <m/>
    <m/>
    <m/>
    <m/>
    <s v="Jussi Konttinen, Antti Yrjönen, Ea Vasko, Konstantin Neugodov, Antti J. Hämäläinen, Anssi Miettinen, Juho Salminen, Lauri Malkavaara"/>
    <s v=" Jussi Konttinen, text    Antti Yrjönen, photographer    Ea Vasko, photo editor    Konstantin Neugodov and Antti J. Hämäläinen, visuals and code    Anssi Miettinen, text editing    Juho Salminen and Lauri Malkavaara, producing  "/>
    <m/>
    <m/>
    <m/>
  </r>
  <r>
    <s v="Stopping the spread: Reaching herd immunity through vaccination"/>
    <s v="通过疫苗阻止covid传播"/>
    <x v="18"/>
    <s v="https://graphics.reuters.com/HEALTH-CORONAVIRUS/HERD%20IMMUNITY%20(EXPLAINER)/gjnvwayydvw/"/>
    <x v="0"/>
    <x v="116"/>
    <x v="55"/>
    <x v="1"/>
    <s v="Explainer, Infographics, Health"/>
    <s v="Explain"/>
    <x v="15"/>
    <x v="3"/>
    <m/>
    <s v="Hyperlocal"/>
    <s v="Compliance"/>
    <s v="Non-compliance"/>
    <s v="Non-compliance"/>
    <s v="Compliance"/>
    <s v="Compliance"/>
    <s v="Animation, D3.js, Canvas, Adobe Creative Suite, Python, Node.js"/>
    <x v="75"/>
    <s v="Filtering"/>
    <x v="0"/>
    <x v="0"/>
    <s v=" Reuters built an epidemic model to simulate various aspects of the Covid-19 pandemic and how the virus might spread within a population. We ran the model thousands of times to compare when “herd immunity” would kick in for various reproductive numbers and under a range of scenarios.   The model enabled us to show readers what level of immunity would likely be required in order to stop the spread.   An interactive feature also allows parameters to be adjusted to show things like balancing vaccine distribution, effect of interventions like masks and distancing, and people “travelling” and possibly causing super-spreader "/>
    <s v=" The project provides an evergreen resource for those looking to estimate herd immunity projections or to better understand the concept. It has attracted high readership figures and gathered a lot of attention on social media. The piece was also picked up by other news organisations.    The model is still shared and used widely to date, five months after publication. "/>
    <s v=" The underlying model was hard coded from scratch using javascript before being pulled into an HTML page and styled using CSS. We were also able to use javascript to isolate some set parameters to show visual comparisons side by side, such as the various immunity levels.    We also batch processed 100,000 runs of the simulation locally to give a comprehensive sample of outcomes, allowing us to accurately show where the herd immunity range fell. We were then able to create some separate SVG static graphics from this data to present in the page as part of the explanation.    We also decided to host the full model at the foot of the page which let's readers adjust parameters in real time for a reactive experience. "/>
    <s v=" There was no easy part to this project. However, two main challenges stood out above the rest.      Accuracy of an epidemic model   There are a number of variables which can be inserted into an equation to allow an outcome. The challenge for us was to carefully select data which fairly represented the virus and strike a balance between a model which was unrealistically simple and overly complicated, potentially introducing a wider opportunity for error. We then had to make sure all of the behavioral elements between the variables were correct, including social interventions like wearing masks and social distancing.    We worked with epidemiologists and mathematical modeling academics for months to ensure our model was as accurate and realistic as possible, while also making clear the simulation is based on set parameters and assumptions. We also added the interactive at the bottom of the page to allow these parameters to be adjusted.      Running in the browser   Another challenge was ensuring smooth delivery in the browser while hundreds of thousands of calculations are being made live.  "/>
    <s v=" Sometimes if there is little or no hard data available on a subject, it may be an opportunity to make something completely new and provide a service to readers. It can be a daunting task to build something like this from scratch, especially when a team doesn't have in-house expertise in epidemiology. Taking the extra time to work with experts and learn the theory of the subject can provide a solid foundation for an ambitious project. "/>
    <m/>
    <m/>
    <m/>
    <m/>
    <m/>
    <m/>
    <m/>
    <s v="Manas Sharma, Simon Scarr. Jane Wardell"/>
    <s v=" The Reuters graphics desk publishes visual stories and data visualisations to accompany the Reuters news coverage. We typically cover all areas of the news, with content ranging from climate to financial markets. The team conceptualises, researches, reports, and produces many of the visual stories published. "/>
    <m/>
    <m/>
    <m/>
  </r>
  <r>
    <s v="Cat-and-mouse game: Twinmark fake network still thrives on Facebook"/>
    <s v="Facebook上的虚假网络"/>
    <x v="20"/>
    <s v="https://www.rappler.com/newsbreak/investigative/remnants-twinmark-media-enterprises-fake-network-still-thrives-facebook-after-takedown"/>
    <x v="0"/>
    <x v="98"/>
    <x v="41"/>
    <x v="0"/>
    <s v="Investigation, Database, Illustration, Chart, Politics"/>
    <s v="Inform"/>
    <x v="1"/>
    <x v="6"/>
    <m/>
    <s v="Corporate, individual or specific event"/>
    <s v="Compliance"/>
    <s v="Non-compliance"/>
    <s v="Non-compliance"/>
    <s v="Compliance"/>
    <s v="Non-compliance"/>
    <s v="Scraping, Microsoft Excel, Google Sheets, CSV"/>
    <x v="76"/>
    <s v="Hyperlink to related materials"/>
    <x v="1"/>
    <x v="0"/>
    <s v=" Just a few weeks after Facebook took down the pages of Twinmark Media Enterprises for coordinated inauthentic behavior in January 2019, the questionable network was already back on the platform, and it continues to exist. to date.   We found that Twinmark relied heavily on its partner Facebook pages to amplify content from its sites and increase clicks. Facebook took action and removed some Twinmark-linked pages and accounts, but only after the issue was raised with them. "/>
    <s v=" The data-driven investigative piece unearthed the loopholes in Facebook’s system and how these are being used by the same groups/companies/websites that the tech company took down for coordinated inauthentic behavior.   The story also brought to public attention the tactics they use in finding their way back to business, gaining fake engagement, and spreading propaganda and mis/disinformation. My story led to better understanding of the issue among Filipinos, something crucial as we approach a presidential election.   Twinmark and its network have been instrumental in spreading hate, propaganda, and disinformation since 2016. In the run up to the 2022 presidential election, this poses even greater threats to our struggling democracy.   Ultimately, because of my story, Facebook took down several accounts and pages mentioned, thereby confirming results of our months long investigation. "/>
    <s v=" We used our own social media monitoring tool, which monitors publicly available posts on Facebook, to keep track of the accounts' history of activity. I also closely monitored specific users, accounts and websites daily for almost 5 months. On top of this, I created a database using website identifiers to link the new and previously taken down websites.   A verified internal Twinmark database also provided an added layer of verification for the connections I identified.    I then used Flourish to display the connections among websites, and Facebook accounts and pages so the audience can further understand the ties. "/>
    <s v=" The most difficult part in doing this project was determining the exact links between:       Old Twinmark websites that were banned by Facebook and the new websites that either skirted the takedown or were created after the ban       Facebook accounts and the new Twinmark websites      Another difficult part was determining the real people behind these accounts and websites. They really tried to hide in anonymity, learning from their mistakes before the first Facebook takedown in 2019.    But we were able to identify them using a variety of methods: through our own social media monitoring tool, their website identifiers, manual monitoring of suspected accounts for 5 months, and through interviews with at least two former Twinmark employees and one Facebook page administrator.   The nominated article should be selected for the award because of how it used social media data to seek accountability from Facebook and for continuously shedding the light on the fight against disinformation in the country. "/>
    <s v=" While social media data are publicly available, analyzing them could be difficult and complicated. Despite this, the story proves that constant tracking of publicly available posts can help track and fight disinformation.   Millions of Filipinos are on Facebook. It’s practically our Internet. Because of this, the platform has become the real estate of choice by organized disinformation campaigns in the Philippines, including that of the state, even before it was used in the West.   It is critical for the media to learn, unearth, and make the public aware of the different disinformation and propaganda strategies, and to consistently do such stories so as not to drop the ball.   In a way, the story held power, including Facebook, to account. After we broke the story, Facebook took down the offspring of the original networks that were shuttered.   Despite this, we continue to ask: What else should be done?   We continue to do similar stories especially as we prepare for our 2022 presidential elections.   Using data obtained for this project, a colleague and I are currently working on a follow up story which investigates the roles of Filipino celebrities and influencers in disinformation. "/>
    <m/>
    <m/>
    <m/>
    <m/>
    <m/>
    <m/>
    <m/>
    <s v="Camille Elemia"/>
    <s v=" Camille Elemia is Rappler's multimedia reporter for media, disinformation, and democracy.   Prior to this, she covered Philippine politics for years.   A fellow of the Konrad Adenauer Stiftung, she graduated with a master’s degree in journalism from the Ateneo de Manila University in 2016.   In 2017, she won the International Labour Organization (ILO) Global Media Competition on Labour Migration for her series on the plight of undocumented migrant workers in Southeast Asia.   In 2019, she was one of two Filipinos awarded the prestigious Fulbright – Hubert H. Humphrey Fellowship. She spent a year in the US, learning about data journalism, digital journalism, and media entrepreneurship, among others. "/>
    <m/>
    <m/>
    <m/>
  </r>
  <r>
    <s v="&quot;I would have killed her anyway&quot;. Kloop's investigation of femicide in Kyrgyzstan"/>
    <s v="吉尔吉斯斯坦杀害女性研究"/>
    <x v="37"/>
    <s v="https://kloop.kg/blog/2020/12/17/ya-by-ee-vse-ravno-ubil-issledovanie-kloopa-o-femitside-v-kyrgyzstane/"/>
    <x v="1"/>
    <x v="117"/>
    <x v="111"/>
    <x v="0"/>
    <s v="Investigation, Explainer, Database, Open data, Illustration, Chart, Women, Crime, Human rights"/>
    <s v="Inform"/>
    <x v="2"/>
    <x v="16"/>
    <m/>
    <s v="National"/>
    <s v="Compliance"/>
    <s v="Compliance"/>
    <s v="Non-compliance"/>
    <s v="Compliance"/>
    <s v="Compliance"/>
    <s v="Scraping, Microsoft Excel, Google Sheets, CSV, Python"/>
    <x v="37"/>
    <s v="Hyperlink to related materials"/>
    <x v="1"/>
    <x v="0"/>
    <s v=" Our project investigates   femicide in Kyrgyzstan . Its uniqueness is that before us nobody has ever conducted any studies on women’s murders, what are the patterns of those murders and what are the grounds behind femicide in the country. Using the data we collected from various sources, we proved that women’s killings are the primary consequence of systematic domestic violence. Women are rarely being murdered outside their home, and the majority of murderers are their intimate partners. Our project tells the stories of women, provides an open-source database of femicides available for download and describes the policy response from the state. "/>
    <s v=" Our project is not just the data-journalism project, but a complete comprehensive research. The impact of it includes:       We, first of all, introduced the term “femicide” into the media space not just in Kyrgyzstan, but in Central Asia. Before our research was presented, the mass-media was predominantly covering the cases of domestic violence, rarely paying attention to femicide itself. Not just mass-media, but also NGO and research institutes, whose focus is gender equality, have systematically studied the problem of femicide. The data on women’s murders was not publicly opened, even the number of such murders was hidden from the public.        The project has resonated both in Kyrgyzstan and other Central Asian countries. It had received solid media coverage, it was presented in a number of round tables on domestic violence and it was highlighted by the UNWomen Kyrgyzstan, Soros Foundation and a number of feminist organizations.        We have disseminated our findings among several members of parliament and governmental bodies, however, as the project was published in late December 2020, we have not been able to receive any reaction yet.        We have published our research findings as a separate study (in Russian and Kyrgyz languages), and as a longread in online media outlet kloop.kg (in three languages: Russian, Kyrgyz and English.   Please note, that the original publication is dated December 17, 2020. Only the English translation was published later on January 28, 2021. For English translation please see &quot;Project link 2&quot; ). The article took 47 place by the number of unique viewers, and the average time spent on the article was almost 6 minutes. This is almost six times longer than the average time for other articles. The facebook coverage was 38,000 users, which is quite unique for our media outlet.     "/>
    <s v="   In total we spent 6 months on the project.         We first developed the methodology, based on literature review and existing research on femicide in Georgia, Spain, Latin America etc. Generally femicide is the murder of a woman, usually committed by a man on the basis of misogyny, gender discrimination, and/or as a result of gender-based violence in which the state is complicit. So to properly define the term “femicide” we have come up with at least 12 criteria, by which a woman’s murder can be considered as femicide. For example, the “classic” femicide is murder of a woman by her husband because she was disobeying. Other criteria include murders because she refuses to consent, she was murdered with particular cruelty, she was socially-vulnerable etc.        To understand the femicide patterns we analysed news. We have scraped more than 54,000 of news articles from the largest news agency in Kyrgyzstan. These news also contained press-releases of the law enforcement bodies.        To narrow down our analysis we have identified around 80 words and sentences in accordance with the previously developed femicide criteria. This let us identify news and press releases that covered the women’s murders.        We then analyse more than 3,000 of news in details to identify femicide. As a result we were able to surely define at least 300 women’s murders as femicide during the past ten years. We have created a detailed database, containing the description of each case.        We have calculated the coefficient of femicide (number of women's murders per 100,000 of women) to provide international comparisons. We have also studied criminal statistics to find the “hidden” femicide and to understand the dynamics of women's murders.        Techniques: Python, Scraping, Analysis in Python and Google spreadsheets, data visualization in Flourish.studio, storytelling in Infogram.  "/>
    <s v=" One of the main difficulty was to analyse each murder to comply with the femicide criteria. The database was created from scratch, we had to constantly update it every time a new detail of the murder was found.    The other difficulty was that any official statistics on women’s murders is not publicly available. We were struggling with bureaucracy to send inquiries to the Ministry of the Internal Affairs, The General Prosecutor’s Office etc. and to get replies from them. The Ministry of the Internal Affairs does not want to connect domestic violence to femicide and they have completely denied our interview requests and ignored us.    It was also quite difficult to research the topic in general, because there are no experts in the country on femicide. We had to extensively search through the literature, find international experts to make sure we understand the topic and can explain it to our audience in a simple and intelligible way. The Kyrgyz society is a conservative and has a traditionalist culture, therefore anything that contains the prefix “fem” is immediately rejected.     However, we believe that we had overcome this and did our job very well.  "/>
    <s v=" We believe that our methodology is well-developed and journalists are welcome to use it for monitoring femicide in their countries. The methodology can be used by any beginner data-journalist.    We also encourage journalists to use our femicide database for writing their own stories. The database we created, contains full description of the location and date of the murder, the age of both victim and murderer, their initials, the type of a femicide, relation of the victim to the murderer, injures, type of punishment etc.    Despite the wide prevalence of femicide in the world, not every country recognizes it as a separate problem. Legislation in Central Asain countries, for example, does not distinguish murders of males and females. We however find it especially important that femicide should be introduced in legislation as a separate term, because the causes of women’s killings are completely different and are based on existing gender stereotypes and discrimination. We hope that our project can help journalists and other stakeholders to start systematically researching femicide and introduce it widely in their narratives.     We believe that telling about the problem is one of the ways to solve it.  "/>
    <s v="https://kloop.kg/blog/2021/01/28/femicide-in-kyrgyzstan/"/>
    <s v="https://ky.kloop.asia/2020/12/17/kyrgyzstandagy-femitsid/"/>
    <s v="bit.ly/femicidKG_data"/>
    <s v="http://bit.ly/femicideKG_fullresearch"/>
    <m/>
    <m/>
    <m/>
    <s v="Savia Hasanova, Anna Kapushenko, Alina Pechenkina, Edil Baiyzbekov, Almir Almambetov, Kairat Zamirbekov, Aziza Raimberdieva"/>
    <s v=" Anna Kapushenko is an editor in chief at the Kloop.kg. Anna has been working in journalism since 2011. Anna started her career as a correspondent at the Institute for Public Policy.  In 2013, she became the editor of the analytical portal at the Institute. Anna started working at Kloop in 2015 as a correspondent. She became editor a year later, and in 2020 she headed the media.   Savia Hasanova is a researcher, data analyst and data journalism trainer. During the past several years, she has been advocating for open data and data literacy in Kyrgyzstan. She worked closely with journalists, conducting training on data analysis and data storytelling in Central Asia and Mongolia. She is an author of a multiple number of DDJ articles in local and international media. "/>
    <m/>
    <m/>
    <m/>
  </r>
  <r>
    <s v="We know who you are dating"/>
    <s v="约会app数据泄露"/>
    <x v="36"/>
    <s v="https://dynamic.hs.fi/2020/deittisovellukset/"/>
    <x v="0"/>
    <x v="118"/>
    <x v="110"/>
    <x v="1"/>
    <s v="Investigation, Explainer, Multiple-newsroom collaboration, Illustration, Infographics, Lifestyle"/>
    <s v="Inform"/>
    <x v="2"/>
    <x v="7"/>
    <m/>
    <s v="National"/>
    <s v="Compliance"/>
    <s v="Non-compliance"/>
    <s v="Non-compliance"/>
    <s v="Compliance"/>
    <s v="Non-compliance"/>
    <s v="Microsoft Excel"/>
    <x v="24"/>
    <s v="Zoom/details on demand,Hyperlink to related materials"/>
    <x v="1"/>
    <x v="0"/>
    <s v=" The phone’s dating apps know almost everything about their user: where you are, who you’re communicating with, what music you’re listening to, and even what you’re aroused about. We, together with an American news channel NBC News, went through the most popular dating apps, compared which data each of them collects, looked where the data ends up and what that data can cause in the wrong hands. When you are looking for love, the data privacy risks are not what you are thinking when agreeing on the terms of use.  "/>
    <s v=" It was an eye-opener for many. Dating apps, and all the tips you find online concerning to use of dating apps, tell you that more info you share about yourself, more accurate partner you can find. The story shows how security risks increase, the more data you share, and also how your data is being sold.  The terms of use can be 19 pages long. The story explains, what does those 19 pages actually mean.  "/>
    <s v=" To be able to see which data each dating app collects, we had to make an account for each dating app. Then we started to collect info from the apps to an excel. We also did a non-scientific “stalking test”: we tried to find out, how easy it is to identify people based on the dating app account. For this test we took the first three matches from each app we used. Then we did what any curious person would do: we googled them. We used Google image search and traditional Google search. 8 out of 9 of our matches we were able to identify with this methodology, even the dating app account often only shows the first name and pictures.  "/>
    <s v=" Tricky part was to make the dating app profiles, because there are restrictions, which kind of fake id’s you can use as a journalist. Our accounts had to be “human” enough, but not misleading too much. We wanted matches, but not to get involved.    But the really hard part was to read all the data privacy policies and terms of use and to really understand what they mean. And into which apps the dating apps are connected with and how all these apps share information.   "/>
    <s v=" To collect data can sometimes be really hands-on.  "/>
    <m/>
    <m/>
    <m/>
    <m/>
    <m/>
    <m/>
    <m/>
    <s v="Pauliina Siniauer, Timo Myllymäki, Olli Pietiläinen, Anni Kössi, Petri Salmén, Minna-Liisa Linjala, Merituuli Saikkonen, Uolevi Holmberg, Andrew Lehren (NBC), Connor Ferguson (NBC)"/>
    <s v=" Pauliina Siniauer, text    Timo Myllymäki, code and visualization    Olli Pietiläinen, data gathering    Anni Kössi, photography     Petri Salmén &amp; Minna-Liisa Linjala, infographics    Merituuli Saikkonen, editing    Uolevi Holmberg, video editing    Pauliina Siniauer &amp; Andrew Lehren (NBC) &amp; Connor Ferguson (NBC),  producing  "/>
    <m/>
    <m/>
    <m/>
  </r>
  <r>
    <s v="How safe is it for you to cycle to work?"/>
    <s v="骑车上班安全吗"/>
    <x v="2"/>
    <s v="https://www.thetimes.co.uk/article/how-safe-is-it-for-you-to-cycle-to-work-these-maps-will-show-you-xnvtwq6wz"/>
    <x v="0"/>
    <x v="119"/>
    <x v="112"/>
    <x v="1"/>
    <s v="Solutions journalism, Open data, News application, Chart, Map"/>
    <s v="Inform"/>
    <x v="2"/>
    <x v="4"/>
    <m/>
    <s v="National"/>
    <s v="Compliance"/>
    <s v="Non-compliance"/>
    <s v="Non-compliance"/>
    <s v="Compliance"/>
    <s v="Compliance"/>
    <s v="Personalisation, Json, R, RStudio, OpenStreetMap"/>
    <x v="71"/>
    <s v="Zoom/details on demand,Filtering,Search"/>
    <x v="0"/>
    <x v="0"/>
    <s v="  The Times and The Sunday Times  has championed cycling safety for years, ever since it launched the “cities fit for cycling” campaign in 2012. In our latest contribution we produced an interactive series which allows readers to compare the safety of their own cycle journeys with the national average as well as with possible alternative routes.   Readers can input a starting position and a destination and calculate how many traffic crashes have been recorded by police en route. The tool is informed by data from the Stats19 database, a record of every vehicle crash kept by the Department of Transport. "/>
    <s v=" The series ran at the top of the website from midday to midnight on August 28. It reached over 70,000 people over the next few days and scored well against internal engagement metrics.        The wealth of data underpinning the tool led to multiple news stories and a joint Times and Sunday Times series investigating cycling safety.   We combined the national accidents database with census data to determine the most popular start and end points for commuting by bike. The research showed that the overwhelming majority of crashes happened at junctions.   It demonstrated the scale of the challenge facing the government as it promises a “cycling and walking revolution”, with campaigners telling the Times that the findings showed ministers needed to spend more to deliver on their pledge to make travelling by bike safer.   We spoke to Victoria Lebrec who was on her way to work in London when she was crushed beneath a lorry that failed to spot her at a junction. She lost a leg in the accident and told the Times she wanted to see fully segregated cycle lanes to protect riders. A year after Ms Lebrec’s accident a 26-year-old woman was killed at the nearby Bank junction by a left-turning lorry.   The analysis also revealed that Oxford and Cambridge, two of the country’s most notoriously cycle-friendly cities, were home to the most high-risk stretches of road for commuters.   We also used the database to analyse more than 36,0000 weekend cycling accidents over the past decade, revealing that weekend cyclists racing against the clock could be pedalling into greater danger than the average commuter. "/>
    <s v=" The data was initially cleaned, reformatted and analysed using R, a statistical programming language.    We wanted the interactive to be constructive as well as informative so we used the Mapbox API to return three journeys. Each route was ranked based on the number of fatal, severe and slight crashes that had happened the past three years, with the journey time and crashes per 1,000 miles providing additional detail. How the options compare to the 2,000 most popular routes in Britain is displayed on a violin plot to provide a national comparison.   The tool uses data from the Stats19 database, a comprehensive record of every vehicle crash kept by the Department of Transport. This was cleaned, reformatted and analysed using R, a statistical programming language.   This analysis is done on-the-fly in the reader’s browser using a javascript library called Turf.JS. It generates a buffer area around the route and uses point-in-polygon analysis to match geocoded incidents in the data. These are stored in a MySQL API.     The dashboard was built in vanilla javascript to make the time between searching and results displaying as quick as possible. "/>
    <s v=" Our main technical challenge was keeping loading times down when analysing data in the browser. We were able to create a workable solution by putting the data behind an API, going without D3 to keep visualisations simple, and taking time to think about the user experience of waiting for results to return. "/>
    <s v=" We wanted to build a consumer tool which would provide useful information a cyclist could use whenever planning a journey. It would need to be something they could return to and reuse. With this in mind, we made sure to return three possible routes so that users could make an informed choice.   Our community does not shy away from the topic of cyclists and their status on the road; it is one they engage with wholeheartedly. Our goal was to encourage their discussion and inform a constructive debate.    By presenting the information as simply as possible, providing useful context, and offering more than one answer to the question we had posed, our tool was extensive enough so that it did not stand in the way of debate by being too limited or offering simplified answers which could jar with our readers experiences. "/>
    <s v="https://www.thetimes.co.uk/article/cambridge-and-oxford-top-list-of-britains-most-dangerous-roads-for-cyclists-7mpchxn0h"/>
    <s v="https://www.thetimes.co.uk/article/city-cyclists-safer-than-weekend-warriors-wtckdg9dt"/>
    <m/>
    <m/>
    <m/>
    <m/>
    <m/>
    <s v="Ryan Watts, Sam Joiner, Graeme Paton, Tom Calver, Daniel Clark, Anthony Cappaert, Tony Allen-Mills"/>
    <s v=" Ryan Watts, Daniel Clark and Tom Calver are Data and Interactive Journalists at The Times and The Sunday Times. Sam Joiner is the head of Data and Digital Storytelling and Anthony Cappeart is Digital Newsroom Design Editor.   Grame Paton is the Transport Correspondent at The Times. Tony Alln-Mills is the Senior Writer at The Sunday Times. "/>
    <m/>
    <m/>
    <m/>
  </r>
  <r>
    <s v="Fact-checking: A year of infodemic"/>
    <s v="一年的信息流行病"/>
    <x v="20"/>
    <s v="https://www.rappler.com/newsbreak/iq/fact-checking-year-infodemic-2020"/>
    <x v="0"/>
    <x v="98"/>
    <x v="41"/>
    <x v="0"/>
    <s v="Database, Open data, Fact-checking, Chart, Health"/>
    <s v="Inform"/>
    <x v="15"/>
    <x v="7"/>
    <m/>
    <s v="National"/>
    <s v="Compliance"/>
    <s v="Non-compliance"/>
    <s v="Non-compliance"/>
    <s v="Non-compliance"/>
    <s v="Non-compliance"/>
    <s v="Microsoft Excel, Google Sheets, CSV"/>
    <x v="77"/>
    <s v="Zoom/details on demand,Hyperlink to related materials"/>
    <x v="0"/>
    <x v="0"/>
    <s v="   Along with the spread of the coronavirus pandemic in 2020 came the spread of disinformation and misinformation on social media platforms in what is dubbed as an &quot;infodemic.&quot; To combat this problem, hundreds of media and independent organizations banded together to fact-check these false, misleading, and dangerous social media posts over the course of the year.       This story summarized the frequency of the false posts, the themes and favorite topics of such falsehoods, and the number of fact-check articles published worldwide to correct these posts.  "/>
    <s v="   The project collated a year’s worth of false information about COVID-19 not only in the Philippines but globally. It visualized how both disinformation and misinformation about the virus grew, and that this so-called “infodemic” is dangerous, too, like the disease itself.  "/>
    <s v="   We analyzed the rows in the central database of fact checks via Google Spreadsheets, and displayed the summaries through graphs made in Flourish and Datawrapper.  "/>
    <s v="   The hardest part was going through over 9,000 entries of fact checks from hundreds of organizations around the world. Although the International Fact-Checking Network (IFCN) provides a database, Rappler had to clean the raw data from it and process it to more effectively show the gravitas of the infodemic, particularly in the Philippines.  "/>
    <s v="   This project shows that cooperation is important, especially in fighting disinformation. This story would not exist without the IFCN, which made it easier for fact-checkers to verify information with each other as falsehoods spread in different areas in the world.  "/>
    <m/>
    <m/>
    <m/>
    <m/>
    <m/>
    <m/>
    <m/>
    <s v="Pauline Macaraeg"/>
    <s v="   Pauline Macaraeg is part of the Rappler Research Team’s fact-checking unit. Aside from debunking dubious claims, she also enjoys crunching data and writing stories about the economy, environment, and media democracy.  "/>
    <m/>
    <m/>
    <m/>
  </r>
  <r>
    <s v="Del 1 al 10 mil: Cómo Santiago se transformó en una de las ciudades con más muertos por covid-19 (From 1 to 10 thousand: How Santiago became one of the cities with most deaths by covid-19)"/>
    <s v="圣地亚哥如何成为因 covid-19 死亡的城市之一"/>
    <x v="38"/>
    <s v="http://interactivo.latercera.com/muertos-covid-santiago/muertos-covid-santiago-data/"/>
    <x v="0"/>
    <x v="89"/>
    <x v="113"/>
    <x v="1"/>
    <s v="Explainer, Open data, Infographics, Map, Health"/>
    <s v="Inform"/>
    <x v="15"/>
    <x v="7"/>
    <m/>
    <s v="Regional"/>
    <s v="Compliance"/>
    <s v="Non-compliance"/>
    <s v="Non-compliance"/>
    <s v="Compliance"/>
    <s v="Non-compliance"/>
    <s v="Scraping, Canvas, Json, Google Sheets, CSV, PostGIS, Node.js"/>
    <x v="64"/>
    <s v="No interactive feature"/>
    <x v="1"/>
    <x v="0"/>
    <s v=" Considering confirmed and suspected deaths, in September the capital of Chile was reaching 10.000 deceases, placing Santiago as one of the cities with the most deaths from the pandemic in the world, exceeding a thousand deaths per million inhabitants.  We decided to address this with a visualization week by week. As the users scroll down, they see a map of Santiago filling with red and blue points, each for every death, explaining also the most important events of that week. In the end, the map is almost no visible for so many points, which is very shocking. "/>
    <s v=" We had 20,000 unique visitors in the next weeks after publishing our interactive. It was very commented on social media, highlighting “the impact” of seeing illustrated all the people who died and setting a record about passing the 10 thousand deaths (a number not everyone was aware of). “It distresses you a bit, but it's a very good way to graph it”, someone said on Twitter. We published it during the weekend of our national holiday, stressing the fact of how important was that we all took care of ourselves and we hope it helped at least a bit.  Our main goal with this project was to show a really big number, a data hard to visualize for people, in a way they could “see it”.  How to show, in more than a number, all the persons who died in just around seven months. In that sense, the week by week advance of the scrolling worked quite well, seeing every week more and more points in the maps. We also keep “fixed” in the upper side of the web a score of the number of people dying, which was also increasing every week. We believe this system helped readers to really understand the severity of the casualties. "/>
    <s v=" We used GatsbyJS, P5.js, ReactJS, GraphQL, WordPress (headless).   We first did the canvas part with P5.js drawing the Great Santiago area with segmented custom topojson files with the “comunas” delimiter and their correspondent centroid. That allows us to group little spots around that point programmatically.   Then we took the scraped data ordered by “comuna” (comune), date and other statistical data into a CSV file (gender, COVID-confirmed, or assumed by close contact), and we load it next to our P5.js drawing. Then we took our P5.js static development into a ReactJS component, sorting the passing days data with additional data fetched by headless WordPress custom meta consumed by Gatsby’s graphql.  With a scroll-aware listener, we were able to sync weeks with week-to-week data through a React useState, painting the corresponding real numbers into our P5 canvas, giving the actual scale of the death toll to our user according to the scroll pass by. "/>
    <s v=" The hardest part of the project was to decide the graphic layout to show the data. We draw and iterate different options for showing the deaths in the maps and the increase during the time (for example, to make circles of points for each commune or to show the point in a more distributed way. We also tried a lot of ways to build a “dialogue” between the text and the graphics. In the end, we choose what we thought caused more impact on the user.  Another hard aspect was the scrolling and make it work as we wanted, with smooth transitions between weeks.  We worked with a freelance data scientist and a designer, and the rest of the work was developed for 3 editors and our front developer. It took us more time than expected because we almost did it in our “spare” time (we regret nothing). I think our bosses didn’t understand and value what we did until they saw it, which confirms our initial assumption, that this was very difficult to realize how harsh the data were until you see it. "/>
    <s v=" What we most enjoy about working on projects like this is working in an interdisciplinary team in a very horizontal way. We learn so much from the data scientist comments and suggestions, the same from the designer and of course, our front developer who's always looking for better ways to improve the user experience.  This is the kind of project where journalists can expand their knowledge about visual journalism, which is more important every day. Because one thing is the data, and journalists can be very good at gather, process and write about it, but sometimes, especially in these times, that is not enough.  "/>
    <m/>
    <m/>
    <m/>
    <m/>
    <m/>
    <m/>
    <m/>
    <s v="Álex, Acuña. Valentina, Danker. Ilana, Levin. Tania, Opazo. Ignacio, Pérez. Sebastián, Rivas."/>
    <s v="   Tania Opazo:  Interactive and Multimedia Editor at La Tercera. Coordinator and editor of the project.    Sebastián Rivas:  Audiences Editor in Chief at La Tercera.Coordinator and editor of the project.    Valentina Danker:  Engagement Editor at La Tercera. Reporter and writer of the project.    Ignacio Pérez Messina:  Freelance Data Scientist.    Ilana Levin:  Freelance Designer.    Álex Acuña Viera:  Frontend Developer and Designer at La Tercera. "/>
    <m/>
    <m/>
    <m/>
  </r>
  <r>
    <s v="Blacklight"/>
    <s v="实时网站隐私检察员"/>
    <x v="4"/>
    <s v="https://themarkup.org/blacklight"/>
    <x v="0"/>
    <x v="120"/>
    <x v="114"/>
    <x v="0"/>
    <s v="Investigation, News application, Fact-checking, OSINT, Business"/>
    <s v="Open-Source Toolkit,Inform"/>
    <x v="1"/>
    <x v="3"/>
    <m/>
    <s v="Unrestricted"/>
    <s v="Compliance"/>
    <s v="Compliance"/>
    <s v="Compliance"/>
    <s v="Compliance"/>
    <s v="Compliance"/>
    <s v="Scraping, Json, Adobe Creative Suite, Microsoft Excel, Google Sheets, CSV, Node.js"/>
    <x v="78"/>
    <s v="Hyperlink to related materials"/>
    <x v="0"/>
    <x v="1"/>
    <s v=" Blacklight is a work of experiential journalism that allows people to investigate the state of web privacy in real time and on their own terms. Blacklight instantly reveals the potential privacy violations on any website—and names the companies tracking you.    The tool was used for a companion investigative story, which examined the role of free website building tools in inserting trackers on small, unsuspecting websites, including those that serve vulnerable populations. "/>
    <s v=" Nearly one million people had used Blacklight to scan websites by early January, just a few months after we’d released it. Some have reached out to us to say they used the results to pressure the organizations they work for or websites they frequent to remove tracking technologies. At its height, when it was featured on the front page of Reddit, Blacklight was conducting more than 300 user-initiated scans every minute.    Many website operators contacted for the “The High Privacy Cost of a ‘Free’ Website” investigation removed user-tracking technology from their sites after we brought it to their attention—including several government webpages. Other website operators tweeted about doing it on their own after reading our story and scanning their site.    One smaller search engine even incorporated Blacklight, the code of which we published open-source, into its own product, allowing users to scan a featured site on the search results page before visiting. Some people are using Blacklight to scan the sites they rely on—and calling them out on Twitter for their ad-based tracking.   Reporters from Forbes, The Logic, and Vox used Blacklight to scan their employers’ sites and wrote about the results and how user tracking is employed in advertising-funded news operations. And a computational journalism class at Stanford has incorporated Blacklight into the syllabus.   Congresswoman Anna Eshoo, who represents Silicon Valley, wrote a letter to The Markup saying, &quot;While companies that profit from surveillance capitalism may be upset by your decision, I stand in full support of this tool.&quot;    "/>
    <s v=" Blacklight was written in Node.js and relies on AWS’s Lambda, S3, and Cloudfront services. Using this combination of tools allowed us to build a real-time website privacy inspector that was very precise—the Node.js puppeteer module gave us full control over a browser to run our tests—and is also easy to scale to user demand. Blacklight has never gone down, even when it was receiving more than 300 requests a minute.     The privacy tests the tool runs were designed using existing research to study the techniques used by tracking scripts, then programmatically scraping thousands of websites to find instances of these techniques. This approach ensured that we were testing for things seen in the real world, not just in academic papers.     In addition, we tried to account for how Blacklight might be abused by malicious actors. For this reason we cache results for 24-48 hours on S3 so we’re not hitting the same website more than once a day.      The analysis and raw data on which the results are based can be downloaded from the tool, so that it can be used by journalists, researchers and others.    "/>
    <s v=" We faced several technical challenges. This tool required a lot of development for both the data collection and the analysis.    First, we had to determine how to measure the various potential privacy invasions of a website and also explain them in ways that were both precise and easy for a non-technical audience to understand. Second, we had to do a lot of testing to ensure we were getting accurate results for a large variety of websites and tracking vendors. We ended up collecting data for more than two million websites.    Blacklight carries out sophisticated tests, but it’s open-source code was written to be accessible to both professional and beginner programmers. We wanted to ensure technically literate folks could use the tool for their own purposes.   We also faced the challenge of explaining the privacy violations—and the role various companies played—in ways that were both accurate and understandable to a general audience.    "/>
    <s v=" Blacklight was a tool made, first and foremost, by journalists for journalists. We developed it to support our investigation “The High Privacy Cost of a ‘Free’ Website.” Since launch, a number of newsrooms have already used it for their own stories, including Forbes and Vox. A computational journalism class at Stanford University is launching a project this semester using Blacklight.   When it comes to online tracking, we talk a lot about the data and not enough about the companies that are deploying invasive practices to collect that data. Our tool shines a light on which companies are trying to get your data from a given website.    Blacklight was also built with accountability in mind; it allows readers to download a copy of the inspection report, along with all the data used to generate it. This data is used to make descriptive claims about the kinds of privacy violations we found on websites. Given the dynamic nature of the internet, it can be hard to make such claims with confidence. The inspection archive makes that possible by saving a snapshot of what was found.    "/>
    <s v="https://themarkup.org/blacklight/2020/09/22/blacklight-tracking-advertisers-digital-privacy-sensitive-websites"/>
    <s v="https://themarkup.org/blacklight/2020/09/22/how-we-built-a-real-time-privacy-inspector"/>
    <s v="https://themarkup.org/blacklight/2020/09/22/what-they-know-now"/>
    <m/>
    <m/>
    <m/>
    <m/>
    <s v="Surya Mattu, Sam Morris, Simon Fondrie-Teitler, Aaron Sankin, Evelyn Larrubia, Jill Jaroff, Yotam Mann, Chris Deaner"/>
    <s v=" An engineer by training, Surya Mattu builds tools and gathers data to tell stories about how algorithmic systems perpetuate systemic biases and inequalities in society.   Before The Markup, he worked on Gizmodo’s Special Projects Desk and ProPublica, where he was part of the team that was a finalist for a Pulitzer Prize for the series “Machine Bias.”    Aaron Sankin reports on how technology can be used to harm marginalized people. He focuses on platform governance, online extremism, and regulatory policy.   Before The Markup, he covered online extremism for the Center for Investigative Reporting. He has received a Public Radio News Directors Award and a Webby Award, among others. "/>
    <m/>
    <m/>
    <m/>
  </r>
  <r>
    <s v="Under the Bolsonaro Administration, Farms were Irregularly Certified in Indigenous Lands of the Amazon Region"/>
    <s v="亚马逊土著农场"/>
    <x v="9"/>
    <s v="https://apublica.org/2020/05/com-bolsonaro-fazendas-foram-certificadas-de-maneira-irregular-em-terras-indigenas-na-amazonia/"/>
    <x v="0"/>
    <x v="121"/>
    <x v="115"/>
    <x v="0"/>
    <s v="Investigation, Database, Open data, Infographics, Map, Satellite images, Politics, Environment, Health, Human rights"/>
    <s v="Inform"/>
    <x v="2"/>
    <x v="11"/>
    <m/>
    <s v="Regional"/>
    <s v="Compliance"/>
    <s v="Non-compliance"/>
    <s v="Non-compliance"/>
    <s v="Non-compliance"/>
    <s v="Non-compliance"/>
    <s v="QGIS, Adobe Creative Suite, Microsoft Excel, Google Sheets, CSV"/>
    <x v="79"/>
    <s v="Hyperlink to related materials"/>
    <x v="0"/>
    <x v="0"/>
    <s v="   An exclusive investigation shows that 114 properties have been certified inside indigenous territories awaiting demarcation in the Brazilian Amazon, spurred in large part by a recent statute approved by the national agency for indigenous affairs that leaves these unratified lands unprotected from such illegal land grabs. Landowners have already registered claims for more than 2,000 private properties in indigenous areas, including some that are home to isolated peoples. Indigenous groups, civil society organizations, the Federal Public Prosecutor’s Office and state prosecutors have denounced the statute and are challenging it in various courts.  "/>
    <s v="   This journalistic investigation shone light to the consequences of a new policy that facilitated the escalating process of invasion of indigenous lands in the Amazon - which has become an even bigger problem with the Covid-19 pandemic, putting the lives of the indigenous populations in the Amazon at greater risk. It has therefore been referred to in several publications, nationally and internationally - from national organizations such as &lt;a href=&quot;https://www.socioambiental.org/pt-br/blog/blog-do-monitoramento/com-manutencao-de-missoes-religiosas-indios-isolados-estao-em-risco&quot;&gt;Instituto Socioambiental  and the NGO &lt;a href=&quot;https://terradedireitos.org.br/noticias/noticias/que-boiada-o-governo-ja-deixou-passar-na-pandemia/23350&quot;&gt;Terra de Direitos  to international outlets such as &lt;a href=&quot;https://www.jornaltornado.pt/queimadas-e-desmatamento-crescem-na-amazonia-brasileira-em-meio-a-pandemia/&quot;&gt;Jornal Tornado  (Portugal), the german magazine &lt;a href=&quot;https://amerika21.de/2020/06/240864/brasilien-gericht-indigene-funai&quot;&gt;Amerika21  and the public german radio Bayern 2, which interviewed one of the reporters for a piece on &quot;&lt;a href=&quot;https://www.br.de/radio/bayern2/sendungen/zuendfunk/wie-bolsonaros-corona-politik-die-indigenen-brasiliens-dahinrafft-100.html&quot;&gt;How Bolsonaro's corona policy threatens the lives of indigenous people in Brazil &quot;. This investigative piece has been republished by 20 news websites, in portuguese, spanish and english, being featured in important national and international outlets, such as &lt;a href=&quot;https://news.mongabay.com/2020/06/illegal-farms-on-indigenous-lands-get-whitewashed-under-bolsonaro-administration/&quot;&gt;Mongabay  (US) and &lt;a href=&quot;https://interferencia.cl/articulos/con-bolsonaro-las-fincas-se-certificaron-irregularmente-en-las-tierras-indigenas-de-la&quot;&gt;Interferencia  (Chile). Later in 2020 it was awarded the first place of the &lt;a href=&quot;https://alleyesontheamazon.org/aea-announces-winners-of-the-data-journalism-contest-all-eyes-on-the-amazon/&quot;&gt;Data Journalism Contest &quot;All Eyes on the Amazon&quot;,  promoted by a coalition of organisations which includes Hivos and Greenpeace.  "/>
    <s v="   This project examined three public databases: FUNAI's Indigenous Lands Mapping; private properties registered in the national Rural Environmental Registry system [Cadastro Ambiental Rural, CAR]; and private properties certified by Sigef, the national Land Management System. For the purpose of this data-crossing, we took into account only the unratified indigenous lands, seeing that the new statute issued by the national agency for indigenous affairs authorized the certification of private properties inside these lands. From the CAR database, we considered only the rural properties located in municipalities where indigenous territories exist. From the database of private properties registered in the Sigef, we only took into account those properties which were certified and authorized. The results showed where the selected areas overlapped with indigenous territories. The entire survey took into consideration the eight states of the Legal Amazon region, plus part of the northeast state of Maranhão. We used free data editing programs such as Libreoffice, QGIS and Open Refine and design programs for data visualization such as Illustrator and Photoshop.  "/>
    <s v="   The CAR database hasn't been consolidated all over Brazil yet, so we needed to collect the databases from each municipality. In addition, the CAR and Sigef databases have a number of subdivisions, which are not very clear - and understanding them became even more complex due to the lack of assistance from the public agencies responsible for the data. The databases also lacked pieces of information, especially about the people in charge of the properties.  "/>
    <s v="   This report provides a clear way to pressure and monitor public authorities actions that directly impact the lives of indigenous populations. It also provides data and information for indigenous organizations - which can help to guide their strategies and actions - and for local journalists who wish to explore the subject further based on the national context. This piece sets an example on how to independently report on a topic, without counting on official bodies, which have offered little or no assistance.  "/>
    <s v="https://latin-america.hivos.org/blog/in-the-bolsonaro-administration-farms-were-irregularly-certified-in-indigenous-lands-of-the-amazon-region/"/>
    <m/>
    <m/>
    <m/>
    <m/>
    <m/>
    <m/>
    <s v="Bruno Fonseca, Rafael Oliveira"/>
    <s v="   Founded in 2011 by women reporters, Agência Pública is the first non-profit investigative news agency in Brazil. All of our reporting is grounded in rigorous fact-finding investigations and our uncompromising defence of human rights is at the core of everything we do. We investigate the public administration, including all levels of government and congressional houses; the social and environmental impact of corporations and corrupt and anti-transparent practices; the efficacy, transparency, and equity of the justice system; and the violence against vulnerable communities in urban and rural areas.  "/>
    <m/>
    <m/>
    <m/>
  </r>
  <r>
    <s v="Tracking the excess deaths in Spain, day by day"/>
    <s v="covid超额死亡率"/>
    <x v="27"/>
    <s v="https://www.eldiario.es/sociedad/muertes-esperadas-septiembre-evoluciona-peor-crisis-mortalidad-inicio-democracia-exceso-momo-26-enero_1_6946073.html"/>
    <x v="0"/>
    <x v="122"/>
    <x v="106"/>
    <x v="1"/>
    <s v="Investigation, Explainer, Breaking news, Chart, Health"/>
    <s v="Inform"/>
    <x v="15"/>
    <x v="7"/>
    <m/>
    <s v="National"/>
    <s v="Compliance"/>
    <s v="Non-compliance"/>
    <s v="Non-compliance"/>
    <s v="Compliance"/>
    <s v="Compliance"/>
    <s v="D3.js, JQuery, Microsoft Excel, CSV, R, RStudio"/>
    <x v="80"/>
    <s v="Zoom/details on demand,Filtering,Search,Hyperlink to related materials"/>
    <x v="3"/>
    <x v="0"/>
    <s v=" In the last 100 years more than 12,000 people died in Spain in a week until the coronavirus crisis. An investigation by elDiario.es with individual data of more than 15 million registered deaths from 1975 showed that Covid-19 led Spain to the worst mortality crisis in its democratic history. A mortality figure that far exceeds the official deaths by coronavirus published by the Government. This publication is being updated every week.  "/>
    <s v=" This project compiled for the first time the historical mortality figures from civil registries for the last 45 years. At the worst moment of the crisis, while some public figures still spreading the idea that Covid-19 was a simple flu, this story showed that Spain was registering more deaths than ever during the democratic history of Spain. Measuring the excess mortality shown to be one of the most accurate ways to show real effect of the pandemic while there where thousands of citizend dying of Covid-19 without a positive PCR test. In this information, our readers wree able to see for the first time the impact of the Covid-19 crisis on mortality in their region compared to the last 45 years. The information was updated week after week (and continues to be updated) throughout the epidemic.    This project was one of the most read of the year in elDiario.es and also one of the one that made most people suscribe and pay for elDiario.es during the year, according to our statistics.  "/>
    <s v=" R, Rstudio and Excel for data compiling and data analyisis. Datawrapper, D3.js, Javascript and Flourish for data visualization. "/>
    <s v=" The hardest part of the project was combining the historical mortality databases of the National Institute of Statistics and the most recent mortality figures published by the civil registries. For example, it was necessary to combine the individual microdata of more than 15 million deaths registered between 1975 and 2019, which were incorporated at each moment with a different structure. Later, these figures were combined with data from MoMo, the early warning system for excess mortality, which includes 93% of the Spanish territory with the digitized system, and both databases had to be harmonized to make them as comparable as possible. In addition, most of the processes had to be automated to allow them to be updated quickly one or several times each week.    "/>
    <s v=" During the pandemic data journalist faced a complication, even most of the countries were actively publishing of registered deaths of coronavirus, all of this data showed subregister. Goverments were only incluiding deaths by coronavirus as the ones of people that had positive test for coronavirus, these means that people that died without hospital attention were not being registered or if they died without a PCR test.    This publication show a metholodogy on how data journalist can use historical death registers to really calculate how many people in dying during the pandemic. All the process and automatization can be replicable once journalist access to public data on deaths of the countries or regions.      "/>
    <s v="https://twitter.com/raulsanchezglez/status/1257224034821066752?s=20"/>
    <m/>
    <m/>
    <m/>
    <m/>
    <m/>
    <m/>
    <s v="Raúl Sánchez"/>
    <s v=" Raúl Sánchez:  Spanish data and investigative journalist covering stories of inequality, gender, corruption and (now) Covid at elDiario.es. He coordinates elDiario.es data team. "/>
    <m/>
    <m/>
    <m/>
  </r>
  <r>
    <s v="Google The Giant"/>
    <s v="谷歌的热门搜索结果"/>
    <x v="4"/>
    <s v="https://themarkup.org/google-the-giant/2020/07/28/google-search-results-prioritize-google-products-over-competitors"/>
    <x v="0"/>
    <x v="123"/>
    <x v="114"/>
    <x v="0"/>
    <s v="Investigation, Long-form, Open data, Infographics, Politics, Business"/>
    <s v="Inform"/>
    <x v="1"/>
    <x v="6"/>
    <m/>
    <s v="Unrestricted"/>
    <s v="Compliance"/>
    <s v="Compliance"/>
    <s v="Compliance"/>
    <s v="Compliance"/>
    <s v="Compliance"/>
    <s v="Animation, Personalisation, Scraping, Json, CSV, Python"/>
    <x v="43"/>
    <s v="Hyperlink to related materials"/>
    <x v="0"/>
    <x v="0"/>
    <s v=" For this groundbreaking investigation into Google’s flagship product, Google Search, we used novel computational techniques to expose how the company routinely boosts its own products, pushing down “organic” search results leading to other websites.    "/>
    <s v=" The findings of this investigation and a follow-up story informed debate in Washington and a congressional antitrust committee’s calls for wide-ranging regulation of the tech giant and its brethren.      The facts we uncovered were cited in all three antitrust lawsuits filed against Google by the Department of Justice and state attorneys general last year. The Department of Justice’s historic antitrust lawsuit alleged that Google &quot;has pushed the organic links further and further down the results page” and referenced training documents we obtained with specific instructions to Google employees to avoid using phrases like “market share” and “dominant.”      Another suit, filed by 10 states led by the attorney general of Texas, referred to Google's &quot;walled garden,&quot; while another lawsuit, filed by 38 states led by the attorneys general from Colorado, Nebraska, Iowa, and Tennessee, emphasized how Google redirects search traffic to itself.      Our findings were also cited as proof that Google had built a “walled garden,” during the questioning of Google CEO Sundar Pichai at a congressional antitrust hearing with the nation’s four tech giants. The final report from the House Judiciary antitrust subcommittee’s year-long investigation into big tech also mentioned our work as evidence of Google’s monopolistic behavior.     "/>
    <s v=" We scraped Google Trends to source the top search queries for all available categories (business, entertainment, science and technology, sports, and top stories) every six hours for two months. To do this, we had to reverse engineer Google’s client-side API by listening to network requests in the browser’s “Dev Tools,” copying the cURL request, and retrofitting it to operate as a standalone API.     We then used these search queries to perform Google searches on a mobile emulator we created using Selenium. Like the search queries, we maintained this continuous data collection for two months.     We processed the data using BeautifulSoup, Pandas, and Selenium (more on this step in the next question).     We drafted static figures, using Matplotlib, that were ultimately made in JavaScript.      Due to the experimental nature of our project, we had rigorous error checking and validation. We used the drawing library p5.js to automatically annotate screenshots with bounding boxes indicating the space occupied by Google elements and our other categories (more on this categorization scheme in the next question). We used the annotation software Prodigy to record the precision and accuracy of bounding boxes determined by our parsers.    "/>
    <s v=" Developing parsers for Google Search required intimate domain knowledge and innovative technology.     There is no existing taxonomy of the enormous variety of results delivered in response to a Google search. We created a classification system that was robust and general enough to apply to all mobile Google search results. This process required four months of research, interviews, and sifting through troves of source code.      We then had to encode this knowledge into automated web parsers. It took months longer to build a total of 68 unique parsers spanning more than 1,000 lines of code to identify elements in our five-category classification system: Google answers, Google products, non-Google, Ads, and AMP.     Much of this process overlapped with our time spent developing our classification system, for a total of more than six months for both.     Still we weren’t done. We had a unique need for our story: to measure the placement and prominence of each of these categories of search results. To quantify this unique spatial data, we created a novel web parsing technique—inspired by the biology lab assay—that “stains” the area occupied by elements in each of our five categories.      We achieved this by leveraging the xpath of elements categorized in our parsers and re-rendering the parsed search pages in the Selenium mobile emulator. This yielded spatial metadata (coordinates and dimensions) for categorized web elements, which allowed us to quantify Google’s self-preferential treatment of its own properties.    "/>
    <s v=" Our project highlights three important lessons for other journalists:       Build your own datasets       Be mindful about what you’re counting       Be honest about your limitations       Accountability journalism depends on evidence. But when you write about private companies, as we do, information is particularly difficult to obtain. For instance, Google has no incentive to quantify how much space it is devoting to its own products on the search results page. And most independent analysis we had found was sparse or anecdotal data from search engine optimization consultants.    We firmly believe that building your own dataset is essential to service journalism. We hope that our multi-step data collection processes will inspire other newsrooms to devote the time, resources, and leadership support to build their own datasets.    However, even a made-to-order dataset is not necessarily story-ready. The most basic unit of what to count might not be clearly stated as a column in the dataset. Instead, we need to do what all journalists do: interviews and research. This applies to not only talking to people, but also talking to data so that you fully understand the elements and the architecture.    We were able to build our classification system through acquiring both intimate domain knowledge and an understanding of the structure of the search results page. This is how we were able to accurately count something that has never before been quantified.   Lastly, we hope that our Limitations section encourages other journalists to prioritize accuracy and honest conversations over big numbers and shocking statistics. We think it is of the utmost importance to disclose the shortcomings of projects and be precise about the claims that can be inferred from our findings. In this project, we achieved this in part by seeking feedback from computer scientists, statisticians, and industry professionals regarding the methods we were using. "/>
    <s v="https://themarkup.org/google-the-giant/2020/07/28/how-we-analyzed-google-search-results-web-assay-parsing-tool"/>
    <s v="https://themarkup.org/google-the-giant/2020/07/29/congressman-says-the-markup-investigation-proves-google-has-created-a-walled-garden"/>
    <s v="https://themarkup.org/google-the-giant/2020/08/07/google-documents-show-taboo-words-antitrust"/>
    <s v="https://themarkup.org/google-the-giant/2020/10/15/big-tech-antitrust-google-nondiscrimination-enforcement"/>
    <s v="https://themarkup.org/google-the-giant/2020/10/20/google-antitrust-lawsuit-markup-investigations"/>
    <m/>
    <m/>
    <s v="Leon Yin, Adrianne Jeffries, Sam Morris, Evelyn Larrubia"/>
    <s v=" Adrianne Jeffries writes stories examining the power platforms exert and exploring the consequences of automating decisions. She started writing about tech a decade ago as a reporter for what was then called ReadWriteWeb, and has worked at The Verge, the Motherboard, and The Outline.    Leon Yin creates datasets and methodologies to shed light on the interactions between technology and society. Before joining The Markup, he was a research scientist at NYU’s Social Media and Political Participation lab, an affiliate at the Data &amp; Society Research Institute, and a software engineer at NASA. "/>
    <m/>
    <m/>
    <m/>
  </r>
  <r>
    <s v="The deadly secret of China's invisible armada"/>
    <s v="中国隐形舰队的秘密"/>
    <x v="4"/>
    <s v="https://www.nbcnews.com/specials/china-illegal-fishing-fleet/"/>
    <x v="0"/>
    <x v="103"/>
    <x v="116"/>
    <x v="1"/>
    <s v="Investigation, Long-form, Cross-border, Documentary, Database, Open data, Infographics, Video, Map, Satellite images, Environment, Economy"/>
    <s v="Inform"/>
    <x v="22"/>
    <x v="9"/>
    <m/>
    <s v="International"/>
    <s v="Compliance"/>
    <s v="Non-compliance"/>
    <s v="Non-compliance"/>
    <s v="Non-compliance"/>
    <s v="Non-compliance"/>
    <s v="Animation, QGIS, Json, Adobe Creative Suite, CSV, Python"/>
    <x v="81"/>
    <s v="Hyperlink to related materials"/>
    <x v="0"/>
    <x v="0"/>
    <s v=" For years, the Sea of Japan has held a grisly mystery: the bodies of hundreds of skeletal North Korean squid fishermen have washed ashore in Japan, their boats battered and drifting for months. Japanese police chalked it up to climate change and declining squid populations, but NBC News figured out the true reason, revealing through text and interactive graphics something extremely significant about the balance of power in the waters of the region. "/>
    <s v=" Using new satellite data, confirmed by his own visit to the region, investigative reporter Ian Urbina discovered that China was sending a previously invisible armada of industrial boats to illegally fish in North Korean waters. The Chinese boats violently displaced the much smaller and more decrepit North Korean boats, and collected so much squid that fishing stocks declined more than 70 percent.   Working with a group of data scientists and academic researchers, Urbina was the first journalist to describe what one expert called “the largest known case of illegal fishing perpetrated by a single industrial fleet operating in another nation’s waters.” The fishing fleet is also in violation of U.N. sanctions that prohibit foreign fishing in North Korean waters.   Urbina’s work documented China’s willingness to use its maritime muscle in the region with impunity, noting that China has the world’s worst score when it comes to illegal, unreported and unregulated fishing. The country’s fishing boats are famously aggressive, often armed and known for ramming competitors or foreign patrol vessels.   But his story was not just about geopolitics; it had an important human side. So many North Koreans have disappeared at sea in recent years because of the Chinese fleets that some North Korean port towns are now called “widows’ villages.” The economies of even South Korean ports have been damaged by the collapse of the squid harvests, thanks to the huge Chinese mechanized boats. "/>
    <s v=" To make this complex story more accessible to readers, NBC News prepared a series of remarkable graphics to accompany it. One animated map created by national interactive journalist Jiachuan Wu, used satellite technology to show the path of Chinese vessels as they left port, sailed around the Korean peninsula, and moved into North Korean waters. Another focused on two boats in particular, documenting with precise timing when they left China, when they illegally turned off their transponders, and when they moved into the North’s waters, matched with photographic evidence of their presence.   The data analysis was done using a combination of Python and Qgis. We cleaned the coordinates data with Python and looked for the narratives through all signal points after mapping them out in Qgis. The entire 2018 Automatic Identification System(AIS) routes data is a pretty large dataset with daily entries, which is not ideal for a user’s loading experience. To improve this front-end performance, animations in the story were created using Qgis and later produced to timelapse animation. We exported for desktop and mobile users with a reasonable and legible file size. To show the reader that Chinese lighting vessels are significantly brighter than those of North Korea, we looked for a real satellite image and later compared it with a brightness data map with lighting vessels highlighted. The side-by-side real image and data map shows clearly that at same time, brighter Chinese vessels were actively fishing illegally in the NK water zone.   Urbina also collaborated with NBC video journalist Marshall Crook on a video that showed the huge fleets and the massive lights they use to attract squid, in comparison to the much smaller wooden boats used by the rural North Korean fishermen, hundreds of which have washed ashore in Japan bearing corpses. "/>
    <s v=" Breaking down large datasets to tell a story in a compelling way — especially when based on a subject our readers aren’t familiar with — was a challenge in and of itself. From a visual standpoint, we wanted to convey the complex research result and methodology to the reader that the vessels detected in North Korea’s water are Chinese vessels. We were able to tell that through several datasets carrying signal coordinates and lighting positions from fishing trawlers detected by satellites. The data showed that vessels departed from China’s seaport, entering the NK water zone, fishing during the night, and eventually going back to China’s seaport. To make this clear to the reader throughout the visual, we started by showing an overview of vessels routes in 2018, along with a step-by-step visual presentation overlaying locations from satellite view and data map view for two specific vessels. "/>
    <s v=" Not every story needs to be fully text based. Clear, comprehensive visualizations can help readers understand a complicated subject and more journalists would benefit from embracing this form of storytelling.  "/>
    <s v="https://www.nbcnews.com/video/-ghost-boats-how-a-secret-chinese-fishing-fleet-is-killing-north-korean-fishermen-88130117858"/>
    <m/>
    <m/>
    <m/>
    <m/>
    <m/>
    <m/>
    <s v="Ian Urbina, Jiachuan Wu, Marshall Crook, Elise Wrabetz, Fábio Nascimento"/>
    <s v="   Ian Urbina,  a former investigative reporter for The New York Times, is the director of The Outlaw Ocean Project, a non-profit journalism organization based in Washington that focuses on reporting about environmental and human rights crimes at sea.     Jiachuan Wu  is currently a national interactive journalist for NBC News Digital's data/graphics team, where she creates compelling digital experiences, including data visualizations, maps, information graphics, dynamic interactive features, and cross-format multimedia packages. Previously, she was a data visualization developer for Reuters.     Marshall Crook  is a video journalist and filmmaker with NBC News Digital's Features Video team.      Elise Wrabetz  is a photo editor for NBC News Digital. "/>
    <m/>
    <m/>
    <m/>
  </r>
  <r>
    <s v="Garden: A Memorial Dedicated to the Lives Lost in the Outbreak"/>
    <s v="疫情纪念馆"/>
    <x v="8"/>
    <s v="http://datanews.caixin.com/interactive/2020/THREEJS/blossom/"/>
    <x v="0"/>
    <x v="124"/>
    <x v="117"/>
    <x v="1"/>
    <s v="Database, Infographics, Arts, Health"/>
    <s v="Inform"/>
    <x v="15"/>
    <x v="2"/>
    <m/>
    <s v="International"/>
    <s v="Non-compliance"/>
    <s v="Non-compliance"/>
    <s v="Non-compliance"/>
    <s v="Non-compliance"/>
    <s v="Non-compliance"/>
    <s v="Animation, D3.js, Three.js, Canvas, JQuery, Json, Adobe Creative Suite, Microsoft Excel, CSV"/>
    <x v="82"/>
    <s v="Zoom/details on demand,Search"/>
    <x v="0"/>
    <x v="0"/>
    <s v=" During the outbreak of covid-19 in Wuhan, news strories are focused on doctors, nurses and famous people, however, there are thousands of ordinary people died in this ourbreak whose name and story should also be remembered. We created this digital memorial for those who are not reported in breaking news. The memorial is presented as a quite and peaceful space filled with cherry blossom petals -- a symbol of the city of Wuhan, and was launched on the day of Qingming Festival, a traditional holiday to sweep tomb and commemorate deceased relatives. "/>
    <s v=" The date we launched the project is Qingming Festival, and the commemoration for the Covid-19 death has reached a national scale. Media, organization and social media lauched a set of commemorative articles, presenting a long list of significant person died in the ourbreak. However, as far as we know, our project is one of the few that highlighted the idea of &quot;presenting ordinary people names&quot;. The project is not sorting the names with occupation or significance, but in a random order, to show that every life is equal in this tragedy. With this particular perspective, the project has struck a strong chord with the public. Many people retweeted and replied the link of the project on social media and commented &quot;they are very touched&quot;. The project will also last for a long time and update more names for their beloved one. "/>
    <s v=" We use data visualization programming library D3 and THREE JS to create the map. Also we use SQL to program database. We use HTML, CSS, JavaScript to create the website.  "/>
    <s v=" The hardest part of the project is to collect and fact check the names and information of the dead. For security reason we closed the submit form for public shortly after the launch of the project, instead we left an email address for readers to provide information. However, it's a lot less efficient. "/>
    <s v=" The success of this project shows us that empathy is a prerequisite for good journalism, and before the national grand narrative, we still need to focus on the individual. Several months we launched this project, the New York Times released the thousand names obituary front page, which also resonates strongly with American people. "/>
    <s v="https://datanews.caixin.com/interactive/2020/THREEJS/blossom/cherry/garden%20-%20translation.png"/>
    <s v="https://datanews.caixin.com/interactive/2020/THREEJS/blossom/blossom.mov"/>
    <m/>
    <m/>
    <m/>
    <m/>
    <m/>
    <s v="Meng Wei, Huaiwen Dong, Mengyuan Dong, Bing Wei, Shulin Zhang, Chen Huang, Mingzhong Geng"/>
    <s v=" Caixin VisLab is the data visualization team of Caixin. It is formed by data journalist, graphic designer and visualization developer. It focuses mostly on the field of environmental protection, economy and people's livelihood. Its works have won multiple domestic and global data journalism awards. "/>
    <m/>
    <m/>
    <m/>
  </r>
  <r>
    <s v="Data Series on Cases Related to Hong Kong's Anti-extradition Law Movement"/>
    <s v="香港反送中运动相关案件资料系列"/>
    <x v="6"/>
    <s v="https://bit.ly/3oOZowF"/>
    <x v="0"/>
    <x v="125"/>
    <x v="118"/>
    <x v="0"/>
    <s v="Explainer, Database, Crowdsourcing, Illustration, Infographics, Chart, Politics"/>
    <s v="Inform"/>
    <x v="2"/>
    <x v="29"/>
    <m/>
    <s v="Regional"/>
    <s v="Non-compliance"/>
    <s v="Non-compliance"/>
    <s v="Non-compliance"/>
    <s v="Non-compliance"/>
    <s v="Non-compliance"/>
    <s v="Animation, Scraping, D3.js, Json, Adobe Creative Suite, Google Sheets, CSV, R, RStudio, Python"/>
    <x v="24"/>
    <s v="No interactive feature"/>
    <x v="0"/>
    <x v="0"/>
    <s v=" The battlefield for the anti-extradition law movement that roiled Hong Kong in 2019 has moved from the streets to the courthouses in 2020. In the past year, dozens of cases related to the movement move through the courts daily, yet it is hard to understand the impact and the extent of the legal crackdown that protesters faced. In this series, our reporters recorded details from every case that concluded since the movement began, totaling over 600 charges, to analyse whether Hong Kongers were granted a fair and just legal process against a government that so ruthlessly stomped down the movement. "/>
    <s v=" There is no public database of cases related to the anti-extradition law movement, thus it is difficult to assess the ways in which the justice department have been handling these sometimes controversial cases. In this series, we tried to tackle three topics with our database: 1. the quality of police testimony; 2. outcomes of charges; 3. tracking rioting cases.   In the first part of the series, we recorded almost 40 cases in which the judge openly criticised police officers for providing faulty and inconsistent testimonies. Legal experts also noted that there have rarely been any consequences for police officers that provided testimonies that were disputed, even though it is illegal to provide false testimony.    Secondly, analyzing our database, we found that less than half of charges related to the movement were ruled as guilty. The police have repeatedly stated that the rate at which protesters had to “face legal consequences” were more than 80 percent, without making clear their statistical methods.    The most serious charge faced by protesters is rioting — a crime that could result in a 10-year sentence. Currently, 695 people have been charged with rioting. So far only 11 people have been sentenced to prison, while hundreds still face a long waiting process as their cases move through the legal system.   In this series, we went through a tedious data collection process and openly shared our database as a public service. We also tried to analyze case data to find patterns, paired with illustrative footage from protests, as well as various data visualizations, so that readers could better engage with and comprehend the current state of the social movement as hundreds of people are caught up in complicated legal processes. "/>
    <s v=" Stand News has a team of reporters that cover the courts across Hong Kong daily. We collaborated in recording case details in a Google Spreadsheet. We also used Python to scrape public channels in Telegram that crowdsourced daily updates from the courthouses, for cases that our reporters were not able to physically attend.    In visualizing the data, we used d3.js to build charts and graphics, as well as After Effects in creating animations as well as annotating videos from scenes of protests.    "/>
    <s v=" The protests in Hong Kong that began in 2019 have sparked major changes in society. Local journalists face mounting pressure in covering protest related news, as politicians and fellow reporters have been arrested and charged for speaking out. Our reporters have stood at the front lines of the most intense clashes of the protests and now, under the guise of the national security law, we continue to do our best to give voice to the people as they face harsh sentences. To us, this series is an important record of the continuation of the protest movement, and a way to hold the government and the justice system accountable. "/>
    <s v=" Collecting case data was a major challenge. Over 10,000 people have been arrested in the protests and over 2,000 have been charged. We decided only to tackle the cases which have concluded to limit the scope of the project. We would like to encourage other journalists to take on the challenge of building your own database when there is no public information available. At the same time, we think that it was a good strategy to try to limit the scale of the project to something that is more achievable.  "/>
    <s v="https://bit.ly/36Jh32y"/>
    <s v="https://bit.ly/3oNizH3"/>
    <m/>
    <m/>
    <m/>
    <m/>
    <m/>
    <s v="K.K. Rebecca Lai, Leung Man Ki, Helena CYC"/>
    <s v=" K.K. Rebecca Lai is a graphics and data journalist who specializes in telling visual stories. Leung Man Ki is a reporter who covers breaking news, and also specialises in data collection and analysis. Helena CYC is an artist with a special interest in animation. "/>
    <m/>
    <m/>
    <m/>
  </r>
  <r>
    <s v="Rough justice: How police are failing survivors of sexual assault"/>
    <s v="警察让性侵犯幸存者失败"/>
    <x v="21"/>
    <s v="https://www.abc.net.au/news/2020-01-28/how-police-are-failing-survivors-of-sexual-assault/11871364?nw=0"/>
    <x v="1"/>
    <x v="126"/>
    <x v="119"/>
    <x v="1"/>
    <s v="Investigation, Long-form, Database, Infographics, Chart, Video, Map, Women, Crime, Human rights"/>
    <s v="Inform"/>
    <x v="2"/>
    <x v="7"/>
    <m/>
    <s v="National"/>
    <s v="Compliance"/>
    <s v="Non-compliance"/>
    <s v="Non-compliance"/>
    <s v="Compliance"/>
    <s v="Non-compliance"/>
    <s v="Personalisation, D3.js, JQuery, Adobe Creative Suite, Microsoft Excel, CSV, Node.js"/>
    <x v="45"/>
    <s v="Hyperlink to related materials"/>
    <x v="1"/>
    <x v="0"/>
    <s v="To date, this series remains the most detailed national investigation of police mishandling of sexual assaults reported in Australia. Australia's sexual assault data is separately administered across eight states and territories. Each has its own definitions and classification system but all eight are plagued by complaints of police mishandling of sexual assault investigations. Rough Justice is the only project to date to distil records from across all eight jurisdictions and over 450 police commands into a complete national picture. The data-driven analysis stretches back between 10 and 23 years, depending on jurisdiction, and includes, for the first time, every local"/>
    <s v=" Nationally, the project sparked widespread calls for an independent inquiry into police handling of sexual assault cases.    In New South Wales, Australia’s largest state, it also prompted an push for the NSW Attorney-General to establish a committee to investigate the improper recording of sexual assault complaints withdrawn by the victim.   In the Northern Territory - the only jurisdiction that refused to supply the requested data - the first two stories in the series (published Jan 28 and 29) led to widespread calls and mounting public pressure for NT police to release their sexual assault data. This happened 3 weeks later, with Part 3 (Feb 20) of the series revealing that NT police are less likely to pursue a sexual assault report than police in any other state or territory.   In addition to being the only project to compile a national, data-driven picture of police responses to sexual assault,  R  ough Justice  is the first to:     Build an unprecedented searchable database of police investigation outcomes for 240,973 reported sexual assaults. This database matched a user’s postcode or suburb to their local area or police division, and allowed them to explore detailed statistics   Uncover the true extent of reports deemed “unfounded” by police, not only nationally but also in every state and territory, and every LGA/police division   Uncover the true extent of reports withdrawn by the victim (again, nationally, in every state and territory, and every LGA/police division)   Present detailed sexual assault statistics, including unfounded and withdrawn reports, for the Northern Territory  "/>
    <s v="  Rough Justice  combined painstaking data analysis and stunning visualisations with shoe-leather reporting and first-person victim-survivor narrative.   The story opens with 140,000+ dots built in Adobe Illustrator and then animated “on scroll”. We felt the weight of the figure could only be truly illustrated by implementing a 1:1 ratio. The length of the scroll is hefty, exemplifying the enormity of the issue.   The article is dotted with expandable, first-hand accounts from survivors made with HTML, CSS and jQuery. The text glows to imbue each story with a sense of life, mimicking breath or a heartbeat. The negative space visually breaks up the density of the more complex data pieces and research.   The victim-survivors photographed requested different degrees of anonymity. We were able to respect their wishes yet maintain a consistent “look and feel” by using shadows, edited in Adobe Photoshop, to obscure faces/bodies - the extent of which the victim/survivors decided themselves. This technique allowed the survivors to literally ‘come out of the shadows’ and tell their stories - not only in their own words, but also on their own terms, with full agency.   To allow quick comparison between different neighbourhoods and police commands, we presented the data in a searchable map that presents a detailed analysis for the selected area. The maps were custom-built in JavaScript, using both the Leaflet map plugin and D3.js data tools.    The LGA small multiple stacked area charts were also a custom JavaScript build, using the D3.js data library. Again, this presentation was chosen to enable the user to quickly see the bigger picture, while also enabling easy comparison of specific neighbourhoods.   Data mining, cleaning and blending was done using Excel, Tableau Prep and Tableau Desktop, while initial “proof of concept” visualisation and mapping was done in Tableau. "/>
    <s v=" In terms of data, the hardest part was reconciling eight disparate datasets to produce coherent, accurate and meaningful national dataset of police sexual assault investigation outcomes.   As a first step, this required familiarity with the unique classification system used by each of the eight police databases. Our reporter worked with two independent teams of experts to create a  framework for “mapping” dozens of police investigation outcomes across these crime classification systems.   The next challenge was to obtain the data with the specific granularity, structure and format that would allow the datasets to be combined under this framework.   Our reporter negotiated with police and politicians for more than a year to obtain this exclusive data for every jurisdiction. In some instances, it involved informal collaboration with police commanders and police statisticians. In others, we were only able to obtain the requested data after applying pressure through backchannels.   Having obtained the data needed, we then worked with our independent experts to painstakingly reassign numerous investigation outcomes from the different jurisdictions to a national category.   In terms of reporting, the hardest part was finding victim-survivors whose cases had not progressed beyond the police. As experts explained to us, “failure” at the police stage meant these people were more likely to bury their experience and withdraw from all types of institutional support, including from advocacy groups, grassroots networks and legal services.   So we relied on personal contacts, building trust over more than six months with a network that included several survivors who had never disclosed their assault beyond one or two friends or family. This proved transformative for some, including Lauren*. It took eight months to gain her confidence but when the story was published, she said she felt “very proud” to have done something positive” to help bring about change for others. "/>
    <s v=" Sexual assault is regarded as one of the most serious and heinous crimes in Australia. Yet police mishandling of crime - and in particular, sexual crimes - has long evaded national scrutiny because of claims that police investigation outcomes cannot be compared across states and territories.   This authoritative series undermines these claims; in doing so, demonstrating the potential to carry out similar investigations for other categories of crime.   Crime reporting has traditionally tended to expose wrongdoing by revealing new information about a single case, crime or perpetrator. This project takes this worthy endeavour further: it uses a data-driven approach to uncover a long-running pattern of injustice across an entire category of crime involving multiple perpetrators, victims and police precincts.    The project also demonstrates that “new” storytelling techniques - such as data-driven investigation, graphics and interactive design - can be seamlessly blended with traditional person-centred storytelling to powerful effect.  "/>
    <s v="https://www.abc.net.au/news/2020-01-29/sexual-assault-legal-system-horror-show-for-survivors/11903584?nw=0"/>
    <s v="https://www.abc.net.au/news/2020-02-20/sexual-assaults-reported-to-nt-police-least-likely-to-be-pursued/11917478?nw=0"/>
    <m/>
    <m/>
    <m/>
    <m/>
    <m/>
    <s v="Inga Ting, Alex Palmer, Nathanael Scott, Jack Fisher and Lauren Roberts"/>
    <s v=" Inga Ting (data journalist), Alex Palmer (designer), Nathanael Scott (developer) and Jack Fisher (video journalist) are part of ABC New’s Digital Story Innovations team. Lauren Roberts is an award-winning reporter based in the Northern Territory of Australia. "/>
    <m/>
    <m/>
    <m/>
  </r>
  <r>
    <s v="The coronavirus epidemic is changing emoji usage on Venmo"/>
    <s v="疫情改变emoji使用"/>
    <x v="4"/>
    <s v="https://qz.com/1831607/the-most-used-emoji-on-venmo-during-the-coronavirus-pandemic/"/>
    <x v="0"/>
    <x v="127"/>
    <x v="120"/>
    <x v="1"/>
    <s v="Infographics, Chart, Business, Culture, Economy"/>
    <s v="Inform"/>
    <x v="16"/>
    <x v="2"/>
    <m/>
    <s v="Unrestricted"/>
    <s v="Non-compliance"/>
    <s v="Non-compliance"/>
    <s v="Non-compliance"/>
    <s v="Non-compliance"/>
    <s v="Non-compliance"/>
    <s v="Scraping, D3.js, Json, Python, Node.js"/>
    <x v="83"/>
    <s v="No interactive feature"/>
    <x v="1"/>
    <x v="0"/>
    <s v=" As Covid-19 swept across the US and lockdowns ensued, what used to be everyday transactions—say, paying a friend for pizza or a taxi—drastically changed. Daniel Wolfe was able to illustrate these sharp declines and rises in person-to-person payments by comparing the change in usage of emoji in Venmo payment messages. The results reveal not only the broad shock to society—basketball emoji usage was way down because the NCAA tournament was canceled—but also the micro trends that bubbled up, like sending a nurse money for coffee or a friend payment for sewing a mask. "/>
    <s v=" Despite being written only in English and Venmo only being available in the US, the piece garnered notice around the world. We saw readers sharing the post with messages in English, Japanese, French, and Spanish, which is indicative of how Wolfe's visualization clarity broke through language barriers. The item was discussed on one of the US's most widely listened to radio program, used by at least one US school district, and cited in numerous newsletters as a way to understand how society was coping with the outbreak. "/>
    <s v=" The data was collected using a python and shell scripts, cleaned and analyzed using python in a jupyter notebook, then visualized with D3. "/>
    <s v=" Collecting the Venmo data is not easy. We had collected the 2017 data for a story then, and at that time there was an API that could be used to access public transaction data. By 2020, that API had been shut down so we had to periodically download the limited set of transactions that Venmo published to its website during the month of March then treat that data as a sample to do our calculations.   Parsing emoji is also complicated, and we had to come up with ways to extract the right meaning from the characters. For instance, a person emoji can be given various skin tones or genders. We had to determine whether a multi-part emoji was representative of its use or if combining those uses into one representative emoji would be better for the analysis. That meant grouping emoji like “skin-tone-4 haircut woman,”  “skin-tone-2 haircut man,” and “haircut woman” together as “haircut”. "/>
    <s v=" First and foremost, journalists can learn from this piece that data and visualization can be the entire story rather than just an aspect of it. That words can be formed around the design and layout of an experience rather than always the other way around. It can also be used as an example of how data collected by companies for reasons unrelated to the reporting can be used to tell a compelling narrative. It also shows that stories about business and personal finance are wonderful vessels to understand our society. "/>
    <s v="https://www.marketplace.org/2020/04/21/venmo-emoji-use-is-changing-in-the-coronavirus-economy/"/>
    <m/>
    <m/>
    <m/>
    <m/>
    <m/>
    <m/>
    <s v="Daniel Wolfe"/>
    <s v=" Daniel Wolfe is a visual editor at CNN. Previously he was a reporter for the Quartz Things team, a cohort of journalists using non-traditional means to originate and visualize their stories. Prior to CNN he worked designing and developing content at Planet Labs, Tesla, and the Urban Institute. "/>
    <m/>
    <m/>
    <m/>
  </r>
  <r>
    <s v="Boston Globe Spotlight Team's series &quot;Last Words&quot;"/>
    <s v="系列“遗言”"/>
    <x v="4"/>
    <s v="http://apps.bostonglobe.com/metro/investigations/spotlight/2020/09/last-words/"/>
    <x v="0"/>
    <x v="128"/>
    <x v="121"/>
    <x v="1"/>
    <s v="Investigation, Explainer, Long-form, Database, Infographics, Chart, Video, Health"/>
    <s v="Inform"/>
    <x v="15"/>
    <x v="4"/>
    <m/>
    <s v="Regional"/>
    <s v="Compliance"/>
    <s v="Non-compliance"/>
    <s v="Non-compliance"/>
    <s v="Compliance"/>
    <s v="Compliance"/>
    <s v="Google Sheets, CSV, R, RStudio, Python"/>
    <x v="84"/>
    <s v="Zoom/details on demand,Hyperlink to related materials"/>
    <x v="0"/>
    <x v="0"/>
    <s v=" Months before the pandemic, the Boston Globe Spotlight Team chose to tackle a subject few want to think about: death, dying, and the limited options for most people to die in peace, especially those from marginalized groups.    They found that in Massachusetts, a state that boasts some of the world’s greatest hospitals, income and race are factors in not only where and how people die, but in how long they live. The difference can be 15 years. They found that the region’s nursing homes were ill-prepared to handle the pandemic, and uncovered factors responsible for staggering COVID-19 fatality rates there. "/>
    <s v=" In a year saturated with bleak news, the stories in “Last Words” were among the most well-read in the Globe, lauded for their mixture of context and compassion, as well as their data-driven objectivity. They provoked heated discussion on a topic so many people prefer to avoid. Over five different days, the editorial page published numerous letters to the editor in response to the stories. The Globe’s comment board drew robust responses.    One reader thanked Globe reporters, saying, “It makes a big crack in the concrete wall of ignorance and denial in our society of the disparities and inequalities that our 'culture' has long tolerated.”   Government officials also responded. The series spurred state officials to release more data on the number of COVID cases and deaths at nursing homes, as they faced repeated pressure from the Globe to exhibit more transparency. Officials also publicly vowed to do better in overseeing safety at nursing homes, where Massachusetts had one of the highest death rates in the nation. One in seven long-term care residents died in the pandemic.    The state attorney general also began a probe into Medicaid nursing home discrimination, acting on information from the Globe’s undercover operation of bias against the poor at these facilities.   Overall, the powerful data analysis of the series and its deeply human stories served as a catalyst for discussions about death, dying and disparities, subjects so relevant in this pandemic year and beyond.  "/>
    <s v=" We used a variety of tools and techniques, including:   ● Linear and multiple regression to identify factors correlated with higher mortality rates at nursing homes. (First, we had to painstakingly gather data from a variety of state and federal databases and merge them together.)   ● Geocoding. We examined 21 years of detailed death certificate data to look for patterns in deaths (such as where people die by race and income) and identify deaths potentially related to COVID-19. But because the data did not include people's income, we geocoded the data based on the residential address of the decedent, looked up the median income for that Census tract, and then classified the person into an income bucket we devised partly based on Pew Research Center definitions.   ● Survey research. We commissioned Suffolk University to conduct a poll of Massachusetts residents and their views on deaths. We also surveyed the families of 450 people who died in 2016 by mail (using contact information from the state’s death data). The latter survey also included open-ended questions that gave reporters ideas for stories and names of potential interview subjects.   ● Audits. To identify Medicaid discrimination at nursing homes, we mimicked &quot;pair testing&quot; approaches often used by investigators to identify potential discrimination. We sent two emails to hundreds of nursing homes expressing interest in potentially placing an elderly parent in the facility. One set of emails indicated the person would have to rely entirely on Medicaid. The other set of emails indicated the person was affluent enough to afford to pay the bill themselves..   ● Content analysis. We conducted a content analysis of transcripts for the Massachusetts governor’s press conferences in the first month of the pandemic, finding that the governor and his staff rarely mentioned nursing homes at the briefings compared to hospitals. "/>
    <s v=" We faced several challenges in putting together this series. First, we had to sue the Massachusetts Department of Public Health twice to obtain the death data that was the backbone of the series, spending more than $16,000 in legal fees. Second, the data from the state and federal government was often incomplete and missing unique identifiers to easily merge the databases. (We wound up painstakingly joining databases by the names of nursing homes and manually fixing errors where the names of nursing homes were listed differently in different databases). In some cases, the state also withheld the pricese number of deaths at nursing homes, forcing us to contact the nursing homes themselves to find out the actual numbers and fill in that missing information in our database.    In order to successfully survey 450 families who had someone die in the same year, we needed to send out more than 5,000 letters – since most people don’t respond to mail surveys. (The state death data doesn’t contain phone numbers or email addresses for family members - just the name and address of the person who provided information to the state about the deceased.)    Of course, one of the biggest challenges was the pandemic. We were getting close to publishing a series about disparities in death and discrimination in nursing homes when the coronavirus pandemic erupted in the state – forcing us to pause publication of the series and then re-report many part of it.  "/>
    <s v=" The series powerfully demonstrates the importance and utility of death data - and it's worth it to even sue to get it. We obtained detailed data for 1.2 million deaths in Massachusetts, giving us incredibly detailed information for everyone who died in the state over more than two decades. That data could be used in any number of stories.    We also demonstrated how journalists can borrow some techniques from academia -- including multiple regression, paired testing, and content analysis -- to do their own studies. Multiple regression is a great technique to help figure out what factors are significantly related to deaths or something else reporters are studying. Paired testing is a useful way to to identify potential discrimination. Content analysis is a great way to measure what words or editorial choices people are making in their speeches, underscoring their priorities. We also showed two different ways of using scientific surveys - conducting your own or hiring a professional pollster. But the bottom line is journalists can take advantage of all these techniques themselves.    We think the series also showed how journalists can investigate a topic, then be forced to pivot when another major story breaks — like the pandemic. When that thappened to us, we didn't panic — we actually saw an opportunity to incorporate new pandemc death data and see if our earlier findings about inequities still held up.  They did and the result was a highly challenging and illuminating series to produce.  "/>
    <s v="https://apps.bostonglobe.com/metro/investigations/spotlight/2020/09/last-words/part1-dying-poor/index.html"/>
    <s v="https://apps.bostonglobe.com/metro/investigations/spotlight/2020/09/last-words/part2-forgotten-elderly/index.html"/>
    <s v="https://apps.bostonglobe.com/metro/investigations/spotlight/2020/09/last-words/part3-nursing-homes/"/>
    <s v="https://www.bostonglobe.com/2020/09/28/metro/spotlight-team-probe-potential-medicaid-discrimination-massachusetts-nursing-homes/"/>
    <s v="https://apps.bostonglobe.com/metro/investigations/spotlight/2020/09/last-words/death-interactive-details/"/>
    <s v="https://www.bostonglobe.com/2020/09/26/metro/massachusetts-poll-race-education-gender-may-influence-some-divergent-views-about-death/"/>
    <m/>
    <s v="Reporters Mark Arsenault, Liz Kowalczyk, Todd Wallack, Rebecca Ostriker, Robert Weisman, Saurabh Datar and Spotlight editor Patricia Wen"/>
    <s v="   Mark Arsenault    Mark Arsenault covers casino development and gambling issues for The Boston Globe. He joined the newspaper in 2010 in the Washington, D.C., bureau, where he covered national politics and the U.S. Congress.     Liz Kowalczyk    Liz Kowalczyk reports on hospitals, doctors, and the patient perspective for the Globe, focusing on quality of care and medical errors, medical culture, and treatment trends, including for mental health issues.     Rebecca Ostriker    Rebecca Ostriker is a news reporter for the Globe. She was the Globe’s Arts Editor for nine years, during which she won a New York Times Co. Punch Award and two arts critics won Pulitzer prizes.     Todd Wallack    Todd Wallack is an investigative reporter and data journalist on the Globe’s Spotlight team. He won national awards for his work on public records in 2016 and has been a finalist for the Pulitzer Prize three times.     Robert Weisman    Robert Weisman reports on Baby Boomers -- their work, health, money, and lifestyle -- and life after 50. He is particularly interested in retirement and reinvention, aging, and second acts.     Saurabh Datar    Saurabh Datar used data and graphics to tell stories at the Globe. He also worked with reporters to produce interactive digital presentations, and builds tools and applications for the newsroom. Prior to the Globe, Saurabh worked at the Atlanta Journal-Constitution.     Patricia Wen    Patricia Wen is the editor of the Spotlight Team, the Globe’s investigative unit that includes six reporters. She took over in 2017 after having previously worked as a reporter on the team more than two decades ago. "/>
    <m/>
    <m/>
    <m/>
  </r>
  <r>
    <s v="FinCEN Files"/>
    <s v="脏钱流入世界上最大银行"/>
    <x v="4"/>
    <s v="https://www.buzzfeednews.com/article/jasonleopold/fincen-files-financial-scandal-criminal-networks"/>
    <x v="0"/>
    <x v="129"/>
    <x v="122"/>
    <x v="1"/>
    <s v="Investigation, Explainer, Long-form, Cross-border, Multiple-newsroom collaboration, Database, Fact-checking, Podcast/radio, Infographics, Chart, Map, Corruption, Money-laundering, Economy, Terrorism"/>
    <s v="Inform"/>
    <x v="4"/>
    <x v="7"/>
    <m/>
    <s v="International"/>
    <s v="Compliance"/>
    <s v="Non-compliance"/>
    <s v="Non-compliance"/>
    <s v="Compliance"/>
    <s v="Non-compliance"/>
    <s v="AI/Machine learning, Scraping, Json, Microsoft Excel, Google Sheets, CSV, PostgreSQL, PostGIS, Python"/>
    <x v="43"/>
    <s v="Hyperlink to related materials"/>
    <x v="3"/>
    <x v="0"/>
    <s v=" The FinCEN Files began with a trove of secret government documents and grew into a partnership of more than 400 journalists in 88 countries — the largest reporting project in history.   Our 16-month investigation proved that five global banks continued to profit from suspect transactions even after they paid hefty fines and promised to clean up their acts.   It revealed how laws meant to stop financial crime have instead allowed it to proliferate.   And it showed, transaction by transaction, how some of the world’s most notorious criminals used the international banking system to legitimize the profits from their deadly dealings. "/>
    <s v=" Even amid a global pandemic, the FinCEN Files registered significant impact.    The reckoning began even before we published. After we approached the Treasury Department with our findings, it announced a sweeping plan to “address the evolving threats of illicit finance.”   Upon publication, the financial sector shuddered as investors &lt;a href=&quot;https://apnews.com/article/paul-manafort-money-laundering-archive-7a2579c1eac8a1300de258f25504e8e9&quot; style=&quot;text-decoration:none;&quot;&gt; drove down   the share price of major banks cited in the series. Lawmakers in &lt;a href=&quot;https://www.buzzfeednews.com/article/jasonleopold/elizabeth-warren-bernie-sanders-fincen-files&quot; style=&quot;text-decoration:none;&quot;&gt; the U.S.   and &lt;a href=&quot;https://www.icij.org/investigations/fincen-files/european-lawmakers-call-for-coordinated-banking-industry-reforms-in-wake-of-fincen-files/&quot; style=&quot;text-decoration:none;&quot;&gt; Europe   demanded a response from financial institutions and regulators, and &lt;a href=&quot;https://www.bangkokpost.com/thailand/general/1990027/amlo-vows-probe-into-icijs-claims&quot; style=&quot;text-decoration:none;&quot;&gt; Thailand   launched an inquiry into banks cited in our reporting.   Then, in December, the U.S. Congress &lt;a href=&quot;https://www.icij.org/investigations/paradise-papers/advocates-celebrate-major-us-anti-money-laundering-victory/&quot; style=&quot;text-decoration:none;&quot;&gt; passed   the Corporate Transparency Act, the most consequential revision of U.S. anti-money laundering laws since 9/11. Key lawmakers credited the FinCEN Files with getting it over the line. Sen. Sherrod Brown, a co-sponsor, said the series “underscored that we need to strengthen, reform, and update our nation’s anti-money laundering laws.”   The legislation directly addressed our key findings. It forces owners of shell companies to identify themselves, shining a light on the shadowy entities powering the dark economy. It requires the Justice Department to file reports justifying its use of deferred prosecution agreements — sweetheart deals that let banks off easy. And the law adds protections and incentives for whistleblowers.   Closing another major loophole, the law empowers Treasury and Justice to subpoena records from foreign banks with corresponding accounts in U.S. institutions. It also requires the Treasury Department to pursue new technologies for uncovering criminal money flows.   In Europe, the impact included demands in the European Parliament for an overhaul of banking oversight; an examination by U.K. lawmakers into the effectiveness of anti-money laundering systems there; and a proposal from Belgian banks for a system to share information about suspicious transactions.   This &lt;a href=&quot;https://www.icij.org/investigations/fincen-files/heres-what-is-changing-after-the-fincen-files-shook-the-world-of-banking/&quot; style=&quot;text-decoration:none;&quot;&gt; story   summarized much of the impact across the globe. "/>
    <s v=" The FinCEN Files include more than 2,100 suspicious activity reports, which banks must file with the U.S. government to flag transactions that appear to be linked to illicit activity. Making sense of these reports, which covered tens of thousands of pages, required innovation and exhaustive effort.    Every SAR contains two parts: a set of data tables and a narrative. The tables were unconventionally formatted and could span dozens of pages each, so we wrote Python scripts to extract the information and put it into a single database enumerating thousands of SAR subjects, key dates, suspicious transaction totals, and other crucial details.   The narrative sections contained key information about money flows and relationships between banks. At first, ICIJ partner SVT used machine learning to screen the records and obtained a first set of transactional data that could be used for research.   As variations in language and the complexity of the reports prevented the capture of some essential details, we launched a large-scale data-extraction effort. For more than a year, 85 journalists in 30 countries extracted transaction information in the narratives by hand, sharing them securely with partners on ICIJ’s Global iHub platform.   ICIJ then reviewed each extraction three times, a process that took seven months. To facilitate this effort, ICIJ used the Django web framework to build a fact-checking tool that allowed colleagues to flag errors and track edits throughout the process.   Reporters also built and analyzed databases of public information (such as corporate records) and cross-referenced them with SAR data.   Together, this information offered an unprecedented map of torrents of money circling the globe and funding mayhem — all within view of banks and regulators.   The specific tools included: Python (Django, Jupyter, Pandas, PDFPlumber, NetworkX), Excel, Google Sheets, PostgreSQL, Linkurious, Neo4j, VisiData, Docker, Ansible, ICIJ’s research platform Datashare. "/>
    <s v=" Data quality issues posed major challenges for the team.   The FinCEN Files investigation involved data on more than $2 trillion in transactions dated from 1999-2017 that had been flagged in the suspicious activity reports by nearly 90 financial institutions.    It was spread across tens of thousands of pages, most of it unstructured. Even just organizing it all, let alone reporting on it, required innovation and exhaustive labor to unpack. This led to a large-scale data-extraction effort and an exhaustive fact-checking effort.   The government forms are poorly designed; bank compliance staffers often fill out SARs with incomplete, confusing, or inaccurate information; and U.S. authorities haven’t done much to police the quality of the information that banks submit.   For example: More than a fifth of the SARs in the FinCEN Files list no street number, city, or even country for one or more of the flagged subjects. In some cases, the bank that submitted the SAR failed to include addresses for customers in its own corporate network. And when an address was included, more than half of the FinCEN Files SARs listed the wrong country, as designated by a two-character code, ICIJ found.   BuzzFeed News and ICIJ went through multiple rounds of validation to confirm the countries and territories used for the analysis.   The records also included hundreds of spreadsheets with data on more than 100,000 transactions filled with party names, bank names, figures, and dates — using a variety of different formats and field names — but were unattached to the narrative that would have explained their inclusion.   ICIJ undertook an effort to standardize the field names and address formats to make them more useful to our partners. We also used shoe-leather reporting with sources and external documents to help make sense of this information. "/>
    <s v=" We believe this project demonstrates the value of large-scale, cross-border collaboration. The document and data in the FinCEN Files touch nearly every corner of the planet. Our partnership with more than 100 other newsrooms allowed us to produce major stories in dozens of countries, and break news in dozens more.    Getting to that point, however, required a strong shared foundation of trust, training, and collaboration. During the project’s first phase, BuzzFeed News and ICIJ convened a confidential meeting with more than 100 partners in Hamburg, Germany, for two days of meetings to brainstorm, teach, and develop reporting plans. Building off the success of those meetings, reporters continued to collaborate via ICIJ’s secure Global iHub platform, where they could discuss new leads, share insights, and ask questions.    In some ways, this massively collaborative approach added complexity to an already-complex project. Given the sensitivity and complexity of the material, for instance, all partners went through trainings on security and the use of ICIJ’s technologies for research tailored to the project. Partners spent non-trivial amounts of time reading each other's messages, catching up on the latest findings. And coordinating the final publication schedule was an exercise in diplomacy and intricate logistics.   But the benefits greatly outweighed those costs. As reporters scoured the FinCEN Files, they found evidence that assisted colleagues halfway around the world. Together, they pieced together a clearer picture than ever of dirty money flowing through the mainstream financial system. Independently, too, they dove deep into their countries and topics of expertise — now placed in the context of a globe-spanning investigation. The sheer size of the collaboration also unlocked possibilities that would have otherwise been unthinkably onerous, such as the grueling-yet-essential project to manually collect all transaction information described in the SAR narratives, as discussed above. "/>
    <s v="https://www.buzzfeednews.com/article/jsvine/fincen-files-explainer-data-money-transactions"/>
    <s v="https://www.icij.org/investigations/fincen-files/mining-sars-data/"/>
    <s v="https://www.icij.org/investigations/fincen-files/explore-the-fincen-files-data/"/>
    <s v="https://www.icij.org/investigations/fincen-files/confidential-clients/"/>
    <s v="https://www.buzzfeednews.com/article/anthonycormier/hsbc-money-laundering-drug-cartels"/>
    <s v="https://www.icij.org/investigations/fincen-files/with-deutsche-banks-help-an-oligarchs-buying-spree-trails-ruin-across-the-us-heartland/"/>
    <m/>
    <s v="BuzzFeed News, the International Consortium of Investigative Journalists and more than 100 media partners around the world"/>
    <s v=" BuzzFeed News is a global news organization providing original online reporting across the internet’s biggest platforms, and is a two-time finalist for the Pulitzer Prize.   The International Consortium of Investigative Journalists is a global network of reporters and media organizations who work together to investigate the most important stories in the world. Over the years, ICIJ has released dozens of investigations – including the Pulitzer Prize-winning Panama Papers – and has won many awards for its work.   A full list of &lt;a href=&quot;https://docs.google.com/document/d/1tPdXpOjIAbqvBibraURAHSMiK7Czksuyql3blJzl8UU/edit&quot;&gt;media partners can be seen here . "/>
    <m/>
    <m/>
    <m/>
  </r>
  <r>
    <s v="Luanda Leaks"/>
    <s v="非洲首富如何建立帝国"/>
    <x v="4"/>
    <s v="https://www.icij.org/investigations/luanda-leaks/how-africas-richest-woman-exploited-family-ties-shell-companies-and-inside-deals-to-build-an-empire/"/>
    <x v="0"/>
    <x v="130"/>
    <x v="123"/>
    <x v="1"/>
    <s v="Investigation, Explainer, Long-form, Cross-border, Multiple-newsroom collaboration, Database, Fact-checking, Map, Corruption, Business, Economy, Human rights"/>
    <s v="Inform"/>
    <x v="4"/>
    <x v="30"/>
    <m/>
    <s v="National"/>
    <s v="Compliance"/>
    <s v="Non-compliance"/>
    <s v="Non-compliance"/>
    <s v="Compliance"/>
    <s v="Non-compliance"/>
    <s v="AI/Machine learning, Microsoft Excel, Google Sheets, CSV, PostgreSQL, Python"/>
    <x v="2"/>
    <s v="Hyperlink to related materials"/>
    <x v="1"/>
    <x v="0"/>
    <s v=" Luanda Leaks exposes the inner workings of a global business empire fueled by hundreds of millions of dollars in public money siphoned from one of the poorest countries in the world.   Drawing from more than 715,000 leaked records, public documents and hundreds of interviews, it casts unprecedented light on the mechanics of corruption at the grandest scale, and reveals how Western professionals play a vital, little-examined part in the blighting of countless lives.   The investigation centered on Isabel dos Santos, Africa’s wealthiest woman, involved more than 120 journalists in 20 countries. "/>
    <s v=" Reaction began before we even published. In December 2019, after ICIJ questioned Angola’s government, a court froze dos Santos’ major assets, including banks, a telecom company and a brewery. The government said it was trying to recover $1.1 billion in lost assets.   When the stories went live, the floodgates opened. Angola’s attorney general charged dos Santos with embezzlement and money laundering. A provincial court labeled a deal to acquire the jewelry company de Grisogono that was a focus of our reporting as “fraudulent.”   In Portugal, authorities froze dos Santos bank accounts and seized all of her assets, including luxury properties and stakes worth hundreds of millions of dollars in major companies. The country’s top market regulator launched investigations of nine auditing companies that worked with dos Santos, threatening criminal charges if it could be determined they broke anti-money laundering laws in aiding dos Santos.   Dutch prosecutors began a criminal investigation, examining how a company owned by dos Santos’s husband managed to acquire a lucrative shareholding in the Portuguese oil and gas firm Galp. German police raided a state-owned bank as part of a criminal probe. Cape Verde’s finance minister said the Luanda Leaks revelations helped seal a new law that closes down offshore banks.   The head of PwC’s tax team for Angola and Portugal stepped down. The firm’s chairman said he was “shocked and disappointed” and launched an internal investigation. From a reputational perspective, the dos Santos story was the worst thing to have happened to PwC on his watch, he said.    PwC declined to respond to specific follow-up questions in December, but said that in the wake of the investigation a number of senior employees have left “or been subject to other remedial measures.” "/>
    <s v="     The leak itself was of more than 715,000 records. Documents were in different formats (emails, PDFs, spreadsheets) and about half of the files were in Portuguese. To make this large trove of files searchable and share them with the team in a secure way, ICIJ used its research tool Datashare. As most of the team didn’t speak Portuguese, ICIJ used an open source software to translate the records, and have both the original and a translated searchable English version of the file in Datashare.   The high volume of files and unstructured data required additional efforts to analyze them. To help with the mining and reporting, ICIJ and media partners used machine learning to cluster similar types of files that could be of interest for the investigation and added filters with the results of those clusters to Datashare. ICIJ also used graph databases and entity extraction to facilitate establishing connections between the files.   ICIJ manually created massive databases from scratch to propel research and help analyze the material. We combined the records we obtained with corporate registries from more than a dozen jurisdictions, corporate documents and other datasets to compile and map an extensive—and exclusive—record of more than 400 companies owned or otherwise tied to Isabel dos Santos, her husband, or both, including 94 registered in secrecy jurisdictions. Each data entry was verified and fact-checked.   This database offered a unique view of the dos Santos companies and was central for the investigation. ICIJ made the final data available to the public: https://www.icij.org/investigations/luanda-leaks/explore-how-to-build-a-business-empire/ The specific tools used included: Datashare (ICIJ’s developed research tool to make the files searchable - open source), Google Sheets, Apertium, Neo4J, Linkurious, Talend, SQL Server, Universal Sentence Encoder, ElasticSearch, Annoy.     "/>
    <s v="The records obtained by ICIJ included emails, government decrees, spreadsheets, ledgers, audits, incorporation papers, organizational charts, meeting minutes and videos, loan agreements, deeds, tax advice and tax returns. While the records, many in Portuguese, laid groundwork for stories, they were incomplete. They referenced other documents that were not included and events not further described. The reporting was like sifting through a giant box of pieces from countless different puzzles — and then finding that even when assembled, each was missing crucial parts. Much time was devoted to reconstructing transactions, tracing the flow of money from an Angolan or dos Santos business through shell companies and then into the legitimate financial system. Simply reading the financial documents required thousands of hours. ICIJ turned to forensic auditors and other experts to help better understand what we were seeing. Team members spent weeks on the ground in Angola, a country with no tradition of a free press and a difficult reporting environment. We chased leads around the globe, from Portugal and Brazil to Malta and Delaware. We interviewed hundreds of people, including government ministers, bank officers, company incorporation specialists and everyday Angolans. The persistence paid off: additional sources led to additional documents, helped fill in gaps in understanding, and pointed to new stories, including embezzlement of millions of dollars from the state oil company dos Santos ran to using her father's backing to plunder state infrastructure funds to a mass eviction of an entire seaside community, driven out by bulldozers and police to make way for a dos Santos real estate development. Another considerable challenge comes with our model: fashioning a single team out of disparate and far-flung news organizations. We shared tips and bits of reporting on our bespoke internal communications platform, held hundreds of virtual meetings and met up on the"/>
    <s v=" Faced with a trove of records in different formats? Consider a technological solution. ICIJ’s Datashare can power up collaborations and make the task of reading through documents across different desks and even newsrooms an achievable goal. Datashare is open source, meaning that any journalist can download and use it for free. (https://datashare.icij.org/)    For Luanda Leaks, we faced an additional hurdle: It wasn’t a few hundred documents that we wanted to collectively sort through—it was a vast trove of more than 750,000. ICIJ teamed up with Quartz AI studio to use “machine learning” to automate the sorting process. This subset of artificial intelligence could learn to identify similar groups of files more likely to contain stories—pulling out, for instance, balance sheets to queue up for review by our reporters. The results were later integrated into Datashare. Artificial intelligence experts who might be willing to lend a hand dwell in many sectors, including academia. Don’t be afraid to ask.   A set of original documents is the starting place for reporting, not the end. To build the company database, for examples, we started by pulling names and other relevant information from the files and then used public information harvested from company registries, databases and corporate documents to validate our findings and expand on what we were learning. To make sense of it, and to track our work, ICIJ manually built a database that compiled data on companies in which dos Santos or her husband hold, or have held, a stake as shareholder, directly or indirectly. ICIJ also relied on information gathered through previous investigations, including Offshore Leaks. "/>
    <s v="https://www.icij.org/investigations/luanda-leaks/how-we-mined-more-than-715000-luanda-leaks-records/"/>
    <s v="https://www.nytimes.com/2020/01/19/world/africa/isabel-dos-santos-angola.html"/>
    <s v="https://www.icij.org/investigations/luanda-leaks/explore-how-to-build-a-business-empire/"/>
    <s v="https://www.icij.org/investigations/luanda-leaks/luanda-leaks-reveals-thousands-forced-at-gunpoint-from-fishing-community-at-site-of-dos-santos-project/"/>
    <s v="https://www.icij.org/investigations/luanda-leaks/after-luanda-leaks-a-billionaires-empire-falls-but-her-enablers-carry-on/"/>
    <s v="https://www.icij.org/investigations/luanda-leaks/from-colonization-to-kleptocracy-a-history-of-angola/"/>
    <m/>
    <s v="International Consortium of Investigative Journalists, FRONTLINE, Expresso, The New York Times and 33 other media partners"/>
    <s v=" The International Consortium of Investigative Journalists is a global network of reporters and media organizations who work together to investigate the most important stories in the world. Over the years, ICIJ has released dozens of investigations—including the Pulitzer Prize-winning Panama Papers—and has won many awards for its work.   A &lt;a href=&quot;https://www.icij.org/investigations/luanda-leaks/about-the-luanda-leaks-investigation/&quot;&gt;full list of media partners can be seen here . "/>
    <m/>
    <m/>
    <m/>
  </r>
  <r>
    <s v="Coronavirus-Monitor"/>
    <s v="covid-19追踪"/>
    <x v="10"/>
    <s v="https://interaktiv.morgenpost.de/corona-virus-karte-infektionen-deutschland-weltweit/"/>
    <x v="0"/>
    <x v="71"/>
    <x v="124"/>
    <x v="1"/>
    <s v="Explainer, Database, News application, Infographics, Chart, Map, Health"/>
    <s v="Database"/>
    <x v="15"/>
    <x v="7"/>
    <m/>
    <s v="National"/>
    <s v="Compliance"/>
    <s v="Compliance"/>
    <s v="Compliance"/>
    <s v="Compliance"/>
    <s v="Compliance"/>
    <s v="D3.js, Json, Google Sheets, CSV, OpenStreetMap, Node.js"/>
    <x v="70"/>
    <s v="Zoom/details on demand,Filtering,Search"/>
    <x v="0"/>
    <x v="0"/>
    <s v=" The Coronavirus-Monitor gives its users a comprehensive overview of the worldwide pandemic - with the latest figures fed into an easy to use tool. With the changing information needs features were changed, removed, and added. The home screen lets users explore the total number of infections, recoveries, deaths - for different countries, German federal states, by total and relative numbers, historical and current, in maps, graphs and tables. Additional sections visualize the development for Germany and lead to subprojects: to the ICU-Monitor showing the current utilization of German ICUs, to the analysis of excess mortality or the Vaccination-Monitor. "/>
    <s v=" As the Coronavirus-Monitor was the first major German dashboard on coronavirus (first German case February 27, launch March 04), and offered real added value to the Johns-Hopkins-University dashboard through its additional data on Germany's states as well as unique features, it landed a visitor success right on the first day. The enormous rush was kept stable by constantly integrating new features, reacting quickly to new information or information needs, and keeping the Monitor one step ahead of the competition in many of its offerings. With well over 300 million visits (400 million including the subprojects) in 2020, it is probably one of the most popular coronavirus resources in Germany and by far the most successful article in the history of the Funke Mediengruppe. One of the Group's outlets, the Berliner Morgenpost, increased its number of unique users for March by 680 percent compared to the previous year, making the Monitor a huge success in raising brand awareness. In addition, it was instrumental in the success of the Coronavirus newsletter and newsblog, as well as for new subscriptions through its referrals to other resources of the Group, as internal analysis has shown. As it was the only platform at all to regularly show the latest figures for the German states, which were initially only published via individual press releases by authorities, it became the main source for JHU for Germany and thus the main source for many media brands. Thus, we were always one step ahead by having the numbers for Germany first, as the other German media brands received them through JHU with a reporting delay. Although they quickly set up their own great offerings and other data sources got available, the Coronavirus-Monitor remained the first stop for many users, still leading to record daily hits today. "/>
    <s v=" The Coronavirus-Monitor is built modularly of multiple React.js widgets. The individual sections can be easily moved in their order, features can be adjusted and widgets can be included and updated on other project pages at the same time. Since the site had such immense success, the Maptiles from the third-party provider Maptiler quickly became too expensive, so the team set up their own Maptile Server. Data is scraped from multiple sites and sources or flows through APIs to our data server, where it is cleaned, renamed, and checked. Only then is the data passed to the project as JSON or CSV. Data for Germany is loaded from various official sources into a Google spreadsheet, where journalists from the team perform a daily manual check and then enter the data into the individual sheets for each federal state, from where it is in turn scraped and transferred to the data server. A Slack bot notifies the team of strange discrepancies, such as large downward corrections / decreasing total case counts. The maps are based on Leaflet.js, most of the graphics are built with d3.js.     "/>
    <s v=" Similar to how all journalists probably felt about this topic, the dynamic situation and the constant changes to the official data sources were a great challenge. Especially in the beginning, when authorities or even the JHU regularly changed their data formats, publication times, or definitions without warning, this meant a lot of manual work, sometimes on a Sunday at midnight. Due to the immensely high number of hits and the fact that our Monitor was the main source for the German figures of the JHU and thus also of many media offerings for months, we also had a great responsibility to double-check the data and to make definition changes clear. In addition, a single statement by a politician could trigger a whole new information need, e.g. a whole new indicator with a new threshold for lockdown policies, to which we had to respond quickly with a new feature. And this year, of all years, we had no designer for months (May to August), which limited the team to two full-time employees and two freelancers (working a maximum of three days a week) for a few months. In addition, we found ourselves in the home office as early as April, and never before had to search so intensively for new backend solutions, as the many accesses and the ever-growing database threatened to bring our normally perfectly adequate technology to its knees. Because normally we work on projects that we plan once, publish, and then update with more current data a year later at most. All in all, every aspect of this project, the space and time circumstances, the technical solutions, was an absolute challenge and turned our entire workflow upside down. The team really outdid themselves in every aspect, and still managed to release other projects and subprojects. "/>
    <s v=" This project showed what a small, dedicated and well organized team can do, even when circumstances are unfavorable (no designer for months, only two full-time employees, spontaneous home office) and variables are constantly changing (new backend solutions needed, data sources and information needs constantly changing). It also showed us what an impact it can have to quickly publish a well designed, minimal valuable product with the main focus to be simple and clear, a &quot;no bullshit dashboard&quot; as we called it internally, and then develop it further and further in the days to come, building it in a modular and agile way so you can react quickly to changes. Also important to the immense success were small features that set the Monitor apart from the competition: For example, it was the first dashboard that also showed recoveries, the first dashboard that offered a time slider, and through the manual work of the team in collecting the individual press releases, it was also the first dashboard with the current numbers for each German state. Such small features made the difference, catapulting a regional brand like Berliner Morgenpost to the top of unique-user growth in Germany and allowing this local newspaper to pass national brands like Süddeutsche Zeitung (known for example for the Panama Papers) or Zeit Online with its page views for a few weeks. Last but not least, this project can also show how money can be made with data journalism. Although it was not behind the paywall but remained freely accessible, considerable advertising revenue was generated and, by successfully redirecting the user flow to other resources such as the newsblog, newsletter sign-ups or other interactive subprojects with advertising integration, the reach of the entire offering of the Group was increased and even subscriptions were generated. "/>
    <s v="https://interaktiv.morgenpost.de/corona-impfungen-deutschland-bundeslaender-weltweit/"/>
    <s v="https://interaktiv.morgenpost.de/corona-deutschland-intensiv-betten-monitor-krankenhaus-auslastung/"/>
    <s v="https://interaktiv.morgenpost.de/corona-uebersterblichkeit-sterberate-deutschland/"/>
    <m/>
    <m/>
    <m/>
    <m/>
    <s v="Marie-Louise Timcke, André Pätzold, David Wendler, Angelo Zehr, Sebastian Vollnhals, Webkid (Christopher Möller, Moritz Klack)"/>
    <s v=" Funke Mediengruppe's Interactive team develops interactive applications and data-driven stories for the Group's various news brands. It acts like an interdisciplinary working group of data journalists, designers and programmers within the newsroom, is very visually driven and user-focused, and covers various topics ranging from elections to climate change or social inequalities.  "/>
    <m/>
    <m/>
    <m/>
  </r>
  <r>
    <s v="120 years of darkness: shedding light on government pensions in Brazil"/>
    <s v="养老金领取者数据"/>
    <x v="9"/>
    <s v="https://fiquemsabendo.substack.com/p/aps-denncia-da-fiquem-sabendo-governo-17d"/>
    <x v="0"/>
    <x v="131"/>
    <x v="125"/>
    <x v="0"/>
    <s v="Investigation, Breaking news, Multiple-newsroom collaboration, Database, Open data, News application, Chart, Politics, Economy"/>
    <s v="Inform"/>
    <x v="2"/>
    <x v="7"/>
    <m/>
    <s v="National"/>
    <s v="Compliance"/>
    <s v="Compliance"/>
    <s v="Compliance"/>
    <s v="Compliance"/>
    <s v="Compliance"/>
    <s v="Microsoft Excel, Google Sheets, CSV, R, PostgreSQL, Python"/>
    <x v="43"/>
    <s v="Hyperlink to related materials"/>
    <x v="0"/>
    <x v="0"/>
    <s v=" For over a century Brazilian tax payers have given a blank check for the government to use on pensions for public servants with no oversight. For three years Fiquem Sabendo battled in the Supreme Audit Institution of Brazil,  pressuring for access to historical records. In 2020 we won, freeing 26 years worth of data about payments. We cleaned, analysed and uploaded the data online, identified issues and corrected the official database by collaborating with the  Ministry of Economy and then organized a pool of journalists to produce stories. Finally, we gave free access to our tool for everyone.  "/>
    <s v=" This was possibly the largest database ever obtained based on Freedom of Information in Brazil. The data on individual monthly pension payments to civilians from 1994 to 2020 consists of 100 million lines spread across 27 different files. It is also - possibly -  the most important in terms of public money disclosure. We are talking about U$ 88 billion in pensions for over 400.000 public servants' family members, through 95 million individual payments made in 26 years. In the dataset we found lifetime pensions established in 1900 and payments that reach up to R$ 30,000 monthly. Before that, it was impossible to hold the government nor beneficiaries accountable because their names and pensions were unknown to the public.    To take these historical numbers to the broader public, Fiquem Sabendo coordinated a collaborative task force with four journalists to produce stories from the dataset. Lucio Vaz (Gazeta do Povo), Eduardo Barretto (Época), Bruno Fonseca (Agência Pública), and Taís Seibt (Fiquem Sabendo/Yahoo) worked for over a month with our team to find scoops. Agência Pública, for example, found that hundreds of officers accused of torture during the dictatorship have been receiving lifetime pensions from the government.    Over a year since the data was released by our small independent team, it is still being used by many major news outlets (Google &quot;Fiquem Sabendo&quot; &quot;pensionistas&quot;). Even president Bolsonaro tried to weigh in the situation by falsely claiming on social media he was the one to order the release of the dataset. The House of Representatives leader condemned the pensions.   The government was positively impacted by our investigation. We will explain later how our work changed the official records by almost a billion dollars in net value by identifying structural mistakes on the dataset and helping the Ministry of Economy to fix it.  "/>
    <s v=" We managed to transform the 60 GB dataset from an inaccessible archive of separated files into a dynamic and - most importantly - useful online dataset for reporters, researchers, and citizens.    On Shinyapps, the application structured by Fernando using R, anyone is able to explore filters, timelines and download smaller pieces for further exploration on Excel/Sheets. A very important aspect here is the monetary corrections applied to update the numbers. Through this tool, anyone can see both the original values from the official dataset and the new values considering two decades of inflation and a change of currency. The platform is still online and open to the public.   On Metabase, structured by Álvaro Justen using Python, it was possible to create dashboards of interactive graphs, make calculations, pivot tables, and follow a single beneficiary's complete path over the years. Because this is a tool that costs based on the usage volume, we gave exclusive access for journalists to deeper explore the data.    "/>
    <s v="Overcoming public data censorship Fiquem Sabendo started this fight back in 2017 and only after three years in the Supreme Audit Institution of Brazil, we won. The decision, unanimous and favorable to the agency, guaranteed the publicity of payments made to pensioners of the federal government for the first time in history. In January of 2020 we got two months worth of data and - finally - in July we released 26 years of payments for accountability. This was a result of a long collaboration between journalism and law. Despite the huge achievement, we are still in a battle for the full release of the information! Over a year after the tribunal's decision, the government has not yet published the data on payments made to relatives of military personnel and secret agents, nor to relatives of Central Bank employees. Fiquem Sabendo has already filed two petitions for this information to be made public and as soon as it is we will repeat the same process. Identifying and correcting mistakes in the official dataset As we analysed the dataset we noticed strange entries. Because we had built two different tools, in different languages ​​(R and Python), by two different people, we were sure that the problems detected on our platforms were on the official data published by the Ministry of Economy. We then organized the probable errors and inconsistencies found in three spreadsheets: single payments over R$ 1 million, R$ 100,000 and empty cells. For over a month we went back and forth with the Human Resources Management Secretariat to show and correct the problems. How impactful were those mistakes in the public budget? Almost a billion dollars in net value. Because we collaborated with the technical department responsible for the information, our reporting was able to correct the original governmental"/>
    <s v="   Collaboration with other areas, not just other newsrooms    Having a lawyer as a cofounder working to support journalists showed us how important it is to have a team from diverse areas. Our reporting would not have existed if it wasn't for the whole legal battle that preceded it and the court's decision would not have invoked such public appeal if it had not been appropriately presented to society.      Open for everyone    Leaks and special sources are part of journalism, but we also need to fight to make things actually public. It is a structural part of our job to make public data available not just to do a scoop, but to create real accountability by allowing anyone to check the full data - available online. By using FOIA the reporting is not just about that one piece anymore, it is a pathway for others to push transparency even further. Documents obtained through the legal due process become a precedent for other documents, agencies and for state and city level decisions. The importance of this project does not end on itself, it can now be used to open pension payments all over the country, it can base requests for other parts of the government, etc.      Citizens are potential journalists waiting to act    They have the will. If we share the  tools, they can help us. It was through Twitter DMs of family members that didn't find their own relatives on the dataset that showed us the information first released by the government was not complete. &quot;Normal people'' helped us identify that the first dataset published by the Ministry of Economy did not include beneficiaries related to military personal, secret agents and the Central Bank. And that's what fueled our second petition to the Supreme Audit Institution of Brazil. "/>
    <s v="https://fabdev.shinyapps.io/graphs_on_demand/"/>
    <s v="https://fiquemsabendo.com.br/transparencia/pensionistas-e-aposentados-servidores-inativos/"/>
    <s v="https://br.noticias.yahoo.com/governo-federal-pagou-r-384-bilhoes-a-pensionistas-desde-1994-070059010.html"/>
    <s v="https://apublica.org/2020/01/as-pensoes-vitalicias-dos-acusados-de-crimes-na-ditadura/"/>
    <s v="https://piaui.folha.uol.com.br/pensao-a-brasileira/"/>
    <s v="https://politica.estadao.com.br/noticias/geral,governo-paga-pensao-a-52-mil-filhas-solteiras-de-ex-servidores-do-executivo,70003185132"/>
    <m/>
    <s v="Maria Vitória Ramos, Bruno Morassutti, Luiz Fernando Toledo, Léo Arcoverde, Fernando Barbalho, Álvaro Justen"/>
    <s v=" Maria Vitória Ramos is the CEO and cofounder of Fiquem Sabendo.    Bruno Schimitt Morassutti is a cofounder and Supervisory Board Member at Fiquem Sabendo Association and Open Knowledge Brazil.    Luiz Fernando Toledo is a Fiquem Sabendo's cofounder, editor at OCCRP and the directors of Abraji.    Léo Arcoverde is cofounder and president of Fiquem Sabendo, and news producer at GloboNews.   Fernando Barbalho is a data scientist that researches and implements products for transparency in the Brazilian public sector.   Álvaro Justen is the founder of Brasil.IO, a Brazilian programmer, teacher, and free/libre software and open data activist. "/>
    <m/>
    <m/>
    <m/>
  </r>
  <r>
    <s v="Unmasked by Nation Media Group"/>
    <s v="肯尼亚通讯管理局投标欺诈"/>
    <x v="39"/>
    <s v="https://unmasked.nation.africa"/>
    <x v="0"/>
    <x v="132"/>
    <x v="126"/>
    <x v="1"/>
    <s v="Investigation, Long-form, Open data, Illustration, Politics, Corruption, Economy"/>
    <s v="Inform"/>
    <x v="1"/>
    <x v="7"/>
    <m/>
    <s v="National"/>
    <s v="Compliance"/>
    <s v="Non-compliance"/>
    <s v="Compliance"/>
    <s v="Compliance"/>
    <s v="Non-compliance"/>
    <s v="CSV, Python, Node.js"/>
    <x v="24"/>
    <s v="Hyperlink to related materials"/>
    <x v="0"/>
    <x v="0"/>
    <s v="  Unmasked  is a flexible platform for investigative journalists and anti-corruption researchers in Kenya, that enables journalists and newsrooms to capture and publish invaluable open data from daily and investigative reporting.    The Nation Media Group created the project because in politically and technically constrained environment like Kenya, data for journalism is hard to come by and key information is made public by journalists and civil society.    Open data generated from stories increases value for all reporting, by providing insight to past and future stories while unmasking the complicated relationships behind grand corruption of people in power and associated people and organisations.  "/>
    <s v=" The project pulled  together multiple stories on issues such as &lt;a href=&quot;https://unmasked.nation.africa/issues/covid19millionaires&quot;&gt;#COVID19Millionaires  exposing the different actors, government agencies and companies involved.  The insights gained from curating the procurement stories in Kenya enriched data and investigative reporting at the Nation Media Group resulting in compelling stories including: &lt;a href=&quot;https://nation.africa/kenya/news/how-sh9bn-kemsa-plot-was-nipped-in-the-bud-2452750&quot;&gt;How Sh9bn Kemsa plot was nipped in the bud    Besides enhancing the reporting of procurement stories, other major impacts of the investigative Covid-19 stories done by NMG as part of the project include:     Audit ordered by President Uhuru Kenyatta   EACC finalising files for DPP to charge culprits in court   Kemsa suspended CEO and two directors   Health ministry ordered to publish list of all suppliers   Two parliamentary probes on going   EACC freezes payment of suppliers until verification is done, says expose helped it stop further losses of Sh9 billion     Unmasked,  increases the value of reporting for a newsroom, by connecting and building upon past stories, where each reported story contributes to providing a more complete understanding of the topic.    The platform enables journalists to quickly provide deeper context and insights when reporting, by exposing connections to past stories that might have been overlooked. The use of simple forms based on open standards enables capturing of complicated data and relationships such as beneficial ownership, without requiring expert knowledge.    The South-South cross-regional collaboration in development of this platform between Kenyan and Malaysian data journalists, shows that innovative techniques in using open data standards for reporting and investigations are possible and applicable in similar data and politically constrained environments for data journalism.   Publication of open standards compliant open data via a public API enables not just the newsroom, but other public users to innovate such as the &lt;a href=&quot;https://relations.nation.africa&quot;&gt;interactive data visualisation of relationships .     "/>
    <s v=" The project was built on top of the &lt;a href=&quot;https://plone.org/&quot;&gt;Plone open source content management system,  using open data standards of &lt;a href=&quot;https://www.popoloproject.com/&quot;&gt;Popolo-spec  (People &amp; Organizations), &lt;a href=&quot;https://standard.open-contracting.org/&quot;&gt;Open Contracting Data Standard  (OCDS) and the &lt;a href=&quot;http://standard.openownership.org/en/0.2.0/&quot;&gt;Beneficial Ownership Data Standard  (BODS).    This choice allowed for rapid development and implementation of the standards, while providing a user friendly interface for entering and managing data from stories.    It provided a way to easily join up or extend overlapping data fields from different standards, such as extending fields for a Person from Popolo-spec with additional fields for Politically Exposed Persons (PEPs) from BODS. Similarly, more detailed information for people and positions are made available for OCDS contract information, by using the same content for Persons that was extended before.   Custom views on the data, also allowed the platform to be used for different use cases for media in &lt;a href=&quot;https://unmasked.nation.africa&quot;&gt;Kenya  and for anti-corruption in &lt;a href=&quot;https://politikus.sinarproject.org/&quot;&gt;Malaysia .   It provides different workflow and access states, for which ongoing investigations and new data for unpublished stories, can be kept private for internal use until publication. Full text search throughout the platform allows journalists to not only search data, but also text in supporting documents including images.   Publication of open standards compliant open data, via a public ReST API that enables data journalists internally and externally to create visualizations or use tools to use data for data or investigative journalism.    A script was also developed to &lt;a href=&quot;https://github.com/Sinar/popit_relationship&quot;&gt;export the data, into neo4J  to enable visualization and exploration using network graphs.   Finally the &lt;a href=&quot;https://github.com/NMG-Digital/nmg.unmasked.views&quot;&gt;platform is open source  allowing others to also use it and where updates and additional features are shared among implementers.     "/>
    <s v=" Unmasked, an open data  public procurement investigation project,that was established by Nation Media Group with support from Hivos East Africa faced many challenges.   The project had to find a way to showcase how open data, especially procurement data can support journalism in uncovering corruption in procurement, in an environment where there is limited open data. It also had to do it with very limited human resources.   Due to Covid19 it was delayed and resource constrained, the entire platform was mainly developed between just two developers on a part-time basis, with additional support from NMG in-house journalists and where all interactions including workshops were done remotely between Malaysia and Kenya. The pandemic  also made it difficut for the journalists to go to investigate leads generated from insights derived from the platform for followup investigative and data driven stories.   Despite the challenges the process of enriching  the platform with more content by journalists and developers is ongoing. "/>
    <s v="  Unmasked  is a testament to the fact that in environments with limited open data provided by the government, open data can be generated by the media through day to day and investigative reporting.    Open data standards can provide the structure needed as guidance for investigations, but also for collaboration in capturing and re-using data within the newsroom between different teams. A sports reporter could be reporting on a takeover bid of a football team, and be entering data on beneficial ownership without being a domain expert, while at the same time, possibly getting additional information on the persons and companies involved for an unrelated investigation for a story done by another team.   Finally, in an era of short news cycles and revenue, that project also shows that media can generate and publish open data through reporting, which in turn increases value by extending the relevancy of a story with each new connection made through data for new stories.    That data captured through reporting, contributes to open data that increases value for the entire newsrooom and organisation.       "/>
    <s v="https://relations.nation.africa"/>
    <s v="https://nation.africa/kenya/news/how-sh9bn-kemsa-plot-was-nipped-in-the-bud-2452750"/>
    <s v="https://unmasked.nation.africa/issues/tender-fraud-at-communications-authority-of-kenya"/>
    <s v="https://docs.google.com/presentation/d/1IhtZNORf1yCyJ1lYACZl6MiXouMedzDDUumFoesgPLg/edit#slide=id.g89d9d5ffe4_0_77"/>
    <m/>
    <m/>
    <m/>
    <s v="Developer Khairil Yusof, Developer Samuel Ochola, Head of development and learning Churchill Otieno, investigative and financial journalist Paul Wafula, Data Editor Dorothy Otieno"/>
    <s v=" Chruchill Otieno is the Head of Development and Learning at Nation Media Group. He drives digital transformation and oversees new story telling at the Nation Media Group.   Khairil Yusof is the  Coordinator at SInai Project and investigative journalist working on applying innovative methods of open data and standards, for tranasparency and anti-corruption.   Samuel Ochola is a full stack developer at Nation Media Group. He developed the front-end interface and is responsible for periodic updates and maintenance of the platform.   Paul Wafula is an investigative and financial journalist who broke the  Covid Millionaires  story. He is also the Business Editor at the Daily Nation.   Dorothy Otieno is a  Data Editor at the Nation Media Group who gave guidance on the data aspects for the project.             "/>
    <m/>
    <m/>
    <m/>
  </r>
  <r>
    <s v="Privacy Preserving Proximity Tracing"/>
    <s v="保护covid-19隐私跟踪"/>
    <x v="10"/>
    <s v="https://tracing.ft0.ch/"/>
    <x v="0"/>
    <x v="133"/>
    <x v="127"/>
    <x v="0"/>
    <s v="Explainer, Fact-checking, Mobile App, Infographics, Chart, Health"/>
    <s v="Explain"/>
    <x v="26"/>
    <x v="1"/>
    <m/>
    <s v="Unrestricted"/>
    <s v="Compliance"/>
    <s v="Compliance"/>
    <s v="Compliance"/>
    <s v="Compliance"/>
    <s v="Compliance"/>
    <s v="Animation, Canvas"/>
    <x v="85"/>
    <s v="Zoom/details on demand,Filtering"/>
    <x v="0"/>
    <x v="0"/>
    <s v=" Contact tracing is a crucial but labour-intensive strategy to reduce SARS-CoV-2 transmissions and the spread of COVID-19. In early 2020 several strategies to automate this process utilising smartphones and bluetooth technology have been put forward. This visual explainer based on the DP-3T proposal which was adopted by the Google/Apple Exposure Notification (GAEN) system demonstrates how privacy preserving proximity tracing works, why we need it and the risks it entails. "/>
    <s v=" In line with the privacy preserving focus of our topic we refrained from monitoring visitor numbers which makes quantfying our outreach difficult. However, the project was well received on Twitter. It was &lt;a href=&quot;https://www.berliner-zeitung.de/zukunft-technologie/die-funktion-der-warn-app-modern-erklaert-li.87342&quot;&gt;covered by a local Berlin newspaper (Berliner Zeitung)  and – among others – &lt;a href=&quot;https://twitter.com/JuerMueller/status/1272086508409929729&quot;&gt;shared by Juergen Mueller,  CTO of SAP, the company responsible for implementing the Corona-Warn-App in Germany. We also have anecdotal evidence from friends and family that our visual article fostered understanding of how the app works and that it motivated people to install the app when it became available. "/>
    <s v=" Our project heavily relies on the scrollytelling pattern and features elements of explorable explanations and animated diagrams. Scrollytelling is used throughout the article to keep visual elements in the viewport while reading and to alter the appearance of said elements depending on the scroll position.   The first visualisation demonstrates how the disease spreads assuming different reproduction numbers (R) and allows the reader to explore how infections unfold by interacting with sliders to manipulate levels of immunity and isolation. It is based on a custom (but really simple) model that runs once when the page is loaded. The visual representation is implemented with p5.js.   The main part of the article consists of animated diagrams that all use the same custom-build visualisation engine capable of displaying nodes, links, and annotations in a polar coordinate system. This allowed us to easily position and animate elements by providing the distance and angle from a common reference points rather than x/y coordiantes.   The website is implemented with Vue.js and &lt;a href=&quot;https://github.com/fidelthomet/privacy-preserving-proximity-tracing/&quot;&gt;published on Github  under an open license. "/>
    <s v=" A major difficulty was that we had to develop our scrollytelling in sync with the actual development of the app.During our conception, there were ongoing discussions at the German and European level about whether to go for a centralised or decentralised approach, which was central to our project. On top of that, the publication of the app became several times.   Another challenge was the academic context in which the discussion about the specific functionality of the app took place.We had to fight our way through highly complex and constantly changing technical documents and papers. All this with the task of reproducing them as simplified as possible, but still correctly. "/>
    <s v=" First and foremost, they can learn that the use of interactive and visual formats are much more reader-friendly and allow for a higher degree of editorial creativity. We thus managed to convey the complex technical concepts and interrelationships in short and easily understandable text segments.   Transparency also plays a major role. Especially in this day and age, it is elementary to reference plausible sources that any reader can easily verify. We also believe it is helpful to publish the source code as well. "/>
    <s v="https://pudding.cool/process/pudding-cup-2020/"/>
    <s v="https://www.berliner-zeitung.de/zukunft-technologie/die-funktion-der-warn-app-modern-erklaert-li.87342"/>
    <s v="https://twitter.com/JuerMueller/status/1272086508409929729"/>
    <s v="https://github.com/fidelthomet/privacy-preserving-proximity-tracing/"/>
    <m/>
    <m/>
    <m/>
    <s v="Thomas Haas, Fidel Thomet"/>
    <s v=" Thomas and Fidel are based in Berlin and are both enrolled in the Urban Futures Masters programme at University of Applied Sciences Potsdam.   Thomas is an urban designer and writer focusing on contemporary perspectives. He works with Urban Catalyst Berlin and writes freelance for various magazines and publications.   Fidel is an interaction designer with focus on data visualisation and web-enginieering. He is a research associate at the visualisation research group ᴜᴄʟᴀʙ and a former Google News Lab Fellow at Frankfurter Allgemeine Zeitung. "/>
    <m/>
    <m/>
    <m/>
  </r>
  <r>
    <s v="Texas coronavirus cases: Latest updates"/>
    <s v="Texas疫情追踪"/>
    <x v="4"/>
    <s v="https://apps.texastribune.org/features/2020/texas-coronavirus-cases-map/"/>
    <x v="0"/>
    <x v="134"/>
    <x v="128"/>
    <x v="1"/>
    <s v="Investigation, Explainer, Database, Infographics, Chart, Map, Health"/>
    <s v="Database,Inform"/>
    <x v="15"/>
    <x v="7"/>
    <m/>
    <s v="Regional"/>
    <s v="Compliance"/>
    <s v="Compliance"/>
    <s v="Compliance"/>
    <s v="Compliance"/>
    <s v="Compliance"/>
    <s v="Scraping, D3.js, Json, Google Sheets, Python, Node.js"/>
    <x v="65"/>
    <s v="Zoom/details on demand,Filtering,Search"/>
    <x v="0"/>
    <x v="0"/>
    <s v=" The Texas Tribune is tracking how many people have tested positive for the novel coronavirus in Texas each day. From March to December, more than 1.5 million people in Texas have tested positive for the virus and at least 27,000 have died. The burden of the virus is not spread evenly across the state, and our tracker’s charts and maps make it easy for readers to see how the situation is unfolding in their area. It is our goal to make this data as simple to understand as possible, because it is so important. "/>
    <s v=" What distinguishes the Tribune’s coronavirus tracker from our competitors is its clear design and its focus on accountability. It is our goal to make this data as simple to understand as possible for our readers, most of whom (like us!) are not epidemiologists. As Texas rolled back its restrictions and cases surged multiple times in 2020, we wanted a clear, reliable place for readers to understand the situation and how state leaders’ decisions impacted their personal safety.   The Texas Tribune’s case tracker was the Tribune’s most-visited story of 2020, with 2.65 million page views from 834,000 users from April through December. Users also spent more than more than three minutes on the page, which is more than double the average time spent on all other Tribune stories.   We know that the story attracted a very loyal audience, because a large portion of readers get to the page via direct links, indicating they’ve bookmarked the tracker and check it regularly. Data from the tracker also led to dozens of related stories, and the tracker charts were embedded across our site and others. Charts from the tracker were republished by news organizations across the state. "/>
    <s v=" This story was created by a team of data reporters and developers, and updating the story every day requires innovation and creative storytelling techniques. When updating we use a Python scraper to fetch the state’s data from multiple sites and insert it into our own database. Then, we use that data to publish a page with interactive maps and charts built using D3, a javascript charting library. All of this is based on the Tribune’s open-source, dynamic page publishing platform. Because the data changes every day as the pandemic situation changes, the charts must be dynamic and flexible. The maps and charts can also be embedded in Tribune stories or by our media partners across Texas. "/>
    <s v=" Throughout the pandemic, the state has repeatedly changed the way it reports the data, and the team of journalists on this story responded to those changes on the fly. For instance, the state added new, more accurate data as pandemic upfolded, as well as introduced errors that needed to be explained to readers. We rebuilt our data scrapers and redesigned the presentation of the tracker again and again as the story — and the virus — evolved. This story also requires a high level of team coordination and communication to pull off updates every day of the week for nine months. We take turns and share the load, and we all have the state health department’s press officers on speed dial to resolve frequent problems with the data on their end. "/>
    <s v=" A data tracker that updates every day and has no set end point is a huge undertaking — especially when it features data that is brand new to everyone involved. Everyone on the team producing the story needs to be ready to collaborate, adapt and support each other.   "/>
    <s v="https://web.archive.org/web/20200415030216/https://apps.texastribune.org/features/2020/texas-coronavirus-cases-map/"/>
    <s v="https://web.archive.org/web/20201229180827/https://apps.texastribune.org/features/2020/texas-coronavirus-cases-map/"/>
    <m/>
    <m/>
    <m/>
    <m/>
    <m/>
    <s v="Chris Essig, Mandi Cai, Carla Astudillo, Anna Novak and Darla Cameron"/>
    <s v=" Chris Essig, Mandi Cai, Carla Astudillo, Anna Novak and Darla Cameron are the data visuals team for this project at the Texas Tribune, a nonprofit newsroom covering state politics and policy. They use data reporting, web development and data visualization tools to tell stories about Texas. "/>
    <m/>
    <m/>
    <m/>
  </r>
  <r>
    <s v="Covid-19: The global crisis in data"/>
    <s v="Covid-19：全球危机——数据"/>
    <x v="2"/>
    <s v="https://ig.ft.com/coronavirus-global-data/"/>
    <x v="0"/>
    <x v="65"/>
    <x v="31"/>
    <x v="1"/>
    <s v="Explainer, Long-form, Cross-border, Infographics, Chart, Map, Health, Economy"/>
    <s v="Explain"/>
    <x v="15"/>
    <x v="7"/>
    <m/>
    <s v="International"/>
    <s v="Compliance"/>
    <s v="Compliance"/>
    <s v="Non-compliance"/>
    <s v="Compliance"/>
    <s v="Compliance"/>
    <s v="Animation, D3.js, QGIS, Json, Adobe Creative Suite, CSV, R, RStudio, Node.js"/>
    <x v="86"/>
    <s v="Hyperlink to related materials"/>
    <x v="7"/>
    <x v="0"/>
    <s v=" As part of a major series examining whether the world could have been spared from hte pandemic, the Financial Times Visual and Data Journalism team compiled and analysed data from around the world to produce a definitive, visually immersive analysis of the Covid-19 pandemic. Presented as a series of chronological chapters, the story used cutting-edge web design and data analysis/visualisation techniques to take readers on an authoritative journey from Wuhan, China in January, through to Europe's second wave in October. "/>
    <s v=" As part of the FT's key coverage of the crisis, the story was made free-to-read and achieved outstanding reader engagement metrics. Most importantly, with an average viewing duration of over six minutes across hundreds of thousands of page views, this piece engaged and informed our readers. It was widely shared to enormously positive reviews on social media, including by one member of the UK government's own Covid-19 science advisory committe (SAGE).   We delievered a compelling, tightly integrated combination of rich storytelling and in-depth analysis. The piece was cited by noted SEO expert Rand Fishkin as an example of '10x content' - &quot;content that is at least ten times better than the next best piece of content available online on that same topic&quot;.   The story concentrated on describing paradoxes of the crisis or debunking myths including     The false trade-off between protecting citizens and protecting economies   How China contained the virus amid the miggest mass human migration on the planet   How nowhere in the US is like the US (the problem of aggregates)    Each one of these chapters, supporting by data and visuals, was crafted to better inform the public about the biggest threat to global health in a century. We think we succeeded - the piece became a much-cited reference point in critical debates in the early weeks of Europe's second wave.     "/>
    <s v=" Firstly, I want to give some emphasis to the design process ahead of the tools used.   The story was designed from the ground up to provide a positive user experience, led by our User Experience Editor. We agreed in early team design sessions that we wanted to give the reader 'intelligent incentives to keep scrolling'. Care and attention was given to every user interface element and how it would support the story. For example, an autoplaying video topper on the page was created to generate an emotional entry point for the reader based on particularly memorable moments from an unforgettable year. Meanwhile, a scrollytelling intro that provided some tension/teasing ahead of the detail that was to follow. Then, a scrollytelling approach deliberately connected each unfolding regional chapter to the bigger picture of the global death toll.   Next I want to talk about how we used data.   Data is often accused of being 'sterile', but we wanted the piece to generate an emotional response. We achieved this through careful design, not just with the intro, but with elements such as the gradual animated unfolding of the central streamgraph's horrific death toll and the use of 'active titles' on each chart: data became visual rhetoric.   In terms of tools, we used an understandably broad range: the page itself was constructed with customised React and D3; R, QGIS and Adobe Illustrator were used to create the inline graphics within chapters, which were then rendered as SVG on the page. Video elements were prepped with Adobe AfterEffect/sElements. Zeplin was used for bespoke page design. "/>
    <s v=" Without doubt, the hardest part of this project was planning and executing a hugely ambitious piece of work around a story that was still evolving at a rapid pace.   Our solution to this challenge was to run a parallel development process with user experience and page design being carried out in parallel with story development: Early in the project, the entire team worked together to agree a narrative vehicle for the piece: that it would be a combination of chronological and geographical. With the design work addressing that broad remit, individual chapter authors were then drawn from across the Visual and Data Journalism team who would research, visualise and write individual sections of the story. Earlier chapters were created first, providing a model for later chapters to follow. This approach meant that, althoug the piece took around two months from conception to publication, it still incorprated up-to-date information and analysis at the time it was published.   Another big advantage to the project's workflow was that it drew on work that had already been carried out by the team earlier in the crisis;     The prominent 'streamgraph' that provided the visual spine of the story — the terrible human toll of the crisis — drew data directly from the team's coronavirus tracker project.    The individual chapters were produced by data journalists who had already been intimately involved in data reporting on the pandemic from its early stages    We feel that the piece exudes a confidence that was created by six months of constant effort tracking, analysing and reporting the biggest global story of this century.     "/>
    <s v=" That it pays to put charts and maps on a page first and write around them! So often, newsroom workflows are dominated by an intertial compulsion to produce copy first, with graphics to follow as decoration. We feel that the cohesive narrative presented by the 2,000+ words in the story was entirely down to the way that the graphical analysis was used to compose the chapters and broader narrative structure of the piece first. The words followed — and were more confident because of it.   Having said that, we also feel that this piece reflects how important it is that data journalists should be encouraged to actually  write  longer stories — all too often, data jouranlists are thought of as 'the graphics people'. In this piece, the words were finely crafted by writers who knew the data best — and it shows. It was particularly pleasing that entire sentences from the story were shared on social media almost as much as the graphics were, proving this was a story with substance and something to say. "/>
    <m/>
    <m/>
    <m/>
    <m/>
    <m/>
    <m/>
    <m/>
    <s v="Steven Bernard, John Burn-Murdoch, Tom Hannen, Bob Haslett, Caroline Nevitt, Jane Pong, Ændrew Rininsland, Alan Smith, Martin Stabe, Cale Tilford, Aleksandra Wiśniewska, Claire Manibog"/>
    <s v=" Steve Bernard: Senior Visual Journalist at the FT, a specialist in cartography, data visualisation and video production.   John Burn-Murdoch: The FT's award-winning Chief Data Reporter, previously with the Guardian.   Tom Hannen: Executive producer for video at the Financial Times, previously worked in BBC Global News   Bob Haslett: Visual journalist, fond of design &amp; typography. And whippets.   Caroline Nevitt: The FT's User Experience Editor, formerly of Wolff Olins   Jane Pong: Now at Bloomberg, Jane was the FT's data visualisation specialist in our Hong Kong newsroom   Ændrew Rininsland: Senior developer. Before starting at the FT in 2016, he was an interactive journalist at The Times and Sunday Times.   Alan Smith: Leads the FT's newsroom team of data reporters and visual journalists.   Martin Stabe: The FT's data editor, studied journalism at City University of London, joined the FT in 2010 after stints with Press Gazette, Retail Week and Drapers.   Cale Tilford: Senior newsroom developer started awho started on the visual and data desk in 2018. Applies computer science to data journalism.   Aleksandra Wiśniewska: Visual projects editor at the FT. Joined the newsroom in 2014 as a graduate trainee.   Claire Manibog: The series producer, a digital editor specialising in multimedia storytelling.     "/>
    <m/>
    <m/>
    <m/>
  </r>
  <r>
    <s v="New Climate Maps Show a Transformed United States"/>
    <s v="气候地图显示转型的美国"/>
    <x v="4"/>
    <s v="https://projects.propublica.org/climate-migration/"/>
    <x v="0"/>
    <x v="69"/>
    <x v="108"/>
    <x v="1"/>
    <s v="Explainer, Multiple-newsroom collaboration, Database, News application, Infographics, Chart, Map, Environment, Agriculture"/>
    <s v="Explain"/>
    <x v="8"/>
    <x v="31"/>
    <m/>
    <s v="National"/>
    <s v="Compliance"/>
    <s v="Non-compliance"/>
    <s v="Non-compliance"/>
    <s v="Non-compliance"/>
    <s v="Compliance"/>
    <s v="D3.js, QGIS, Json, Adobe Creative Suite, PostGIS"/>
    <x v="87"/>
    <s v="Search,Filtering"/>
    <x v="0"/>
    <x v="0"/>
    <s v=" We analyzed data from the Rhodium Group and a study published in the Proceedings of the National Academy of Sciences to show how climate change will profoundly change the way we live in the United States by mid-century. The never-before-seen data shows how heat and humidity will push the South and Gulf Coast almost to be almost unlivable, while the upper midwest will become a more ideal place to live and farm. Together this is one of the most complete views of what our climate future looks like. "/>
    <s v=" This project was one of our most-viewed single pages on the website all year. We’ve heard from many, many readers that by stacking the information in an additive way -- showing how these individual problems will all affect the US in different ways, together -- we’ve driven home a key set of problems in the climate crisis that hadn’t been as clear before.  "/>
    <s v=" We used QGIS and Postgres/PostGIS for data analysis, and d3, Svelte.js, Illustrator and Photoshop for presentation. "/>
    <s v=" The hardest part of this project was figuring out how to combine seemingly disparate climate data sets into a complete portrait of the future of climate in the United States. From temperature to sea level rise to economic damages in dollars to the very concept of a &quot;niche&quot; that represents the ideal human habitation zone, we needed to show how individual counties ranked across the criteria. To solve this, the graphic includes three different visualizations: a globe, a set of county maps and a ranked table to let the reader explore these variables individually and then how they stack up together. Rather than attempt to create a combined index, the sortable table lets readers see how certain variables work together to amplify climate risks. "/>
    <s v=" A big lesson that can be learned from this piece is that organizing and designing data visualizations from existing datasets effectively can be more impactful and revelatory than publishing wholly new datasets. While this project did have some exclusive data, the lead visualization and a number of county datasets were surfaced from existing sources. The niche dataset had been out in the world as a paper, but had not been translated into an effective visual yet. We worked with the paper's authors to surface parts of the work most applicable to the US to create a piece that grabbed millions of eyeballs.  "/>
    <m/>
    <m/>
    <m/>
    <m/>
    <m/>
    <m/>
    <m/>
    <s v="Al Shaw, Abrahm Lustgarten, Jeremy W. Goldsmith"/>
    <s v=" Al Shaw is a senior news applications developer at ProPublica where he uses data and interactive graphics to cover environmental issues, natural disasters and politics.   Abrahm Lustgarten is a senior environmental reporter at ProPublica, with a focus at the intersection of business, climate and energy.    Jeremy Goldsmith is a Geographer. He specializes in Cartography and GIS Analysis/Processing. His experience centers around clean, detailed, and informative maps. "/>
    <m/>
    <m/>
    <m/>
  </r>
  <r>
    <s v="How Joe Biden won the U.S. presidential election"/>
    <s v="拜登如何赢得美国总统大选"/>
    <x v="18"/>
    <s v="https://graphics.reuters.com/USA-ELECTION/RESULTS/jznvnjyjzvl/"/>
    <x v="0"/>
    <x v="135"/>
    <x v="55"/>
    <x v="1"/>
    <s v="Explainer, Infographics, Chart, Map, Elections, Politics"/>
    <s v="Explain"/>
    <x v="0"/>
    <x v="9"/>
    <m/>
    <s v="National"/>
    <s v="Compliance"/>
    <s v="Non-compliance"/>
    <s v="Non-compliance"/>
    <s v="Non-compliance"/>
    <s v="Non-compliance"/>
    <s v="Scraping, D3.js, Google Sheets"/>
    <x v="88"/>
    <s v="No interactive feature"/>
    <x v="0"/>
    <x v="0"/>
    <s v=" Democrat Joe Biden captured the U.S. presidency by expanding his party’s appeal among suburban voters, in middle- and upper-income communities and in places where a large share of people graduated from college. On the Republican side, Donald Trump made surprising gains among Latino populations in South Florida and in Texas along the border.    Reuters looked closely at these margins of victories across demographics, population densities, and historical outcomes to shed further light on the changing electoral landscape of the U.S. "/>
    <s v=" This project was widely viewed on Reuters.com and shared across social media. A number of news organizations made similar “peak” maps to look at some aspects of voting in the wake of the election, but this page was unique in its comprehensive look across multiple vectors in an easily digested scrolling story. "/>
    <s v=" This project benefited greatly from foresight of Jason Lange, who wrote a Python script to combine live county-level results with Census, Labor Dept. and other data sources for filtering. We would not have been able to turn around this sophisticated analysis without his planning and preparation.   The map was built with D3.js. The text was fed from Google Docs using the ArchieML markup language, which allowed us to quickly write and edit the piece. "/>
    <s v=" The hardest part was building it while preparing for the election. The same team that built this page was also responsible for live election results and other stories that ran before and after the Nov. 3 election. We had the basic frame built the day after the election and were able to write our analysis based on incoming results up until Nov. 7 when the race was finally called. "/>
    <s v=" When you do your job well, a complicated story can be easy to read. We tend to like charts with multiple layers of complexity, but it’s important to keep the reader in mind and break ideas down into digestible pieces, highlighting the aspects fo the data that speak to each idea as you flow through a story. All of the maps on this page are technically contained in the overview map, but by filtering and highlighting with text we can focus the reader on the bits of data that illuminate aspects of the story. "/>
    <m/>
    <m/>
    <m/>
    <m/>
    <m/>
    <m/>
    <m/>
    <s v="Chris Canipe, Gurman Bhatia, Jason Lange and Brad Heath"/>
    <s v=" Chris Canipe is a graphics journalist with Reuters   Gurman Bhatia is a graphics journalist with Reuters  Jason Lange is a politics data reporter with Reuters  Brad Heath covers crime and justice for Reuters "/>
    <m/>
    <m/>
    <m/>
  </r>
  <r>
    <s v="Straßencheck"/>
    <s v="柏林想要这样的街道"/>
    <x v="10"/>
    <s v="https://interaktiv.tagesspiegel.de/lab/strassencheck-ergbnisse-diese-strassen-will-berlin/"/>
    <x v="0"/>
    <x v="136"/>
    <x v="129"/>
    <x v="1"/>
    <s v="Solutions journalism, Open data, Infographics, Environment"/>
    <s v="Inform"/>
    <x v="2"/>
    <x v="3"/>
    <m/>
    <s v="Regional"/>
    <s v="Compliance"/>
    <s v="Compliance"/>
    <s v="Compliance"/>
    <s v="Compliance"/>
    <s v="Compliance"/>
    <s v="3D modelling, D3.js, Json, Python"/>
    <x v="78"/>
    <s v="Zoom/details on demand"/>
    <x v="0"/>
    <x v="0"/>
    <s v=" Although mobility revolution has been politically proclaimed after the 2016 election in Berlin, it still shows little on the streets. When bike lanes are built, cyclists often complain, that these lanes have little to do with their needs. That is partly because traffic planners have hardly ever conducted structured surveys of what types of bike lanes feel safe. Motorists and pedestrians haven’t been asked what kind of cycling infrastructure feels safe for them. The Tagesspiegel Innovation Lab teamed up with the startup FixMyCity and researchers to build a visual intuitive survey that allows to evaluate different types of road design.  "/>
    <s v=" More than 22.000 people participated in the survey, which was only possible thanks to the cooperation of the daily newspaper and experts, mixed with a playful design of the articles and the survey. The survey was shared nationally and internationally on social media.     The results attracted international attention and have since been as hotly debated in public as among experts. Furthermore, they became part of planning concepts between politicians and traffic planners. The generated data was published as open data for city planners to work with.   "/>
    <s v=" For the survey, thousands of photorealistic renderings were automatically generated by the research project. These simulated scenes all presented different combinations of bike lane features – such as width, color, demarcation or the position of parking spaces or amount of traffic on the street. This guaranteed that the individual factors could be separated in the evaluation afterwards.     For the data analysis we used Python pandas next to several other kinds of self-developed algorithms. Both teams worked together on the analysis – while working in close exchange with research experts and planners.   "/>
    <s v=" Straßencheck is a good example of how science and journalists can benefit from collaborations. While FixMyBerlin brought the biggest part of expertise, our team gave a lot of input on the different scenarios from a user's point of view.     It was a challenge to show more than thousands of images without boring the reader. Therefore, we were able to use our experience in UX-design and presenting complex data analysis to our readers. I the end, we successfully found an approach of gamification for a scientific survey, which is proven by the result of the survey- thousands of readers clicked through thousands of images.    The constant exchange over the entire duration of this longterm project allowed the project to balance between technical accuracy and the interest of the general public.   "/>
    <s v=" Even if journalists and scientists do not always have the same goal at the beginning, it is worth creating joint projects. Both sides benefit from the knowledge of the other. Journalists get exclusive results, scientists in return a great platform to present their research.  "/>
    <s v="https://interaktiv.tagesspiegel.de/lab/strassencheck-das-stoert-im-berliner-verkehr-am-meisten/"/>
    <s v="https://interaktiv.tagesspiegel.de/lab/strassencheck/"/>
    <m/>
    <m/>
    <m/>
    <m/>
    <m/>
    <s v="Martin Baaske, Manuel Kostrzynski, Hendrik Lehmann, David Meidinger, Michael Gegg, Helena Wittlich, Nora Binnig, Vincent Ahrend, Boris Hekele, Heiko Rintelen, Felix Sistenich, Stefan Freudenberg, Philipp Schiedel, Tümer Tosik, Webkid, David Wegner"/>
    <s v="    Tagesspiegel Innovation Lab  develops new storytelling formats to explore the immense potential of digital journalism. In addition to the development of new modes of presentation such as interactive graphics and mixed media stories, the team is initially focusing on citizen research, data analysis, sensor journalism and evaluations with the help of machine learning. The Innovation Lab is staffed with software developers, editors and experts in artificial intelligence.      FixMyBerlin  is a project by the Berlin FixMyCity team which is part of the city's own innovation laboratory, researching the digitalization of Berlins administration and possibilities of the urban infrastructure for tomorrow. FixMyCity supports cities transforming into a modern and open administration with a focus on sustainability. The overall goal is to have an open and constructive dialogue between administration and citizens: to create inside. Behind FixMyCity is a team of developers, transport planners, designers and data specialists.  "/>
    <m/>
    <m/>
    <m/>
  </r>
  <r>
    <s v="What are the coffee shops and restaurants 300m from schools? Check out the map"/>
    <s v="距离学校 300 米有哪些咖啡馆和餐馆？看地图"/>
    <x v="12"/>
    <s v="https://www.publico.pt/interactivo/quais-cafes-restaurantes-300-metros-das-escolas-consulte-mapa"/>
    <x v="0"/>
    <x v="69"/>
    <x v="107"/>
    <x v="1"/>
    <s v="Breaking news, Database, News application, Map, Business, Health"/>
    <s v="Inform"/>
    <x v="27"/>
    <x v="24"/>
    <m/>
    <s v="Regional"/>
    <s v="Compliance"/>
    <s v="Non-compliance"/>
    <s v="Non-compliance"/>
    <s v="Compliance"/>
    <s v="Non-compliance"/>
    <s v="Scraping, Json, Google Sheets, R, RStudio"/>
    <x v="41"/>
    <s v="Zoom/details on demand,Search,Hyperlink to related materials"/>
    <x v="1"/>
    <x v="0"/>
    <s v=" At the start of the school year, and amid the covid-19 pandemic, the Portuguese government ruled that every coffee shops, bakeries, and restaurants at 300 meters by any school would have a limit of four people by a table. But how many businesses were affected by this rule? No one seemed to know - not even the government.   Scrapping a geolocated database of Portuguese schools, and using Google Places API, we manage to find out that at least 21 thousand businesses were affected. "/>
    <s v=" This story was very successful because it answered the questions that the government was not able to answer when they announced the law: how many businesses were affected by it and how could a business owner (and their clients) know if that business was under that rule. "/>
    <s v=" The first challenge was to find a geolocated database of all schools and universities in the country. I had a list of all schools and I've added the university campus to it and was ready to geolocate it all. But then I've found that the Portuguese government &lt;a class=&quot;editor-rtfLink&quot; href=&quot;http://www.igefe.mec.pt/PesquisaRede&quot; style=&quot;color: rgb(14, 16, 26); background: transparent; margin-top:0pt; margin-bottom:0pt;; color: #4a6ee0;&quot; target=&quot;_blank&quot;&gt; had that database   but you had to use a complex system of dropdowns to get the geolocation of any school. Fortunately, I was able to find the json file that was feeding that website which had all the coordinates for all schools. Using R, I've converted that json file to a data frame.   Because this website lacked all college institutions, I had to use &lt;a class=&quot;editor-rtfLink&quot; href=&quot;https://www.dgeec.mec.pt/np4/38/?form&quot; style=&quot;color: rgb(14, 16, 26); background: transparent; margin-top:0pt; margin-bottom:0pt;; color: #4a6ee0;&quot; target=&quot;_blank&quot;&gt; another database   and then geolocate all of them by hand.   With all the data loaded, I've used Google Places API to request all coffee shops and restaurants 300meters close to any of those coordinates. Because the API returned results that were not 300 meters close to that point, I then calculated the euclidean distance to the point, filtering out those cases that were too far away.   Then, while a reporter contacted some of the businesses that were affected by the rules, I built an interactive map using Mapbox that allowed the readers to explore the business affected by the law. "/>
    <s v=" Time and the bill. This was a kind of breaking news story and we had to answer fast to it. Finding all schools coordinates took me half a day, but I wasn’t considering the time that asking that data would take me.  I also had a little problem with Google Cloud. I was using the free credit they give you when you create an account and was expecting it to only give me the results that were precisely 300m from those points. After doing quick math based on the results from the first 200 schools, I thought that I would hardly pass that amount. But I forgot that the big cities were not yet collected, where there are more schools and more business - also some businesses were under the radar of two schools, which meant that I would have to delete those duplicates later - but they counted as an API request anyway. It was 4 am when I went to sleep, expecting the data to be all collected in the morning. It was indeed, but with a 300 euros bill. "/>
    <s v=" This kind of project is the kind that shows pretty well how data journalism can work on breaking news and how a data journalist's brain works. Most people thought it would be impossible to measure how many businesses were affected, but I thought about the possibility of using the school's coordinates and Google Places API to answer it. Of course, it is an estimate - I was not able to request Bars and Bakeries because of my bill problem. And we need to take into consideration the fact that there’s a percentage of businesses that are not on Google Maps. "/>
    <m/>
    <m/>
    <m/>
    <m/>
    <m/>
    <m/>
    <m/>
    <s v="Rui Barros, Claudia Carvalho Silva, Inês Moura Pinto"/>
    <s v=" Rui Barros is a data journalist/ journocoder/ news nerd currently working at PÚBLICO, a daily newspaper in Portugal. Being the only data journalist in the newsroom, he does everything from doing data-driven investigations, news applications or simply helping someone by scraping a website.  He uses R - mostly the tidyverse family of packages - to do everything data-related and uses HTML, CSS, and JavaScript on his interactive works and data visualizations.     "/>
    <m/>
    <m/>
    <m/>
  </r>
  <r>
    <s v="The Mass Prosecution"/>
    <s v="反修例运动"/>
    <x v="6"/>
    <s v="https://theinitium.com/project/20200724-hongkong-anti-elab-movement-prosecutions/"/>
    <x v="0"/>
    <x v="67"/>
    <x v="130"/>
    <x v="0"/>
    <s v="Investigation, Explainer, Human rights"/>
    <s v="Inform"/>
    <x v="2"/>
    <x v="24"/>
    <m/>
    <s v="Regional"/>
    <s v="Compliance"/>
    <s v="Non-compliance"/>
    <s v="Non-compliance"/>
    <s v="Non-compliance"/>
    <s v="Non-compliance"/>
    <s v="Animation, D3.js, Json, OpenStreetMap, Node.js"/>
    <x v="44"/>
    <s v="Zoom/details on demand"/>
    <x v="0"/>
    <x v="0"/>
    <s v="   The anti-extradition bill movement has brought about an unprecedented governance crisis that has completely transformed Hong Kong. Freedoms were stripped from people overnight in the huge wave of prosecutions that followed. Society began to cast doubt on the fairness and independence of the judiciary.      By cross referencing court records, news reports, and police numbers, we at The Initium Media produced an interactive documentation of this mass prosecution.      We also conducted in-depth interviews with those prosecuted and their lawyers, shining light on the pressures they face after being arrested, and issues such as excessive police powers and injustice.  "/>
    <s v="   Initium Media targets the readers coming from Hong Kong, Taiwan and Mainland China who may have different impressions or attitudes towards the protesters in the anti-extradition bill movement. The access-free interactive website depicted a whole picture of the arrest and prosecution the protesters faced.      Most of the interviewees had concerns about confidentiality and wanted to be anonymous. It was a challenge for the storyteller. What we chose was to record their voices and merge their stories with words, figures, and graphics like an online Human Library.       Unlike the traditional practice, the project did not just focus on the personal experience of the interviewees which may be a bit biased, but tried to balance with a thorough explanation of the legal proceedings and supporting data. For instance, one interviewee had disclosed the verbal abuse of Hong Kong police. In order to show that was not a tip of the iceberg, our team had recorded all the complaints the counsel filed in the courts.       The impact of such a balanced and organized way to tell a story with both emotional elements and objective data would well convince the readers and challenge their prejudices.  "/>
    <s v=" The project is based on React.js and Webpack, using Sass as the CSS preprocessor. As a data-driven project, it chooses D3.js to create diagrams and infographics. The data is imported in the format of Json. The map layout is created with leaflet.js. Also, with the help of gsap, some infographics become animated and interactive."/>
    <s v="   Data Collection is the hardest part of the project. The process of acquiring data was full of hindrances. The project intended to give the readers a whole picture of how the protesters of Anti E-lab movement undergo legal proceedings and comprehensive analysis of the cases.       While the Hong Kong judiciary erases the court list within 2-3 days' time. Firstly, we have to manually archive the documents on a daily basis in order to keep a tracking record. The information we needed for the project was scattered. There was no shortcut to gather the relevant information. What we did was to enter every single data from the court list and several media reports to build an all-inclusive database.       Moreover, the government refused to provide our team with certain figures, though the information was generally regarded as not sensitive. For example, more than half defendants were being charged with riot. But when and at what occasion were they being arrested? Unfortunately, there is no formal Archives Law in Hong Kong but only a non-binding ‘Code on the Access to Information’. Our journalist had once proceeded with an application; in the end, the officials still refused to disclose the information. Our team had to cross-check with all cases reported in the newspaper day by day to figure out the data we needed.       Hong Kong is now full of tension and distrust. Under such circumstances, it was extremely difficult to find interviewees than in the normal time. Most of the protesters had concerns about confidentiality even though they wanted their stories to be heard. Our journalist had been to different magistracies and contracted several protesters directly to search for a story that can represent a relatively comprehensive picture.  The efforts our team had devoted to this project should be well recognized.  "/>
    <s v=" The project embodies what ‘never says never’ is. The team had made a great effort to break through the limitations. Data collection is never an easy task, especially in the times that the government is holding a hostile attitude towards the media. What we can choose was either to pick the incomplete or even biased information from the officials or to find another way to develop our own database to convey a comprehensive angle of view. We journalists shall never give up on asking more and more details even if the path is much more difficult.       Another breakthrough is to turn the crisis into opportunity. When the interviewees rejected to disclose their identities, it was extremely hard to tell a good story with only texts and images. We then made use of sound as an impressive medium, in a way to balance the concern of confidentiality but still iIndulge the readers with the personal experience of the interviewees.    The skills may not be innovative for other journalists but the attitude to think out of-the-box is the spirit which the industry is looking for. "/>
    <m/>
    <m/>
    <m/>
    <m/>
    <m/>
    <m/>
    <m/>
    <s v="Gemini Cheng Pui Shan, Irene Chan, Kexin Lin, Lam Chun Tung, Victoria Jin, Tseng Lee-Yu"/>
    <s v=" Initium Media, debuted in August 2015 and headquartered in Hong Kong, is Hong Kong’s Largest Native Online Media Company as measured by numbers of professional journalists. Initium Media has been widely acclaimed by international media industry and is the first Chinese media partner of The Wall Street Journal. Initium Media is also a multi-award winning including SOPA and Human Rights Press Awards.      Initium Media, founded in December 2014 and headquartered in Hong Kong, is a media company serving the Chinese-speaking population worldwide. We will launch mobile applications, websites and social media platforms in August 2015.  "/>
    <m/>
    <m/>
    <m/>
  </r>
  <r>
    <s v="Assessing Australia's ecological disaster"/>
    <s v="澳大利亚的生态灾难"/>
    <x v="18"/>
    <s v="https://graphics.reuters.com/AUSTRALIA-BUSHFIRES-WILDLIFE/0100B5672VM/index.html"/>
    <x v="0"/>
    <x v="137"/>
    <x v="55"/>
    <x v="1"/>
    <s v="Investigation, Explainer, Illustration, Infographics, Map, Satellite images, Environment"/>
    <s v="Inform"/>
    <x v="8"/>
    <x v="1"/>
    <m/>
    <s v="National"/>
    <s v="Compliance"/>
    <s v="Non-compliance"/>
    <s v="Non-compliance"/>
    <s v="Compliance"/>
    <s v="Non-compliance"/>
    <s v="Adobe Creative Suite"/>
    <x v="89"/>
    <s v="No interactive feature"/>
    <x v="1"/>
    <x v="0"/>
    <s v=" Australia’s government called the bushfires crisis of 2020 “an ecological disaster.”  Reuters delivered the first data-driven analysis of fires and habitat data, showing how hundreds of species suffered.    We processed massive amounts of satellite-derived fire data and habitat information. By calculating the intersection of those datasets we were able to reveal the animals hardest hit by bushfires.     Many species, including some that are critically endangered, have seen large swathes of their environment destroyed. Some of these species have had the majority of their territory wiped out, raising fears of extinction. "/>
    <s v=" This was the most in-depth analysis of habitat damage published at the time. Other news organisations and government agencies were publishing estimates and approximate headline figures, but we were able to give a detailed account of every animal individually.    After publication we were contacted by individuals and wildlife organisations asking about access to the raw data and analysis. It was seen as important information as attention turned to rebuilding habitats and protecting the species that were most vulnerable. "/>
    <s v=" We processed massive amounts of satellite-derived fire data and slowly built up our own “burned area” analysis. We then took more than 1,400 habitat spatial files and ran batch calculations in order to find the intersection of the two data sets, revealing the burned percentage and acreage of each habitat. This exclusive dataset showed us which animals were hardest hit by bushfires.     There was also a large amount of detailed cartography, satellite imagery analysis, and hand drawn illustration to tie the whole piece together as an immersive experience. "/>
    <s v=" The preparation and processing of all of the data was a monumental task. There was a lot of work to do before processing the calculations. "/>
    <s v=" This heavy data journalism exercise could have been presented as a straight forward exclusive story, but this level of production and the visual experience helped bring the data to life. "/>
    <m/>
    <m/>
    <m/>
    <m/>
    <m/>
    <m/>
    <m/>
    <s v="Simon Scarr, Manas Sharma, Marco Hernandez"/>
    <s v=" The Reuters graphics desk publishes visual stories and data visualisations to accompany Reuters news coverage. We typically cover all areas of the news, with content ranging from climate to financial markets. The team conceptualises, researches, reports, and produces many of the visual stories published. "/>
    <m/>
    <m/>
    <m/>
  </r>
  <r>
    <s v="The Korean clusters: How coronavirus cases exploded in South Korean churches and hospitals"/>
    <s v="covid-19如何在韩国集群爆发"/>
    <x v="18"/>
    <s v="https://graphics.reuters.com/CHINA-HEALTH-SOUTHKOREA-CLUSTERS/0100B5G33SB/index.html"/>
    <x v="0"/>
    <x v="111"/>
    <x v="55"/>
    <x v="1"/>
    <s v="Explainer, Infographics, Map, Health"/>
    <s v="Explain"/>
    <x v="15"/>
    <x v="7"/>
    <m/>
    <s v="National"/>
    <s v="Compliance"/>
    <s v="Non-compliance"/>
    <s v="Non-compliance"/>
    <s v="Non-compliance"/>
    <s v="Non-compliance"/>
    <s v="Adobe Creative Suite, Microsoft Excel, CSV"/>
    <x v="90"/>
    <s v="No interactive feature"/>
    <x v="1"/>
    <x v="0"/>
    <s v=" In February 2020, South Korea announced thousands of coronavirus cases in the space of only a few days, an outbreak that initially pushed South Korea’s tally of confirmed cases much higher than anywhere else outside of China.   Reuters manually combed through daily government press releases to build a data-driven account of the spread and the emergence of patient 31, a single super spreader believed to be the source of thousands of infections. "/>
    <s v=" Our forensic reporting showed how one person could have a ripple effect in spreading the novel coronavirus. The story was lauded because of how we were able to explain the chain of transmission early in the pandemic.    The piece went viral far outside of Asia, with many on social media in the U.S. sharing it as an example of what can happen if social distancing isn’t adhered to. "/>
    <s v=" The Korea Centers for Disease Control &amp; Prevention put out a detailed health bulletin every day. We had to sift through and look for specific details piecing together how “patient 31” became the inflection point for the virus in South Korea.    We were then able to build custom visualisations in the browser locally which could be exported and styled in Adobe Illustrator and placed within the story page using ai2html.     "/>
    <s v=" This story was built on manual data collection and old school reporting. Although not alien to our team who often rely on computer assisted reporting, it was an equally rewarding experience to handle a project in this way. Technology helped us piece some of the parts together and visualise what we were seeing in the data but whiteboards and markers were definitely involved too. "/>
    <s v=" Press releases and health bulletins may look mundane at surface level, but are often packed with valuable information which can be reworked to show patterns or reveal stories. "/>
    <m/>
    <m/>
    <m/>
    <m/>
    <m/>
    <m/>
    <m/>
    <s v="Marco Hernandez, Simon Scarr, Manas Sharma"/>
    <s v=" The Reuters graphics desk publishes visual stories and data visualisations to accompany Reuters news coverage. We typically cover all areas of the news, with content ranging from climate to financial markets. The team conceptualises, researches, reports, and produces many of the visual stories published. "/>
    <m/>
    <m/>
    <m/>
  </r>
  <r>
    <s v="Europe's COVID-19 Spending Spree Unmasked"/>
    <s v="欧洲covid-19消费热潮"/>
    <x v="28"/>
    <s v="https://www.occrp.org/en/coronavirus/europes-covid-19-spending-spree-unmasked"/>
    <x v="0"/>
    <x v="138"/>
    <x v="131"/>
    <x v="1"/>
    <s v="Investigation, Explainer, Solutions journalism, Cross-border, Multiple-newsroom collaboration, Database, Open data, News application, Fact-checking, Infographics, Map, Corruption, Economy"/>
    <s v="Inform"/>
    <x v="15"/>
    <x v="9"/>
    <m/>
    <s v="International"/>
    <s v="Compliance"/>
    <s v="Compliance"/>
    <s v="Compliance"/>
    <s v="Compliance"/>
    <s v="Compliance"/>
    <s v="Scraping, Json, Microsoft Excel, Google Sheets, CSV, PostgreSQL, Python"/>
    <x v="91"/>
    <s v="Zoom/details on demand,Filtering,Search,Hyperlink to related materials"/>
    <x v="1"/>
    <x v="0"/>
    <s v="   As countries across Europe fought the COVID-19 pandemic and rushed to obtain critical supplies — such as PPE and ventilators — many countries suspended their usual public procurement rules, resulting in billions of euros of spending largely hidden from the public. Along with media partners in 37 countries, OCCRP followed the money and collected information from over 37,800 COVID-19 related tenders and contracts worth over 21 billion euros (U.S. $24.9 billion). The data gives an unprecedented view of just what Europe’s governments have been spending their billions on — and where things may have gone astray.  "/>
    <s v="   The project was the first collaborative effort by European journalists to pull together COVID-19 procurement data. It revealed that the majority of the continent's known procurement deals were signed as direct awards without tender, and that large, established companies were the major beneficiaries of the deals. The data also discovered massive discrepancies in prices paid for key items such as FFP2 masks, and identified countries — such as Ukraine and Czechia — where the prices paid varied most wildly.  The project also comprehensively documented which countries have been the most transparent about sharing data, and which countries have remained “black holes” for COVID-19 procurement information.      After publication, the authors were invited to speak on various events ranging from journalistic seminars through procurement specialist calls to the annual Transparency International Anti-Corruption Conference. At these occasions, colleagues could access the data and grievances were shared about the lack of transparency over irregular public spending (little competition) with expert audiences. One of the authors, Adriana Homolova, was also approached by the Dutch government to help design a more transparent system for public contracts publication, a project that was already in the pipeline of the government. Adriana is still being approached to speak about the data at universities and with procurement and open data researchers. The data collected will also be integrated into OpenContracting's “Emergency Procurement Explorer.”  "/>
    <s v="   We used Python and Jupyter Notebooks to write scraping scripts for various public procurement websites and for data cleaning. This data was then fed into a Google Spreadsheet that was openly editable by anybody from the team and in the end was also used for data publication. Data visualisations for the publication were done with Flourish. Aleph was used to upload and search contracts and documents that were not public before.  "/>
    <s v="   The hardest part of this project was its sheer size. This project involved the coordination of dozens of individual journalists, all working to balance the demands of their own newsrooms, wrestling with a massive amount of data. Journalists stayed in regular contact via the Signal app, and over a period of months collaborated on a strategy to obtain and process extremely large and diverse data, regularly updating their findings in central spreadsheets and a wiki. This could have easily collapsed into chaos, but a core team worked diligently to make sure all data was properly inputted and the team was kept abreast of updates. Instead, the project managed to keep going thanks to a spirit of public service and constant communication and feedback from all involved. As for the data, the hardest part was to standardize very different data sources (official websites in many countries, FOIA requests, data leaks, TED data etc) into one coherent data set. This also unfortunately made it nearly impossible to keep it up to date properly.  "/>
    <s v="   This one-of-a-kind trove of data gives journalists a starting point to further investigate government spending in their own countries. Compiling this data in one place allowed reporters to compare government spending and ask questions that held their governments to account: Why did mask prices fluctuate so wildly from country to country? Why isn't my government releasing this data when others are? OCCRP encouraged journalists to investigate COVID-19 related records in their countries and offered original source documents and assistance.          Information about government procurement is notoriously arcane for reporters to analyze: not only is the data itself incredibly complex in its structure (a tabular version of TED awards, the European procurement system, might have 150 columns), but it also requires a deep understanding of the legal and political process required for public institutions to spend billions of Euros. The pandemic compelled governments to deviate from their legal rules in ways that still needed to be proportional to the severity of the emergency. Holding power to account in this context requires a tight integration of data analysis and policy analysis.      We hope that now we’ve learned how to analyse EU procurement data in a crisis that put a special spotlight on the process, we can also encourage more reporters to dig into the data.  "/>
    <s v="https://www.occrp.org/en/coronavirus/interactive-and-map-europes-covid-19-procurement"/>
    <s v="https://docs.google.com/spreadsheets/d/1VXURZlKH-_GeNvPrytgJOeTUH3hXf0r_veIXWJp1K20/edit#gid=0"/>
    <s v="https://docs.google.com/spreadsheets/d/10VL5FpviSXctagcoQM_pr0xP4Lsmzzc3-i7mEyCE2kw/edit#gid=0"/>
    <s v="https://docs.google.com/spreadsheets/d/1lsaA4Dy5Tivg0ZV8J2u_AguIXFcKA4aeE_EdbdruKtM/edit#gid=0"/>
    <s v="https://docs.google.com/spreadsheets/d/13-Ml9LjRnerOXZ8MJRvTAimSZXwd2xWTNE97gVIoWbA/edit#gid=0"/>
    <s v="https://www.occrp.org/en/coronavirus/in-europes-scramble-to-buy-COVID-19-supplies-anti-corruption-measures-fall-away"/>
    <m/>
    <s v="Adriana Homolova, Dada Lyndell, Aubrey Belford with Sylke Gruhnwald (freelance, Switzerland), Ola Westerberg (freelance, Sweden), Michele Catanzaro (freelance, Spain) and Staffan Dahllöf (freelance, Denmark) contributed reporting."/>
    <s v="   Adriana Homolova is a freelance data journalist, data analyst, and data skill teacher for international teams. Previously, she worked in multiple Dutch media as the nerd in the newsroom. She started analyzing procurement in 2013 and has taken every chance to do so ever since.           An award-winning data journalist, Dada Lyndell is an experienced trainer, specializing in data journalism and Open Source Intelligence methods. Lyndell works with OCCRP, training regional journalists in the use of open-source intelligence and supporting news investigations, with special focus on flight and ship tracking, satellite imagery, and other publicly sourced data.    Based in Kyiv, Ukraine, Aubrey Belford joined OCCRP in 2016 and is an Eastern Partnership editor. Aubrey covers global stories about the nexus of disinformation, crime, and corruption, and has led projects including &lt;a href=&quot;https://www.occrp.org/en/paradiseleased/&quot;&gt;Paradise Leased: the Theft of the Maldives,  and &lt;a href=&quot;https://www.occrp.org/en/spooksandspin/&quot;&gt;Spooks and Spin: Information War in the Balkans . "/>
    <m/>
    <m/>
    <m/>
  </r>
  <r>
    <s v="The Economist's covid-19 excess deaths tracker"/>
    <s v="追踪各国的covid超额死亡"/>
    <x v="2"/>
    <s v="https://www.economist.com/graphic-detail/coronavirus-excess-deaths-tracker"/>
    <x v="0"/>
    <x v="124"/>
    <x v="132"/>
    <x v="1"/>
    <s v="Explainer, Cross-border, Open data, Chart"/>
    <s v="Inform"/>
    <x v="15"/>
    <x v="9"/>
    <m/>
    <s v="International"/>
    <s v="Compliance"/>
    <s v="Compliance"/>
    <s v="Compliance"/>
    <s v="Compliance"/>
    <s v="Compliance"/>
    <s v="Scraping, D3.js, R"/>
    <x v="92"/>
    <s v="Zoom/details on demand,Filtering,Hyperlink to related materials"/>
    <x v="0"/>
    <x v="0"/>
    <s v=" In early April 2020, we published the world’s first international comparison of covid-19 excess mortality, after tip-offs from people in Italy and France that official death tolls were undercounting the actual number of fatalities. Later that month, we published the first interactive tracking page for excess mortality, showing data for several countries. In May, we were the first organisation to publish all of this data on GitHub, along with our sources and code. We have updated the database regularly since then, while expanding our selection of countries. "/>
    <s v=" Excess mortality is the best way to compare the impact of covid-19 across countries. Varied levels of testing, especially in developing nations, can make official death tolls unreliable. In April, no organisation was collecting this data internationally.    So we decided to do it ourselves. We put the tracker in front of our paywall, to act as a public service. We also published all of our data, sources and code on GitHub. We wanted academics to trust our work, and to give them the tools they needed for their own research. According to &lt;a href=&quot;https://scholar.google.com/scholar?q=%22economist.com%22+%22excess+deaths%22+%22covid%22&quot;&gt;Google Scholar,  our work on excess mortality has been cited in more than 120 academic articles.   This has shaped global awareness of excess mortality. After we published our tracking pages, other organisations (such as the New York Times and Financial Times) produced similar work. Governments also took notice. When we started out, only a handful published regular mortality data. Now, dozens do.    One notable example of our journalism encouraging greater transparency was in Mexico. The health ministry cited our tracker in official briefings (see this &lt;a href=&quot;https://twitter.com/jorgegavino/status/1303066030445604864&quot;&gt;link ). It then started to publish data in a similar format, replicating our heatmaps (see this &lt;a href=&quot;https://coronavirus.gob.mx/wp-content/uploads/2020/09/Bol_Excs_Mort_MX_SE31_09Sep2020_20h30-1.pdf#page=24&quot;&gt;link ). Mexico has one of the world's highest rates of excess mortality, which is 150% greater than the official covid-19 death toll. It would not have been possible to establish this without the health ministry releasing this data.    "/>
    <s v=" To gather the data, we used a combination of R scripts and lots of manual labour. For some countries, we could automatically download data and clean it into the right format. For others, we had to access spreadsheets by hand, or even copy charts from official websites into a machine-readable format.   Once we had data in clean CSVs, we trained regression models in R that could predict a baseline of expected deaths in each week or month of 2020, based on national trends from recent years.   The graphics were written with React and D3.js. We think that one of the things that sets our tracker apart from others published by our competitors is that we made every chart interactive. We believe that in a topic as complicated as this one it’s even more important to be transparent, so we added tooltips to every chart, showing expected and total deaths for each point. We also added a toggle to switch between deaths per 100,000 people and absolute figures.   The tracker has been changing too: at the beginning of the pandemic it was mostly a grid of line charts, but after doubling the number of countries we redesigned the page. We added a heatmap with country and regional data and a little explainer that walks the reader through the concept of expected and total deaths. "/>
    <s v=" There were several challenging aspects of this project. Gathering the data in the first place required lots of investigating of government websites, many of which are in languages other than English. We sent emails to several possible sources, and asked The Economist’s correspondents from around the world to help track down information. Wrangling the numbers from different countries into a consistent format took a lot of effort.   Refreshing the data and adding new countries has also proved tricky and time consuming. Throughout the pandemic, we have tried to keep the page as up-to-date as possible. We have also answered several queries from readers.   Even after spending dozens of hours making the data consistent, we spent a considerable amount of time getting the little details right on the visualisations. Most countries publish weekly data but some only publish monthly files. Some countries don’t have nationwide data available, only major cities. We ended up adding multiple footnotes and different code paths to account for these.    "/>
    <s v=" Hopefully this project has demonstrated the importance of publishing data and code on GitHub, since it has allowed academics to interrogate our work, and also to use it in their own research. This project has also shown the benefits of automating work with R scripts. Updating every single source each week by hand would have been very cumbersome; increasingly, we can gather most of the data by directly downloading CSVs from government websites. "/>
    <s v="https://github.com/TheEconomist/covid-19-excess-deaths-tracker"/>
    <s v="https://scholar.google.com/scholar?q=%22economist.com%22+%22excess+deaths%22+%22covid%22"/>
    <s v="https://twitter.com/jorgegavino/status/1303066030445604864"/>
    <s v="https://coronavirus.gob.mx/wp-content/uploads/2020/09/Bol_Excs_Mort_MX_SE31_09Sep2020_20h30-1.pdf#page=24"/>
    <s v="https://www.economist.com/graphic-detail/2020/04/03/covid-19s-death-toll-appears-higher-than-official-figures-suggest"/>
    <m/>
    <m/>
    <s v="James Tozer, Martín González"/>
    <s v=" James Tozer is a journalist in The Economist’s data team. He contributes regularly to the Graphic Detail section, writing about any topic for which he can find numbers.    Martín González is an interactive visual journalist in The Economist’s data team. He makes interactive charts for the Graphic Detail section, with a special focus on politics.    "/>
    <m/>
    <m/>
    <m/>
  </r>
  <r>
    <s v="Database &quot;Judge who Judges&quot; (&quot;Prosudi ko sudi&quot;)"/>
    <s v="法官数据库"/>
    <x v="40"/>
    <s v="http://prosudikosudi.rs/index.php"/>
    <x v="0"/>
    <x v="139"/>
    <x v="133"/>
    <x v="0"/>
    <s v="Investigation, Solutions journalism, Database, Open data, Fact-checking, Illustration, Politics, Corruption, Crime"/>
    <s v="Database,Inform"/>
    <x v="0"/>
    <x v="7"/>
    <m/>
    <s v="National"/>
    <s v="Compliance"/>
    <s v="Compliance"/>
    <s v="Compliance"/>
    <s v="Compliance"/>
    <s v="Compliance"/>
    <s v="Animation"/>
    <x v="24"/>
    <s v="Zoom/details on demand,Filtering,Search,Hyperlink to related materials"/>
    <x v="0"/>
    <x v="0"/>
    <s v=" Who are the judges who make decisions in the most important trials in Serbia? Why do many of those cases end up with the release of controversial businessmen, politicians, and criminals? How do judges progress in their careers, when they made illegal decisions, what property do they own?   KRIK's unique online database &quot;&lt;a href=&quot;http://prosudikosudi.rs/index.php&quot;&gt;Judge who judges &quot;  provides answers to all these questions.  Our new innovative database is the   only place  where you can read the complete profiles of 33 Serbian high-ranked judges,  who act in the main departments for organized crime and corruption. "/>
    <s v=" Believe it or not, this is the first time that someone in Serbia has tackled this topic, no one before KRIK has dared to raise the issue of accountability and transparency of judges . And now,   it is finally possible for Serbian citizens to have insight in work of high-ranked judges, to have informed opinions as the first step in the fight against corruption in judiciary, since our readers can now “judge the judges” .   This investigation had a huge impact, on several levels – it has   launched a significant public debate on accountability of judges and transparency of their work and income . Findings from our database were republished dozens of times in other Serbian media, our reporters and editors were called to talk in several TV shows, dedicated exclusively to our investigation of Serbian judiciary. Database has attracted enormous public attention, so already in the first month since launching our database had half million of visits,  which is remarkable result for a small country such as Serbia. Citizens were hungry for this information since they previously could not get data about judges anywhere and so they showered us with praise on social networks.   Some of the judges even subsequently contacted us to declare and explain their assets ! More importantly, &lt;a href=&quot;https://www.krik.rs/nakon-otkrica-krik-a-agencija-proverava-imovinu-sudije-savica/&quot;&gt;  state Agency  for the Prevention of Corruption has recently   launched its own investigation    of the origin of huge property of one of the judges we wrote about (Zoran Savic),    precisely because we discovered the disproportion of wealth in relation to his income ! This state investigation is currently ongoing. "/>
    <s v=" In Serbia there was no such database which was dedicated exclusively to transparency of the work of judges. That is why KRIK’s database was made carefully and thoroughly, by digging and combining data from all available official sources and archives in one place .   Our Database now contains narrative information on seven different areas :   1) judges’ career and promotions, 2) court cases he/she worked on, 3) illegal decisions (verdicts) he/she made, 4) proceedings led against judges - disciplinary, misdemeanor, 5) reported and undeclared property (of course without publishing addresses), 6) judges’ professional engagement out of court and 7) compromising business alliances. All of these were collected from official sources and registers.   The process looks as following: the journalists first started to search basic information about the judges’: immediate family members’ names, potential companies, declared assets, political connections, and possible records of proceedings. One part of this is to do initial online research. Then we mostly had to communicate directly with the courts and other official archives, since most data about judges were not available online. We filed hundreds of requests for documents and data to Serbian courts and state registers .   Our team has done detailed analysis of every collected document. After that, we have contacted all judges which we investigated  and included their answers and reactions to our discoveries in their profiles in that database. "/>
    <s v=" As mentioned above, this is the first time that someone in Serbia has tackled this topic, no one before KRIK has dared to raise the issue of accountability and transparency of judges. Our database is new and unique, that is why it was especially difficult, first we had to convince judges to talk to us!     Despite the public importance of what they do, Serbian judges usually do not want to communicate with the media. Prior to the publication of the database, KRIK tried to interview all 33 judges, but most (two thirds) did not respond to the invitation. However, some contacted us later when they saw the database and gave us quotes, which we have added to their profiles.   Also, Serbian associations of judges were divided in commenting our database, ones stubbornly continued to defend their secrecy and  they had publicly attacked KRIK,  saying that “ journalists have no rights to report about judges and their work ”, which is complete nonsense and testifies to their unprofessionalism. But the other Serbian association and several independent professionals pointed out how important it is to increase judicial transparency in such way as KRIK did. "/>
    <s v=" It took as more than a year to make this database and it was worth it, citizens were hungry for this data. It is always crucial to find a hole in a society that only quality investigative journalism can fill and then to be of service to its readers.      We will continue to update our database, KRIK team is immensely proud we have contributed to transparency in Serbian society! "/>
    <s v="http://prosudikosudi.rs/sudije.php"/>
    <s v="http://prosudikosudi.rs/predmeti.php"/>
    <m/>
    <m/>
    <m/>
    <m/>
    <m/>
    <s v="Bojana Jovanović, Stevan Dojčinović, Bojana Pavlović, Milica Vojinović, Jelena Radivojević, Marija Vučić, Vesna Radojević, Dragana Pećo, Miodrag Ćakić, Jelena Vasić and Snežana Petijević"/>
    <s v=" KRIK (Crime and Corruption Reporting Network) is the most popular investigative portal in Serbia. Our non-profit media was founded in 2015 by a small team of journalists, who for years have been engaged in exposing organized crime and corruption, and who have received many national and &lt;a href=&quot;https://www.krik.rs/en/krik-team/&quot;&gt;international awards  for their work. KRIK team is now known for its hard-hitting investigations, as well as for unique online databases, which have become an indispensable source of information for Serbian citizens. Please find more information about our reporters here: https://www.krik.rs/en/krik-team/  "/>
    <m/>
    <m/>
    <m/>
  </r>
  <r>
    <s v="Bloomberg Vaccine Tracker"/>
    <s v="covid-19疫苗追踪"/>
    <x v="4"/>
    <s v="https://www.bloomberg.com/graphics/covid-vaccine-tracker-global-distribution/"/>
    <x v="0"/>
    <x v="140"/>
    <x v="134"/>
    <x v="1"/>
    <s v="Database, Infographics, Chart, Health"/>
    <s v="Database"/>
    <x v="15"/>
    <x v="9"/>
    <m/>
    <s v="International"/>
    <s v="Compliance"/>
    <s v="Non-compliance"/>
    <s v="Compliance"/>
    <s v="Compliance"/>
    <s v="Compliance"/>
    <s v="Scraping, D3.js, Json, Google Sheets, CSV, R, Node.js"/>
    <x v="65"/>
    <s v="Zoom/details on demand,Filtering,Search,Hyperlink to related materials"/>
    <x v="1"/>
    <x v="0"/>
    <s v=" The Bloomberg Vaccine Tracker is the most up-to-date and comprehensive tally of vaccinations in the U.S. and around the globe, powered by a network of Bloomberg reporters in more than 50 countries who collect data from local sources unavailable in any other government or public dashboard. "/>
    <s v=" Bloomberg's tracker has been cited repeatedly by state governments (including Illinois, West Virginia, Connecticut and California), elected officials, international governments and news organizations (including MSNBC, PBS, Politico and Axios).  California, after falling behind most other states in its vaccination campaign on Bloomberg's rankings, launched a statewide data review and found that health-care providers were not properly submitting vaccination records. Maryland also moved to address what it said were problems with slow reporting because of its position on Bloomberg's ranking. In other states, citizens have used Bloomberg's dashboard and rankings to ask state officials why vaccine rollouts are moving ahead slowly.  In South Korea -- lauded for its pandemic response -- local media used Bloomberg's database of vaccine contracts to ask the government why it had not announced deals to acquire the shots. The deals were announced days later. "/>
    <s v=" The data entry and fact-checking are done through a massive and well-designed Google Sheets system, where reporters and editors take shifts working around the clock, entering data from government sources, and check each others' work. The data then goes through a processing and cleaning pipeline to eliminate questionable entries. This data pipeline is built in Node.js. Historical data is reconstructed through daily snapshots of the data and takes into consideration government data revises. "/>
    <s v=" The hardest part is to built and maintain this comprehensive vaccination database that doesn't exist anywhere. Because of the lack of international and even national data disclosure standards, it's challenging to deal with the data inconsistency issues. It is also challenging to build a clean and well maintained data pipeline, while coming up with the most relevant graphics that captures what people care about the most in the news "/>
    <s v=" The lesson that other journalists can learn from the project is that automation cannot replace reporting. At the very beginning, we considered making the process fully automated, scraping states' and countries' vaccine dashboards. We soon realized that it would highly limit the number of states and countries we are able to include in the tracker. The half-automated process we finally decided on allowed us to include as many states and countries as possible, and at the same time to have built-in measures to prevent human errors. "/>
    <m/>
    <m/>
    <m/>
    <m/>
    <m/>
    <m/>
    <m/>
    <s v="By: Tom Randall, Cedric Sam, Andre Tartar, Christopher Cannon and Paul Murray; Editors: Drew Armstrong and Yue Qiu"/>
    <s v=" By: Tom Randall, Cedric Sam, Andre Tartar, Christopher Cannon and Paul Murray; Editors: Drew Armstrong and Yue Qiu "/>
    <m/>
    <m/>
    <m/>
  </r>
  <r>
    <s v="Deadliest Mass Shootings Are Often Preceded by Violence at Home"/>
    <s v="大规模枪击犯通常有家暴史"/>
    <x v="4"/>
    <s v="https://www.bloomberg.com/graphics/2020-mass-shootings-domestic-violence-connection/"/>
    <x v="0"/>
    <x v="141"/>
    <x v="134"/>
    <x v="1"/>
    <s v="Investigation, Infographics, Women, Crime, Gun violence"/>
    <s v="Inform"/>
    <x v="2"/>
    <x v="32"/>
    <m/>
    <s v="National"/>
    <s v="Compliance"/>
    <s v="Non-compliance"/>
    <s v="Non-compliance"/>
    <s v="Compliance"/>
    <s v="Compliance"/>
    <s v="Scraping, D3.js, CSV, Python, Node.js"/>
    <x v="93"/>
    <s v="Zoom/details on demand,Hyperlink to related materials"/>
    <x v="1"/>
    <x v="0"/>
    <s v=" This story examines the relationship between domestic violence and mass shootings, weaving together personal narratives, data analysis and policy failures on a local and national scale to investigate one of the human costs of this country’s lax gun control laws. It analyzes 749 shootings from 2014 to 2019—the largest and most comprehensive by far of an analysis of this kind--to find that 60% of shootings with four or more victims were either domestic violence incidents or committed by men with histories of domestic violence. "/>
    <s v=" The story was shared by researchers and organizations such as Everytown, the Trace, the National Network to End Domestic Violence, the Coalition to Stop Gun Violence, Giffords Courage, Moms Demand Action, and the Canadian Femicide Observatory.    It provided overwhelming evidence of the links between domestic violence and mass shootings. It was also the first large-scale study to expand the data beyond the deadlist mass shootings—reasoning that attempts upon lives should be taken just as seriously, whether victims ultimately survive or not. In doing so, it was the first study to find that mass shootings with domestic violence links were also more deadly. "/>
    <s v=" Mass shootings data was compiled and cross-verified from multiple datasets in order to achieve the most complete survey available. From there, details and metadata around each of the 2000+ incidents were researched by looking into news reports and criminal histories of the perpetrators.    The interactive story was built with a combination of d3, ai2html, and other custom html, css and javascript. "/>
    <s v=" Given the sensitivity and nuance around each incident, we didn't feel comfortable compiling and extracting data programmatically. So the most difficult aspect was the sheer number of stories to comb through—going over each one in graphic detail. Availability of criminal background history was spotty and varied by state, and other incident details were only known to us if local news covered it. "/>
    <s v=" A story is often the most powerful when personal narratives and quantitative journalism work together. The data analysis demonstrated widespread patterns, while tough interviews and Jackie's deft storytelling laid out the horrific patterns of abuse and failings in our justice system to heed the warning signs of violence. "/>
    <m/>
    <m/>
    <m/>
    <m/>
    <m/>
    <m/>
    <m/>
    <s v="By Jackie Gu; Edited by Mira Rojanasakul and Rebecca Greenfield"/>
    <s v=" Jackie Gu is a data journalist at Bloomberg. "/>
    <m/>
    <m/>
    <m/>
  </r>
  <r>
    <s v="Risk maps: threats against communitarian leaders and Human Rights defenders in Colombia"/>
    <s v="针对社区领袖的风险地图"/>
    <x v="15"/>
    <s v="https://docs.google.com/document/d/1QblP49E0dOxI9QPvozVIetQJGqzP_5n4tu9JVIIPfvo/edit?usp=sharing"/>
    <x v="0"/>
    <x v="142"/>
    <x v="135"/>
    <x v="0"/>
    <s v="Investigation, Explainer, Solutions journalism, Long-form, Multiple-newsroom collaboration, Database, Illustration, Infographics, Map, Women, Crime, Gun violence, Human rights"/>
    <s v="Inform"/>
    <x v="21"/>
    <x v="13"/>
    <m/>
    <s v="National"/>
    <s v="Compliance"/>
    <s v="Non-compliance"/>
    <s v="Non-compliance"/>
    <s v="Non-compliance"/>
    <s v="Non-compliance"/>
    <s v="D3.js, JQuery, Json, Adobe Creative Suite, Microsoft Excel, Google Sheets"/>
    <x v="70"/>
    <s v="Zoom/details on demand,Filtering,Hyperlink to related materials"/>
    <x v="0"/>
    <x v="0"/>
    <s v=" After the Peace Agreement between the Colombian Government and the former FARC guerilla in 2016, thousands of communitarian leaders have been killed, threatened and prosecuted for defending Human Rights and the Peace Agreement implementation, even during the COVID-19 pandemic. Given the inefficiency of the security measures granted by the Government, we, alongside these communitarian leaders, are building risk maps which warn of the dangers around their social work in the most violent regions of the country and point to urgent actions to mitigate that systematic violence.    "/>
    <s v=" Beside the fact that these maps have raised alert to the authorities responsible of fighting these risks, the most important impact of the project has been accompanying and recognizing the Colombian communitarian leaders and Human Rights defenders. In the meantime, the commercial press has limited itself to counting victims and has moved away from journalistic coverage in remote regions of Colombia, due to the difficulties that the pandemic has brought.   With a publishing strategy in multimedia and printed press —booklets and publications in El Espectador, the second-largest newspaper in Colombia— we have added to the positioning of this important issue on the country's news agenda, explaining the contexts around the risks and the interests of those behind this violence.   The quality of the investigations has been recognized by decision-making sectors in Colombian society, such as the Truth Commission and the Special Jurisdiction for Peace, institutions created after the Peace Agreement that have requested our work as input for their investigations in their mission to recognize the rights of victims and survivors of the conflict.   Also, we have encouraged the participation of the audiences of this journalistic alliance in clarifying these contexts of violence. La Paz en el Terreno (The Peace on the Ground) has a citizen communication channel (Your Memory Counts) that receives complaints, additional information and proposals for new topics to map.   Finally, the impact has also been evidenced in the interest of international cooperation organizations to support our work. Today we have the support of the UNDP (United Nations Development Programme) and the German Friedrich-Ebert-Stiftung foundation, with whom we have worked on the development of these maps since 2019 and we will continue with other mappings in 2021.    "/>
    <s v=" Through workshops with cartographies, interviews, and safe spaces —both physical and virtual— to which groups of Human Rights defenders from the same regions are invited, it is possible to determine these risk maps, digitalized and published in multimedia and printed formats. Unique data journalistic pieces which show this issue in a way that could not be possible otherwise.   These risk maps are constructed under a team methodology and seek, through cartography, to involve the communities affected by the armed conflict in the construction of their information, so that it can then be contrasted, verified and contextualized. We adapted our methodology to remote, protected video communication due to the COVID-19 pandemic.    In terms of journalistic practices, this initiative of risk maps is characterized by an empathic approach with the sources or participants of the cartographic workshops.   Once we collect the information from the physical maps, they are systematized in databases, digitized, illustrated and built with the D3 Javascript library. These maps are contrasted with expert and official sources, especially the Army and the Police Force, many times responsible for these risk contexts.   Additionally, information from the databases of social organizations, state institutions and our records on violence against communitarian leaders and Human Rights defenders in each region is cross-checked to establish patterns of this violence, obtain investigation leads and build infographics that clarify the dimension of these attacks in each territory.   The material is gathered and explained in interactive reports built in HTML5, published on the websites of  Rutas del Conflicto (Routes of the Conflict), Colombia2020 by El Espectador and La Paz en Terreno, as well as in radio and print.    "/>
    <s v=" When community leaders are asked how others can contribute to the protection of their lives, they have repeated the answer in every possible public platform: by responsibly making their situation visible. The experience of La Paz en el Terreno has shown us that showcasing the leadership of some attacked Human Rights defenders can work as a protection measure, but it is something that must be done with great care and responsibly handled information.    In most cases, we exercise anonymity, reliable contact channels and physical, digital, emotional and gender-sensitive security protocols. The Foundation for Press Freedom has endorsed these protocols. In this way, we shield the security of our journalists, allies and sources.   On the other hand, due to the contexts of violence and inequality that surround the majority of community leaders, there are great difficulties in obtaining information, not only for security reasons but also because of the difficult access to communities, often far from the big cities. There, the collaboration of allies such as local social organizations and organizations from international cooperation has been key. They have a long history working with these populations, a wide recognition in these regions and are an important source of trust. These organizations have served as a bridge between us and groups of community leaders.   Another major challenge to accomplish this work in 2020 was the COVID-19 pandemic. Given the impossibility of meeting in person with our sources in the first months of the pandemic, it was necessary to adapt the methodology of the cartographic workshops to the virtual plane. Once the emergency somehow diminished, we were able to travel and meet, but keeping the respective biosecurity measures.    "/>
    <s v=" A belief that we share with many colleagues around the world is that journalism must go beyond reporting what is happening; it must also be deeply committed to social change. This project seeks to be useful for the dignity and recognition of the victims of the armed conflict, as well as an active agent in the construction of peace.   In particular, this project teaches that:     There are tools for social research, typical of Humanities and Social Sciences, that can be extremely useful for journalism, especially when it seeks to closely understand the voices and views of those who generally do not participate in the public sphere, like victims. One of these is social cartography, which proves quite valuable for journalistic research aimed to understand the territory through the eyes of our sources, identify and rethink social problems through maps, images and stories, and involve the protagonists of the stories in the construction of their own information. All of this material can also be subject to data journalism techniques, as we do in our work.   If we are small, it will always be better to find allies. This journalistic alliance shows that the union between journalistic projects that have similar interests can produce relevant and useful synergies for people. Rutas del Conflicto is a specialized media-outlet in research and data journalism and Colombia2020 covers day to day news and has a range of reach of tens of thousands of people. Both projects saw the need to come together to monitor violence against communitarian leaders, one of the most critical issues in terms of serious Human Rights violations in the country today.   After treating the information, you should give it back to the sources. The booklets are sent to the leaders and their communities.   A pandemic cannot stop good journalism.  "/>
    <s v="https://lapazenelterreno.com/mapas-de-riesgo/antioquia-silenciada/"/>
    <s v="https://lapazenelterreno.com/mapas-de-riesgo/amenazas-asesinan-lideres-sur-cordoba/"/>
    <s v="https://lapazenelterreno.com/mapas-de-riesgo/lideres-sociales-catatumbo/"/>
    <m/>
    <m/>
    <m/>
    <m/>
    <s v="Juan Gómez, Silvia Corredor, Valeria Arias, Carlos Mayorga, Nicolás Sánchez, Natalia Pinilla, Alejandro Ballesteros"/>
    <s v=" Juan Gómez, Silvia Corredor, Valeria Arias and Carlos Mayorga: investigative journalists for La Paz en el Terreno and Rutas del Conflicto — winner of the Data Journalism Awards in 2017 as Data journalism website of the year—. In 2019, Juan Gómez was shortlisted for the same awards in the category Student and young data journalist of the year.   Nicolás Sánchez: investigative journalist for La Paz en el Terreno and Colombia2020 - El Espectador..   Natalia Pinilla: illustrator and graphic designer for La Paz en el Terreno.   Alejandro Ballesteros: journalist and web developer for La Paz en el Terreno and Rutas del Conflicto.   La Paz en el Terreno is a platform developed by the teams of Rutas el Conflicto and Colombia2020 - El Espectador, which produces journalistic content and tools with databases and in-depth investigations that allow to measure and monitor the implementation of the Peace Agreement between the FARC ex-guerrilla and the Colombian government in two items: the threats against social leaders and the reincorporation of ex-combatants. The data is published on the platform, social media and other formats (multimedia, podcast and printed) in order to reach the populations most affected by the conflict."/>
    <m/>
    <m/>
    <m/>
  </r>
  <r>
    <s v="Rings of Corruption. How Kyrgyz businessmen fakes competition for 83 million soms"/>
    <s v="腐败之环"/>
    <x v="37"/>
    <s v="https://kloop.kg/blog/2020/07/15/kolca-korrupcii-goszakupki/"/>
    <x v="0"/>
    <x v="143"/>
    <x v="136"/>
    <x v="0"/>
    <s v="Investigation, Database, Video, Corruption, Economy"/>
    <s v="Inform"/>
    <x v="0"/>
    <x v="3"/>
    <m/>
    <s v="National"/>
    <s v="Compliance"/>
    <s v="Non-compliance"/>
    <s v="Non-compliance"/>
    <s v="Non-compliance"/>
    <s v="Non-compliance"/>
    <s v="Json, Python"/>
    <x v="2"/>
    <s v="Zoom/details on demand,Search,Hyperlink to related materials"/>
    <x v="3"/>
    <x v="0"/>
    <s v="   Kyrgyz businessmen imitate competition and win state tenders without any obstacles, because there are no other participants besides them. The law prohibits entering into contracts with such companies and calls it a &quot;conflict of interest.&quot;      For this project we scrapped and combined the databases of state procurements and legal entities registered with the Ministry of Justice.   "/>
    <s v=" The whole project was not just publishing story, we conducted a series of online training sessions for all who were interested in learning Neo4J graph database (around 20 participants not only from Kyrgyzstan).   The explaining video has watched more than 200 000 times (both on Facebook and Instagram).    As a result of this project, after combining two databases we received a huge amount of our own data. Since we are small media we do not have enough resources to verify and work on everything.    So we decided to launch online investigation school, where we teach people journalism and investigations, while they train by working on with our data. Now we have around 100 students (althoug around 33 of them are actively participate, make all tasks and attend online classes). "/>
    <s v=" We scrapped two databases: state procurements and legal entities, combined them and used Neo4J graph database to show the connection between companies involved in state procurements. We also created an interactive interface where everyone can try and see how links are built in our database. "/>
    <s v=" Three challenging things:   1. The site of Kyrgyz state procurements itself: everything was filled in manually by employees (and often with errors and mistakes), so we double-checked the information   2. Every case needs to be veryfied to make sure that the companies are really controlled by the same people   3. For some reasons at the final point we decided to create our own interface for exploring connections in our database.  "/>
    <s v=" This is the unordinary approach for a journalistic stories and investigations. Such a data-oriented approach might be useful for other journalists. "/>
    <s v="https://docs.google.com/document/d/1Qt9RO_EPg7feRWC8eTJHJFCxvJD5jZoWk8MKvqX-MEs/edit?usp=sharing"/>
    <s v="https://kloop.kg/blog/category/koltsa-korruptsii-v-goszakupkah-kyrgyzstana/"/>
    <s v="https://www.facebook.com/kloop.kg/videos/906721719838845"/>
    <m/>
    <m/>
    <m/>
    <m/>
    <s v="Ekaterina Reznikova, Rinat Tuhvatshim, Khakim Davurov, Aziza Raimberdieva, Alexey Gulyaev, Atai Narynov, Anna Boiko, Arseniy Mamashev"/>
    <s v=" This project was created by a team of at least 8 people, who are independent journalists and editors from Kyrgyzstan and Crimea, as well as programmers, who are an inseperable part of Kloop's data team.  "/>
    <m/>
    <m/>
    <m/>
  </r>
  <r>
    <s v="Not Just Statistics, But Human Lives — A Remembrance of Hong Kong Covid Victims"/>
    <s v="香港Covid受害者的纪念"/>
    <x v="6"/>
    <s v="https://www.thestandnews.com/society/%E4%B8%8D%E6%98%AF%E6%95%B8%E5%AD%97-%E6%98%AF%E4%BA%BA%E5%91%BD-%E6%AD%A6%E6%BC%A2%E8%82%BA%E7%82%8E%E9%A6%99%E6%B8%AF%E7%97%85%E9%80%9D%E8%80%85%E7%9A%84%E8%A8%98%E9%8C%84/"/>
    <x v="0"/>
    <x v="144"/>
    <x v="118"/>
    <x v="0"/>
    <s v="Database, Illustration, Infographics, Chart"/>
    <s v="Inform"/>
    <x v="15"/>
    <x v="29"/>
    <m/>
    <s v="Regional"/>
    <s v="Compliance"/>
    <s v="Compliance"/>
    <s v="Compliance"/>
    <s v="Non-compliance"/>
    <s v="Non-compliance"/>
    <s v="D3.js, Google Sheets"/>
    <x v="24"/>
    <s v="Zoom/details on demand"/>
    <x v="0"/>
    <x v="0"/>
    <s v=" In Hong Kong, almost 200 people have passed away from covid since January 2020. In the daily news updates, those who passed away are reported as case numbers #595, #1487, #1348, #1776, yet their lives are more than just that. This project serves as a remembrance of those lost to the pandemic, along with as many personal anecdotes as we could collect, from the lives that were lived.    "/>
    <s v=" As the pandemic got worse in Hong Kong, we felt like it was important to provide a record of those who have fallen victim to the disease. Beyond just collecting data, we were able to collect stories from those who have passed away.    One 88-year-old man visited his wife at a nursing home daily, before he succumbed to the disease. One daughter told us that she kept his 86-year-old dad’s dentures after he passed away. Another daughter told us that she wasn’t able to see his 80-year-old dad before he died because of miscommunication with quarantine officials.   Data doesn’t have to be impersonal. In these lives that were lost, there are many stories of affection, regrets, struggles. This project helped provide a chance for readers to remember those who were lost in this pandemic. "/>
    <s v=" We collected case data through various government sources, which is published in pdf format, in a google spreadsheet, and added additional anecdotal information as we collected it. We drew the illustrations of the figures representing people  with charcoal. We used d3.js for data visualization and web interactivity. "/>
    <s v=" As there is limited public information about those who have passed away, beyond just age, gender and place of residence, we had some difficulty in collecting anecdotes at first. We pieced together small bits of information from the daily coronavirus briefing when officials would announce new deaths. Along with the initial publish, we made a public call for those who have lost loved ones to reach out to us. We luckily received some responses and we were able to interview family members of several coronavirus victims, who shared details with us, as well as complaints against government arrangements that made it difficult for them to say goodbye.  "/>
    <s v=" To find families of those who have passed away from covid, we made public calls to action and were able to reach people this way. The feedback we got from this project have also taught us the importance and effectiveness of providing a more humanized approach to data stories.    "/>
    <m/>
    <m/>
    <m/>
    <m/>
    <m/>
    <m/>
    <m/>
    <s v="K.K. Rebecca Lai, Kris Lau"/>
    <s v=" K.K. Rebecca Lai is a graphics and data journalist who specializes in telling visual stories. Kris Lau is an experienced journalist, with a specialty in health and medical issues.    "/>
    <m/>
    <m/>
    <m/>
  </r>
  <r>
    <s v="The impact of COVID-19 on incarcerated populations in the U.S."/>
    <s v="逐州查看监狱中 15 个月的冠状病毒感染情况"/>
    <x v="4"/>
    <s v="https://www.themarshallproject.org/2020/05/01/a-state-by-state-look-at-coronavirus-in-prisons"/>
    <x v="0"/>
    <x v="122"/>
    <x v="137"/>
    <x v="1"/>
    <s v="Investigation, Explainer, Solutions journalism, Long-form, Multiple-newsroom collaboration, Database, Open data, Infographics, Chart, Crime"/>
    <s v="Inform"/>
    <x v="15"/>
    <x v="13"/>
    <m/>
    <s v="Hyperlocal"/>
    <s v="Compliance"/>
    <s v="Compliance"/>
    <s v="Compliance"/>
    <s v="Compliance"/>
    <s v="Compliance"/>
    <s v="R, RStudio"/>
    <x v="94"/>
    <s v="Zoom/details on demand,Filtering,Search,Hyperlink to related materials"/>
    <x v="1"/>
    <x v="0"/>
    <s v="   As coronavirus began to take hold across the country, The Marshall Project recognized the outsize impact it would have on the people living and working in America’s prisons and jails—where social distancing is impossible and many basic preventative measures are against the rules. An astonishing amount of data on criminal justice already goes uncounted or is deliberately obscured from the public. During the course of the pandemic, the need for strong data reporting behind bars has only grown more urgent and we focused on telling those stories.   "/>
    <s v="     We were able to draw on our reporters’ expertise to write groundbreaking stories on COVID-19’s impact on the juvenile justice system, courts, policing and juries. We exposed how North Carolina prisons—despite being on lockdown—were still allowing hundreds of incarcerated people to work for local industries like chicken-processing plants, potentially bringing the virus back with them. After that exposé ran in local papers, the state closed the program. Our story on how Texas prison meals had become even more disgusting than usual prompted local lawmakers to press corrections officials to  improve the quality of the food.          Working with the Associated Press on covid tracking project  means that our data is sent to newsrooms across the country, with more than 670 citing our work. Sen. Amy Klobuchar used our data in a &lt;a href=&quot;https://www.klobuchar.senate.gov/public/_cache/files/a/9/a9a3faa6-2122-4fd1-aebd-aaddf21921f5/1F113BD5AE7C957C6868525BBFF6B031.0508lettertoag.pdf&quot;&gt;letter  to former-Attorney General William Barr, while Sen. Cory Booker and Rep. Ayanna Pressley relied on our numbers in a letter to governors of five hard-hit states, urging them to release people from prison who are over 50 or have pre-existing health conditions.           Our reporting also reveals how little the Federal Bureau of Prisons has done to protect vulnerable prisoners. Rep. Hakeem Jeffries referred to our work while questioning BOP director during a House hearing, our  work  was cited in a&lt;a href=&quot;https://www.opn.ca6.uscourts.gov/opinions.pdf/20a0365p-06.pdf&quot;&gt; federal court ruling  allowing district courts to reduce sentences for incarcerated people in “extraordinary and compelling” circumstances—essentially, to counteract the Bureau of Prison’s reluctance.           Our August investigation into the role of the U.S. Marshals in spreading COVID-19 while transferring federal prisoners around the country led Senators Elizabeth Warren and Cory Booker, and Congressman Ted Deutch, to write &lt;a href=&quot;https://www.warren.senate.gov/newsroom/press-releases/senators-warren-booker-and-rep-deutch-demand-information-on-the-safety-of-prisoner-transportation-by-the-us-marshals-service-and-contractor-prisoner-transportation-services-amid-covid-19-pandemic&quot;&gt;letters  to both the Marshals Service and Prisoner Transportation Services, urging them to immediately start COVID-testing before transferring incarcerated people between facilities.  "/>
    <s v="   For our weekly tracker, we monitor websites for all of our state and federal prison agencies using &lt;a href=&quot;https://newsklaxon.org/&quot;&gt;Klaxon,  an open-source reporting tool built by The Marshall Project. This alerts us to changes in data for many of the states. We have also built our own program that takes screenshots of most of the websites’ published data, such as it is.       We manually log all of the figures from the web and our shoe-leather reporting in a shared Google Spreadsheet, accessed by reporters at both The Marshall Project and The Associated Press. After the data has been manually checked, we run it through another battery of scripts to check for any discrepancies that need to be examined more closely.       Ultimately, our data analysis for all the projects is written in R, run through the RStudio IDE.  "/>
    <s v="   To build and maintain the database that informs our covid tracking project has been enormously difficult. Most states provide only a fraction of the information we’re seeking. They might post positive cases and deaths, but not testing information, which makes it hard to put the number of cases into context. They might not report deaths at all. Most are not publicly reporting vaccine numbers. And some will report one set of numbers on their website with a current snapshot, without revealing that certain subsets of prisoners are being excluded. Only one or two of the departments post historic data on their site, so it’s extremely difficult to track changes over time. Very often numbers will be revised without any indication of why, for example, the number of recovered prisoners is 1,000 fewer today than it was a week ago. It requires creating our own historic snapshots and a series of checks to ensure the data’s integrity.      We try to surmount these problems by heavily employing the most powerful tool in a data journalist’s arsenal: the telephone. We contact the departments themselves every week and ask them to fill in the blanks and to answer questions about strange changes in any of the numbers. This requires persistence and a good system for examining the data as it comes in.  "/>
    <s v="   By design, prisons and jails are among the most hidden institutions in American life, and an astonishing amount of data on criminal justice already goes uncounted or is deliberately obscured from the public. Even journalists who manage to gain access are only ever shown a highly edited version of life inside.           When we are given data, it’s often incomplete or comes out years after it’s relevant. We’ll receive thousands of pages of scanned, hand-written reports, forcing us to find time-consuming and laborious ways to pull the information into digital databases that we can use to make sense of it all and to share our knowledge with readers.          These stories, which rely on creating new data that doesn’t exist anywhere, have been incredibly demanding on our staff and our AP partners as well. To fill out the latest data from 51 agencies that are generally reticent to answer questions and have a habit of changing their answers when they do give them, demands a great deal of time and effort. To do it every week for ten months and counting is a huge undertaking. But without this data, we, and journalists and policymakers everywhere, would be operating completely in the dark as we try to assess conditions in prisons systems, and thus believe it’s crucially important that we continue to create the data and to make it available to everyone.  "/>
    <s v="https://www.themarshallproject.org/2020/08/21/covid-19-s-toll-on-people-of-color-is-worse-than-we-knew"/>
    <s v="https://www.themarshallproject.org/2020/12/18/1-in-5-prisoners-in-the-u-s-has-had-covid-19"/>
    <s v="https://www.themarshallproject.org/2020/05/01/a-state-by-state-look-at-coronavirus-in-prisons"/>
    <s v="https://www.themarshallproject.org/2020/03/31/why-jails-are-so-important-in-the-fight-against-coronavirus"/>
    <s v="https://www.themarshallproject.org/2020/03/19/north-carolina-prisoners-still-working-in-chicken-plants-despite-coronavirus-fears"/>
    <s v="https://www.themarshallproject.org/2020/10/07/thousands-of-sick-federal-prisoners-sought-compassionate-release-98-percent-were-denied"/>
    <m/>
    <s v="Staff of The Marshall Project"/>
    <s v=" The staff of The Marshall Project are listed &lt;a href=&quot;https://www.themarshallproject.org/people&quot;&gt;here . "/>
    <m/>
    <m/>
    <m/>
  </r>
  <r>
    <s v="Detainment of 12 Hong Kongers in China —— Reconstructing Government Flying Service Flight Paths the Day of Capture"/>
    <s v="中国拘留12名香港人"/>
    <x v="6"/>
    <s v="https://bit.ly/3ji5d4B"/>
    <x v="0"/>
    <x v="99"/>
    <x v="118"/>
    <x v="0"/>
    <s v="Investigation, Breaking news, Infographics, Chart, Map, Politics"/>
    <s v="Inform"/>
    <x v="2"/>
    <x v="31"/>
    <m/>
    <s v="Regional"/>
    <s v="Compliance"/>
    <s v="Non-compliance"/>
    <s v="Non-compliance"/>
    <s v="Non-compliance"/>
    <s v="Non-compliance"/>
    <s v="Scraping, D3.js, QGIS, R, RStudio"/>
    <x v="11"/>
    <s v="No interactive feature"/>
    <x v="0"/>
    <x v="0"/>
    <s v=" In August of 2020, 12 Hong Kongers were arrested at sea by Chinese police for illegal border crossing and sent to detention in mainland China. Hong Kong officials at first claimed to have no knowledge about the arrest, yet it was later revealed that the Hong Kong Government Flying Service flew two missions that coincided with the time and place of the arrest. This project reconstructed flight paths of government aircrafts the day of the arrest as well as months of flight records to point out suspicions around the event. "/>
    <s v=" The police and the Government Flying Service had refused to give details of the mission from the day of the arrest. Chief Executive Carrie Lam, head of the Security Bureau and the Commissioner of the Police all claimed that the Hong Kong government had nothing to do with the arrest of the 12 Hong Kongers. But through reconstruction of the flight paths, analysis of flight data, it became clear that there were irregularities in the deployment of government aircrafts the day of the arrest, building more suspicion around the event.   Hong Kong protests that began in 2019 were mounted against a proposed law that allowed extradition to China where the justice system is highly politicized. The arrest and subsequent detainment of the 12 Hong Kongers was highly significant to the protest movement in Hong Kong. The way with which the government handled information around the arrests raised even more suspicions. This project served as an important record to counter the government narrative that claimed no collusion with Chinese authorities in the arrest of the twelve Hong Kongers. "/>
    <s v=" We scraped flight data from flight tracking sites, and used R to process the data. We also utilized open source software mapshaper.js and QGIS to plot the map data. Finally we used a combination of illustrator and d3.js to visualize the information for the web. "/>
    <s v=" There was a huge amount of data associated with this story as we tried to piece together months of flight records from the Government Flying Service aircrafts. Flight tracking data is also somewhat inconsistent because of the limits of radar technology. Even after the initial effort of scraping the flight data, it was a difficult task to comb through the data and chain together flight information for individual flights in order to spot irregularities in deployment.    We also faced a quick turnaround on the stories as news was breaking fast. Each of the two visual stories was turned around in a day and involved a lot of technical challenges and reporting to pull together.    The political situation in Hong Kong has been on edge since protests began in 2019. Stories like these serve an important role in continuing to offer a spotlight on people involved in the protests as they face a government intent on stomping down opposition voices. "/>
    <s v=" Flightradar24 and FlightAware are two of the world’s largest flight tracking data companies. There are troves of information available on the sites and are an important resource in investigative journalism that involves tracking flights. Beyond just scraping data from the sites, we were also able to reach out to these companies to help answer questions in order to untangle the data. It was important lesson in not handling the data in a vacuum but to interview the data provider when possible especially to better understand the shortcomings of the data.  "/>
    <s v="https://bit.ly/2LjSDoM"/>
    <m/>
    <m/>
    <m/>
    <m/>
    <m/>
    <m/>
    <s v="K.K. Rebecca Lai, Shunhei Chan"/>
    <s v=" K.K. Rebecca Lai is a graphics and data journalist who specializes in telling visual stories. Shunhei Chan is an experienced investigative journalist.    "/>
    <m/>
    <m/>
    <m/>
  </r>
  <r>
    <s v="Nowhere to Go"/>
    <s v="房价过高的美国人越来越多地进监狱、法庭或街上的帐篷"/>
    <x v="4"/>
    <s v="https://homeless.cnsmaryland.org/"/>
    <x v="0"/>
    <x v="145"/>
    <x v="138"/>
    <x v="0"/>
    <s v="Investigation, Explainer, Solutions journalism, Long-form, Database, Open data, Infographics, Chart, Video, Business, Women, Health, Crime, Economy"/>
    <s v="Inform"/>
    <x v="2"/>
    <x v="33"/>
    <m/>
    <s v="National"/>
    <s v="Compliance"/>
    <s v="Non-compliance"/>
    <s v="Non-compliance"/>
    <s v="Compliance"/>
    <s v="Non-compliance"/>
    <s v="Scraping, Json, Microsoft Excel, Google Sheets, CSV, R, RStudio, Python"/>
    <x v="43"/>
    <s v="Zoom/details on demand,Filtering,Hyperlink to related materials"/>
    <x v="1"/>
    <x v="0"/>
    <s v="   Last year, the Howard Center for Investigative Journalism at the University of Maryland collaborated with other universities to investigate the impact of homelessness and the threat of homelessness posed by the pandemic for a project called “Nowhere to Go.”      The initial stories this spring documented the criminalization of homelessness in some of the country’s least affordable cities. As the pandemic caused millions of Americans to lose their jobs, the consortium pivoted over the summer to determine whether the federal moratorium on evictions was working. This fall, it investigated evictions by public housing authorities, often the last stop before the street.  "/>
    <s v="   The series focused attention on the plight of some of the nation’s most vulnerable people, with distribution by the Associated Press and USA Today.  By highlighting stories of individual tenants at risk of eviction, our work also led directly to some getting necessary assistance to remain housed.           It also drove the creation of two major journalistic collaborations that were launched for the project, collaborations that have continued even after this particular reporting project ended.           First, to tell these stories, we brought together data journalists and faculty at seven universities: the University of Maryland, University of Oregon, Boston University, Stanford University, the University of Florida, the University of Arkansas and Arizona State University. This multiple-university collaboration was, we believe, unprecedented in scope.  This collaboration is now working together on a new reporting project, and recruiting others to join.       Second, it kickstarted a collaborative effort to obtain hard-to-get court records in more than a dozen cities.  Data journalists working for the Howard Center at Maryland, the Big Local News project at Stanford University, USA Today and others collaboratively wrote custom, open-source software to scrape court records on evictions from online court record management systems in more than a dozen cities.  This effort was onerous -- but necessary -- because eviction records we needed to tell these stories were unavailable through other means.  This data collection effort has continued, and is even expanding.        We have open-sourced the court scraping software package we developed for this project and we continue to improve. We are also adding additional court systems to the list of jurisdictions from which we regularly collect records.  And we are starting to gather new case types, beyond just evictions.  We are releasing all the data we’ve collected on Stanford’s Big Local News data sharing platform for use by other journalists.   "/>
    <s v="   We used several tools and technologies to bring this project to life, including:          Web scraping with Python, R and a suite of open source software libraries, including selenium.           Data analysis with Python, R and SQL, primarily working in Jupyter notebooks and R Studio.           GitHub for version control and open source tool sharing.           Open Refine for data cleaning.           "/>
    <s v="        The hardest part of this project by far was on the data acquisition front.  Obtaining bulk court data in the U.S. is needlessly complicated.  Most state and county judicial systems in the U.S. are exempt from public records laws that would compel the release of bulk data.  When court systems do make bulk data available, they often sell access at prices unaffordable for most news organizations.          In most states, access to court records is made available through a public web application that typically allows users to look up individual cases, linked to a database back end that contains the bulk data we were after.  By writing custom web scraping software to programmatically access these sites, we were able to gather court data in bulk.           This was not an easy effort. No two web applications were alike. Though many sites employ software from a common technology vendor to power their sites, each site had its own quirks, making it difficult to write a single tool to gather all the data we needed.  And many sites had defenses designed to prevent automated tools like ours from gathering records at scale, but we developed legal techniques to defeat these systems.    "/>
    <s v="   There are several things we think other journalists could benefit from that we discovered while working on this project.            Collaboration is a great way to take on journalism projects that are beyond the scope of one individual newsroom.  But it takes work to organize and manage correctly, especially on projects that combine student journalists with professionals.           Through this project, we have done more than just produce a package of meaningful journalism.  We have also provided other news organizations several opportunities to build on our reporting.               We have released the underlying data on evictions in more than a dozen cities for use by other journalists.           We have produced an open-source software package that they can modify to obtain court records in their local jurisdiction, and have opened the door to others who wish to join our collaboration and work alongside us.           We have also tested and implemented a stable, low-cost method for legally defeating captcha technology that could be of broad use to other journalists involved in scraping government websites.      "/>
    <s v="https://github.com/biglocalnews/court-scraper"/>
    <s v="https://biglocalnews.org/#/open_projects"/>
    <m/>
    <m/>
    <m/>
    <m/>
    <m/>
    <s v="Howard Center for Investigative Journalism reporting consortium"/>
    <s v="   The Howard Center for Investigative Journalism, launched in 2019, gives University of Maryland Philip Merrill College of Journalism students the opportunity to work with news organizations across the country to report stories of national or international importance to the public. For this project, we also collaborated with journalism students and faculty at the University of Oregon, Boston University, Stanford University, the University of Florida, the University of Arkansas and Arizona State University.      "/>
    <m/>
    <m/>
    <m/>
  </r>
  <r>
    <s v="Tracking the Coronavirus"/>
    <s v="纽约时报covid-19追踪"/>
    <x v="4"/>
    <s v="https://www.nytimes.com/interactive/2020/us/coronavirus-us-cases.html"/>
    <x v="0"/>
    <x v="146"/>
    <x v="60"/>
    <x v="1"/>
    <s v="Investigation, Long-form, Multiple-newsroom collaboration, Database, Open data, Fact-checking, Infographics, Map, Health"/>
    <s v="Inform,Database"/>
    <x v="15"/>
    <x v="7"/>
    <m/>
    <s v="National"/>
    <s v="Compliance"/>
    <s v="Compliance"/>
    <s v="Compliance"/>
    <s v="Compliance"/>
    <s v="Compliance"/>
    <s v="Personalisation, Scraping, D3.js, Json, Microsoft Excel, Google Sheets, CSV, R, Node.js"/>
    <x v="70"/>
    <s v="Zoom/details on demand,Filtering,Search,Hyperlink to related materials"/>
    <x v="6"/>
    <x v="0"/>
    <s v=" In the vacuum left by the lack of a coordinated federal effort to disseminate data on the pandemic, we launched a project that would become the newsroom’s most ambitious data-tracking effort ever. We were one of the first organizations to provide county-level data on cases and deaths. We also compiled authoritative databases on case clusters at nursing homes, food-processing facilities, prisons and colleges. Our efforts focused on topics of public importance where timely, reliable data wasn’t available from the government. The data were presented on over 80 tracking pages, used in stories and made available to the public on Github. "/>
    <s v=" The project had a tremendous impact on many levels. Readers tell us about how they check the tracking pages every day, which are among the most-viewed pages we have ever published.   We decided early to make the county-level database freely available, extending the reach of the data far beyond the pages of The Times. It has been cited in more than 60 peer-reviewed scientific papers. It has been cited by federal agencies, like the Council of Economic Advisers, CDC and Department of Veterans Affairs, which said it would be used to provide better acute care in rural areas. Local and state officials cited the data in formulating policies. Health care companies said they were using the data to manage patients. Other companies said they were using the data to help inform when to return to the office.    The data has been cited in many news publications, and Google uses the data to power its U.S. and state dashboards whenever anyone searches for “covid cases.”   Our cluster data revealed how colleges drove Covid into areas that had been relatively virus free. It has revealed that about a third of Covid deaths are linked to nursing homes. And it has shown the wide racial gap in who gets sick and who dies.   When we began tracking nursing home cases, most states were not identifying affected facilities. We filed dozens of public records requests to surface this information. When we began tracking college cases, very few were proactively disclosing numbers. We filed more than 200 public records requests, and by mid-fall most colleges were sharing data. To analyze racial disparities, we filed a Freedom of Information Act request and successfully sued the CDC for access to its internal database. In total, we filed more than 400 public records requests for virus data. "/>
    <s v=" The county dataset of cases and deaths are stored in a PostgreSQL database. Node.js was used to create a data admin for doing QA and managing multiple sources of data for every geography, as well as to create a suite of more than 300 scrapers to collect the data. The nursing home system extends Google Sheets to use as a relational database, with both automated scrapers and news assistants entering data for individual states and facilities. After new data is collected, normalized, and fact checked, a custom Node.js script integrates the new data into the database.    The data are frequently pushed to thousands of pages on nytimes.com, which use JavaScript (D3 and Svelte) to dynamically generate text and visualizations, which explain the latest state of the outbreak in every state and county, in nursing homes, colleges, prisons and more. Google Drive, Google Documents, Microsoft Excel, Microsoft Access and R were also used to manage data and do analysis.    Some of the data collected through The Times’s survey process has also been analyzed by Times journalists and joined with other large datasets to produce investigative stories. Journalists joined The Times’s long-term care database to the federal government’s database, as well as to data on the racial make-up of nursing homes. They used regression analysis to determine whether there were patterns in the homes that had cases or deaths. Journalists joined the county-level database with Census data to identify counties where college students comprised at least 10 percent of the population. The journalists then took that list of about 200 counties and cross-referenced it with The Times’s college cases database. The resulting stories showed that college campuses were driving the spike in cases in the early fall, and that college outbreaks likely led to deaths in the wider community. "/>
    <s v=" The Times has several internal databases dedicated to tracking U.S. coronavirus cases at the county level and clusters at facilities. Each database has strict methodology for entry and verification, developed by Times journalists.    The county-level case database, vaccine database and nursing home database were initially manual operations, with a team of journalists checking public websites and Twitter feeds or contacting state and county governments and individual facilities. Both are now powered both by manual collection and computerized processes created by Times developers. The college, prison and cluster databases use manual collection only, and often involve extensive email or phone correspondence with government officials and business representatives. The collection effort includes dozens of journalists, who survey government entities and private facilities, collect and fact-check data, build and run automated collection systems and present the work in text and visually.    With little federal guidance for reporting, nursing homes, prisons, colleges and even local health departments often define and report cases and deaths in different ways. The Times has developed strict methodology to make sure cases and deaths are counted in a consistent way. For example, some colleges report positive tests rather than unique positive cases. Because it is possible for individuals to test positive multiple times, journalists have asked every college that reports positive tests (there are hundreds) to confirm the number of unique cases. If the college is unable to confirm a number or refuses to respond, those cases are removed from the total number of cases tied to colleges overall, and those colleges have been marked clearly in the online tracker as having potential duplicate test results. The Times also has strict fact-checking rules in place to make sure cases and deaths are sourced properly and checked by multiple people before publication. "/>
    <s v=" Problems in the data frequently led to story ideas. The county-level data did not contain enough information to analyze racial disparities on a national level. So, The Times filed a Freedom of Information Act request and eventually sued the C.D.C. for an anonymized database of individual confirmed cases along with characteristics of each infected person. The C.D.C. provided data on 1.45 million cases reported to the agency by states through the end of May. Many of the records were missing critical information The Times requested, like the race and home county of an infected person, so the analysis was based on the nearly 640,000 cases for which the race, ethnicity and home county of a patient was known. The data allowed journalists to measure racial disparities across 974 counties, accounting for about 55 percent of the nation’s population, a far wider look than had been possible previously.    Like many newsrooms across the country, The Times undertook this sprawling data collection and reporting effort remotely, with dozens of journalists working from laptops in their homes on shared databases. As cases and deaths have swelled, the databases housing this information have buckled under their weight multiple times, requiring creative solutions. In mid-March, the database, a shared Google spreadsheet, suddenly stopped functioning because it had too many cases and too many people working in it. Journalists quickly had to redesign the database, splitting it in two parts, in order to keep the tracking effort going. The nursing home database alone has undergone multiple redesigns because there have been so many cases and deaths at so many facilities. "/>
    <s v="Nursing Home Covid Tracker - first published May 11, 2020, and updated regularly since then: https://www.nytimes.com/interactive/2020/us/coronavirus-nursing-homes.html"/>
    <s v="College Covid Tracker - first published July 28, 2020, updated regularly since then: https://www.nytimes.com/interactive/2020/us/covid-college-cases-tracker.html"/>
    <s v="The Fullest Look Yet at the Racial Inequity of Coronavirus - published July 5, 2020: https://www.nytimes.com/interactive/2020/07/05/us/coronavirus-latinos-african-americans-cdc-data.html"/>
    <s v="Track Coronavirus Cases in Places Important to You - first published Nov. 24, 2020: https://www.nytimes.com/interactive/2020/us/covid-cases-deaths-tracker.html"/>
    <s v="How Full Are Hospital I.C.U.s Near You? - first published Dec. 16, 2020: https://www.nytimes.com/interactive/2020/us/covid-hospitals-near-you.html"/>
    <s v="See How the Vaccine Rollout is Going in Your State - first published Dec. 11, 2020, updated regularly since then: https://www.nytimes.com/interactive/2020/us/covid-19-vaccine-doses.html"/>
    <m/>
    <s v="The New York Times"/>
    <s v=" This was a cross-department effort from Graphics, National, Interactive News, International and Digital Design. "/>
    <m/>
    <m/>
    <m/>
  </r>
  <r>
    <s v="An Incalculable Loss"/>
    <s v="疫情无法估量的损失"/>
    <x v="4"/>
    <s v="https://www.nytimes.com/interactive/2020/05/24/us/us-coronavirus-deaths-100000.html"/>
    <x v="0"/>
    <x v="147"/>
    <x v="60"/>
    <x v="1"/>
    <s v="Database, Illustration, Infographics, Health"/>
    <s v="Inform"/>
    <x v="15"/>
    <x v="16"/>
    <m/>
    <s v="National"/>
    <s v="Compliance"/>
    <s v="Non-compliance"/>
    <s v="Compliance"/>
    <s v="Compliance"/>
    <s v="Compliance"/>
    <s v="Scraping, Canvas, Adobe Creative Suite, Google Sheets, Node.js"/>
    <x v="83"/>
    <s v="No interactive feature"/>
    <x v="2"/>
    <x v="0"/>
    <s v=" To mark the grim milestone of 100,000 coronavirus deaths in the United States, we collected obituaries of 1,000 people and distilled a brief excerpt for each to try to capture the humanity of the lives lost. The project sought to turn the death data into a more humanistic representation of the scale of the loss. Online, we combined the excerpts with 100,000 illustrated figures and an essay. In print, we took over the entire front page and several pages inside with the 1,000 names and obituary excerpts — still just 1 percent of the toll. "/>
    <s v=" The project drew widespread attention at a difficult moment in the pandemic. The decision to take over the front page of the print paper was especially resonant and ultimately drew people into the project to spend time with the names and their stories.   Many readers, including those who lost loved ones to Covid, expressed their gratitude for the piece, some in particularly emotional terms. One note: “I will cherish your echoing the pains of lives lost to Covid-19, and thereby helping us to grapple with what it means to be the America to which my parents each emigrated from eastern Europe just over a century ago.”   People who saw their own loved ones in the list and reached out; others shared the piece or left comments with their loved ones' names and a short sentence, adding them to the list and making them part of the project, too.    The all-type format of the front page inspired many derivative art projects, including one striking take amid the racial justice protests that sprung up not long afterward listing names of those killed by police. "/>
    <s v=" This was not a typical data project because a significant portion of the source material was qualitative and had to be collected and qualitatively reviewed for inclusion, then turned into readable data for display. The editing of the 1,000 excerpts was perhaps the most time-consuming and emotionally challenging part of the project.   To gather the obituaries we searched news reference sites like Factiva and Nexis as well as the obituary site Legacy.com for mentions of deaths related to coronavirus. We also searched Spanish- and Chinese-language media and did some more targeted searching on the sites of specific news outlets to make sure our list was as inclusive as possible.    All the material was poured into a series of 17 Google docs with about 100 pages of obits each. A team of researchers and editors read through them creating metadata (name, age, location) in ArchieML and choosing excerpts for publication. We created a Node script to download the data from the 17 docs and merge them into a single Google spreadsheet that powered the interactive.   For the graphic visualization we used an HTML canvas element with a series of small illustrations. We added aspects of randomness that would make the display feel more organic while also retaining a sense of order. For the typographic elements we chose to use real HTML text for crisp display. The final piece of the puzzle was to sync the two elements, which happens as the page loads and responds to the size of the viewport. "/>
    <s v=" It was emotionally taxing work on a tight deadline. At the time, such a scale of death was hard to fathom (though we’ve since nearly quintupled it), and to build the piece we had to confront it directly.    From initial concept to publication was less than two weeks, and it required an enormous team to pull off the research, editing and production. It was difficult to get the whole thing done from a practical standpoint and also difficult because of the subject matter.    Once we had the initial list of obituaries, a half-dozen editors read every one to choose the very short lines that went into the piece. Most are direct quotes, or lightly edited. Because we were keeping everything to a sentence or less, we ended up leaving so much out. It’s difficult to capture a whole life in a handful of words, or even the couple hundred words we were drawing from. But the hope was that collectively, the short descriptions would help readers better comprehend the enormous gravity of the deaths in a more visceral way than just a chart or data visualization.    It was also challenging to strike the right tone visually and in text, again remembering we were dealing with real people’s lives and wanting to honor their loved ones’ memories of them. We went through many iterations of the illustrations and design to make it feel at once personal and to convey the scale — a balance that is difficult to achieve in most data work. "/>
    <s v=" It’s important to humanize numbers, especially big ones, but it’s not easy. On this story, getting to the underlying source of the quantitative information helped us reveal a lot more than a summary statistic.   We started out feeling like the impact of 100,000 deaths was this awful, unknowable thing. How could we ever know what it meant? We tried to answer the question by breaking it down. Each death was a life, each life was a person, each person had a story, a community, an impact. That story was knowable, too. All together, they made up a big, overlapping story about our country.   One lesson we learned on the process: It was valuable for everyone involved to have a sense of the final work product early on. We did a proof-of-concept sketch of the front page that helped gain buy-in from leadership, and also gave the researchers and editors combing through the obits a tangible goal. Sometimes we do the reporting and then start designing, but in this case we needed both to happen on parallel tracks and we were lucky that they could inform each other. "/>
    <s v="Print A1 - https://twitter.com/nytimes/status/1264427825639063553"/>
    <m/>
    <m/>
    <m/>
    <m/>
    <m/>
    <m/>
    <s v="The New York Times"/>
    <s v=" This was a cross-department effort from Graphics, National, Digital Design, Research and the Print Hub.    By Dan Barry, Larry Buchanan, Clinton Cargill, Annie Daniel, Alain Delaqueriere, Lazaro Gamio, Gabriel Gianordoli, Richard Harris, Barbara Harvey, John Haskins, Jonathan Huang, Simone Landon, Juliette Love, Grace Maalouf, Alex Matthews, Farah Mohamed, Steven Moity, Destinée-Charisse Royal, Matt Ruby and Eden Weingart.    Additional research by Yuriria Avila, Alex Lemonides and Chi Zhang. Additional editing by Jason Bailey, Eric Morse and Alison Peterson.  "/>
    <m/>
    <m/>
    <m/>
  </r>
  <r>
    <s v="Who Gets to Breathe Clean Air in New Delhi?"/>
    <s v="谁可以在新德里呼吸清洁空气？ "/>
    <x v="4"/>
    <s v="https://www.nytimes.com/interactive/2020/12/17/world/asia/india-pollution-inequality.html"/>
    <x v="1"/>
    <x v="117"/>
    <x v="60"/>
    <x v="1"/>
    <s v="Documentary, Database, News application, Infographics, Chart, Video, Map, Environment, Health"/>
    <s v="Inform"/>
    <x v="8"/>
    <x v="19"/>
    <m/>
    <s v="Regional"/>
    <s v="Compliance"/>
    <s v="Non-compliance"/>
    <s v="Non-compliance"/>
    <s v="Compliance"/>
    <s v="Compliance"/>
    <s v="Sensor, D3.js, JQuery, Json, Adobe Creative Suite, Google Sheets, CSV, Node.js"/>
    <x v="95"/>
    <s v="Hyperlink to related materials"/>
    <x v="2"/>
    <x v="0"/>
    <s v=" We measured the air pollution that two children in New Delhi breathed as we followed them around the city on a normal day to see how wealth inequality affected their exposure. "/>
    <s v=" Everyone does not breathe the same air. This project went to extraordinary lengths to make visible this dangerous reality.    While Delhi’s poor air quality is well-known, disparities in individual exposure based on class or circumstances are poorly understood. Few researchers have collected this data. Many residents are unaware of the risks. The most harmful pollutants are commonplace, legal and largely invisible.   We showed, moment to moment, what that exposure looks like. Monu, who lives in a slum and attends school outside, is exposed to about four times as much pollution as Aamya, whose school and home are guarded by air purifiers. We watch as both children brush their hair, hang out with friends and sit down for dinner, and see overlaid the spikes and valleys of their real-time pollution exposure.    The visual contrast reflects a dispiriting reality: A long-term, consistent disparity like we observed that day could steal around five years more life from someone in Monu’s position, compared with an upper-middle-class child like Aamya.   Arden Pope, one of the world’s foremost experts on health and air pollution, called the piece “an engaging, important, and sobering story.” Scott Murray called it “the finest piece of data-driven visual journalism I have seen, ever, hands-down.” Most importantly, it is impossible to address health inequalities if they are not understood, and this piece provides an opening. "/>
    <s v=" We worked with researchers from ILK Labs in Bangalore to design a data collection and processing protocol involving three types of portable air quality sensors and custom software running on a battery-powered Raspberry Pi computer.    We recorded the air pollution data as CSV files. The video files included sidecar metadata generated by the cameras. We used Google Sheets and a custom Node.js app to parse the various metadata and sync it all via their timecodes. This new, combined data allowed us to generate all the time code-based visuals you see in the story.    The timelines and side-by-side photos, using this new data, were made interactive in the browser with JavaScript, leaning heavily on the D3 JavaScript library.    It is important to note that just as important as specific technologies used were the months of on-the-ground reporting from reporters in the New Delhi bureau to identify appropriate families, gain entry to their homes and schools, and understand the broader social context behind Monu’s and Aamya’s lives. The combination of deeply informed on-the-ground reporting and creative data-gathering and visualization helps make the project distinctive. "/>
    <s v=" It’s unusual for The Times to collect data for a project like this. We usually build charts and other graphics with data given to us by outside experts. But the data we wanted didn’t exist, so we had to collect it.    To add to the challenge, there wasn’t a turnkey, commercial project that did what we needed. Most air quality monitoring hardware is big and stationary.  We needed a small, mobile solution that let us keep up with our subjects. We settled on the Arduino-based Airbeam 2 sensor by HabitatMap, which took exposure measurements of the kids every five seconds as we documented their day with our cameras.    The sensor in the Airbeam 2 is well-regarded, but shortcomings in its mobile app led us to fork an open source project that reads real-time data off the sensor. Our heavily modified app ran on a tiny, battery powered Raspberry Pi Zero computer tethered to the sensor’s serial port. Our app allowed us to control the sensor and manage the data it collected, in the field, using only our phones.    To assist us in data collection and post-reporting analysis, we partnered with Adithi Upadhya and Meenakshi Kushwaha, pollution researchers with ILK Labs who have experience measuring pollution in India using lower-cost sensors like the Airbeam 2. They also collected stationary samples with their own equipment to help verify and normalize the data on our smaller, portable sensors. "/>
    <s v=" There is tremendous potential for sensor journalism and rigorous fieldwork to show aspects of the world that cannot be revealed in an interview or official records. With the guidance of researchers, we can design experiments that give us direct access to scientific data and far more visualization possibilities than if we relied on existing studies. At the same time, none of the data will matter if we can’t make it feel intuitive and personal, and this means empathetic, deeply informed beat reporting will be as critical to this journalism as it is to written work. "/>
    <m/>
    <m/>
    <m/>
    <m/>
    <m/>
    <m/>
    <m/>
    <s v="The New York Times"/>
    <s v=" By Jin Wu, Derek Watkins, Josh Williams, Shalini Venugopal Bhagat, Hari Kumar and Jeffrey Gettleman Cinematography by Karan Deep Singh and Omar Adam Khan.    Field production by Sidrah Fatma Ahmed.    Meenakshi Kushwaha and Adithi Upadhya from ILK Labs helped collect and analyze data.    Produced by Rumsey Taylor, Leslye Davis and Josh Keller.  "/>
    <m/>
    <m/>
    <m/>
  </r>
  <r>
    <s v="How the Virus Got Out and How the Virus Won"/>
    <s v="病毒如何出来的"/>
    <x v="4"/>
    <s v="https://www.nytimes.com/interactive/2020/03/22/world/coronavirus-spread.html"/>
    <x v="0"/>
    <x v="148"/>
    <x v="60"/>
    <x v="1"/>
    <s v="Explainer, Illustration, Infographics, Chart, Map, Health"/>
    <s v="Explain"/>
    <x v="15"/>
    <x v="34"/>
    <m/>
    <s v="International"/>
    <s v="Compliance"/>
    <s v="Non-compliance"/>
    <s v="Non-compliance"/>
    <s v="Compliance"/>
    <s v="Compliance"/>
    <s v="Animation, 3D modelling, Three.js, QGIS, Json, Google Sheets, CSV, Node.js"/>
    <x v="88"/>
    <s v="No interactive feature"/>
    <x v="6"/>
    <x v="0"/>
    <s v=" Clear and compelling visualizations illuminated two major public health failures. The first analyzed the movements of hundreds of millions of people to show why the most extensive global travel restrictions in history didn’t stop the epidemic. The second showed a vast wave of infection that swarmed across the United States before we knew about how bad it was, and how American officials chose to underestimate, downplay and ultimately ignore the threat. "/>
    <s v=" These two stories wove together emerging science and data analysis to create animated explanations of how the pandemic spread beyond our grasp. Combining data journalism with cutting-edge visualizations, the stories assembled the evidence and showed who was at fault.   The reporting for each story was immense. For “How the Virus Got Out,” we worked with many of the world’s top disease researchers to assess what fueled the epidemic. We scraped cell-phone tracking data from Baidu and matched it to global flight traffic, allowing us to describe, for the first time, how people moved around China and the world in the early months. The analysis found that about seven million people left Wuhan before the Chinese government locked it down, seeding outbreaks in 26 countries. This story was published in mid-March, when many Americans were becoming aware of the threat. It became The Times’s most-read international story of the year.   For How the Virus Won, we spent months analyzing genetic data, case reports, disease modeling and travel patterns. We partnered with epidemiologists and geneticists, who provided exclusive research on the genetic traces of the outbreak and the central role of travel from New York City. We visualized the hidden spread of the virus in the early months of the year, when the public didn’t know where the virus was and officials waited to act. Those delays, we estimated with Columbia University researchers, cost tens of thousands of lives.   Tom Inglesby, one of country’s top public health researchers, tweeted: “@CDCgov should be doing analyses like this NYT story to understand pandemic. This kind of analysis should be encouraged and permitted by Administration. Information needs to flow freely to understand exactly what happened, is happening, as it has in past outbreaks.” President Trump called the estimates of lives lost a “political hit job.” "/>
    <s v=" Both stories used WebGL to visualize the spread of the virus. The Three.js javascript library allowed us to bring our data into a three dimensional space where we animated hundreds of thousands of particles representing healthy and infected populations, virus mutations, virus deaths and travel distances. We used our internal Node-based publishing system to constantly parse each dataset while we were making design decisions, to ensure we were always sketching with the latest data.   In order to visualize such a large number of data objects, we used a technique that bypassed the computer’s CPU by sending animation information directly to the graphics processor. The animation calculations, which would have normally created a bottleneck in the Three.js library, were computed by embedding values in our custom WebGL shaders. The performance of the reader’s browser was far better using this technique.   Adobe Illustrator, Autodesk Maya and QGIS were used to create the maps and 3D models. "/>
    <s v=" Epidemics are difficult to understand. Viruses are invisible. Exponential growth is confusing. Testing is spotty. The hardest part about this project was finding a visualization form that could connect together what was happening in an intuitive way. And what was happening was terrifying.   We pushed the boundaries of what is possible in the browser, using technologies that would not have been possible just a few years ago. And we did it for our most ambitious telling of the world’s biggest story. But it was not visualization merely to track the virus — it was to help readers understand what went wrong.   Once you can visualize the invisible — we used dots of infections visiting new cities, growing quickly — then it’s easier to see why our various strategies didn’t work. Lockdowns were too late. New York City Mayor Bill DeBlasio’s March call to “get out of the town” was dangerous. Restrictions on travel from China meant little when cases were streaming in from Europe. We were limited by what we didn’t track and couldn’t see. "/>
    <s v=" The projects were cohesive because we knew what we wanted to say. This came out of extensive conversations with researchers about the dynamics of outbreaks and the data we would need to illustrate them. It allowed us to be very specific about which data we would go after, the forms we would explore and — just as important — the data we would ignore. We spent weeks negotiating with flight data firms, for instance, arguing that their data could play an important public service. Every aspect — reporting, data gathering, visualizations, writing — had to support the central message we wanted to convey.    But beyond what the pieces explicitly say, the animations here helped convey a visceral understanding of what happened when words were insufficient. Fear that the virus is streaming into new cities. Awe at the explosive power of exponential growth. Outrage that officials refused to see what was all around them. Sadness at the invisible, uncounted lives that could have been saved. Ultimately, it is these messages that leave a lasting impact and show the unique power  of data visualization in an all-consuming crisis. "/>
    <s v="How the Virus Won - June 24, 2020: https://www.nytimes.com/interactive/2020/us/coronavirus-spread.html"/>
    <s v="Print for How the Virus Got Out: https://twitter.com/DanZedekDesign/status/1243239304710836226"/>
    <s v="Print for How the Virus Won: https://twitter.com/Josh_H/status/1279717732586598400"/>
    <s v="Tom Inglesby: https://twitter.com/T_Inglesby/status/1276131896955670532"/>
    <m/>
    <m/>
    <m/>
    <s v="The New York Times"/>
    <s v=" How the Virus Got Out - By Jin Wu, Weiyi Cai, Derek Watkins and James Glanz.    How the Virus Won - By Derek Watkins, Josh Holder, James Glanz, Weiyi Cai, Benedict Carey and Jeremy White.  "/>
    <m/>
    <m/>
    <m/>
  </r>
  <r>
    <s v="Mapping Makoko"/>
    <s v="马克可艰难求生"/>
    <x v="19"/>
    <s v="https://guardian.ng/stories/makoko-neglected-and-unmapped/"/>
    <x v="1"/>
    <x v="149"/>
    <x v="139"/>
    <x v="1"/>
    <s v="n-a"/>
    <s v="Inform"/>
    <x v="2"/>
    <x v="3"/>
    <m/>
    <s v="Corporate, individual or specific event"/>
    <s v="Compliance"/>
    <s v="Non-compliance"/>
    <s v="Non-compliance"/>
    <s v="Compliance"/>
    <s v="Non-compliance"/>
    <s v="Drone mapping, OpenDataKit, Shorthand, Flourish data visualisations, Google Earth Pro, Google Sheets"/>
    <x v="96"/>
    <s v="Zoom/details on demand,Hyperlink to related materials"/>
    <x v="0"/>
    <x v="0"/>
    <s v=" Neglected and Unmapped was produced through a partnership between Code for Africa, the Guardian Nigeria, The Pulitzer Centre on Crisis Reporting, Humanitarian OpenStreetMap, MakokoDreams, AfricanDRONE and UhuruLabs.    Code for Africa (CfA) is the continent’s largest network of civic technology and data journalism labs, with teams in 12 countries. CfA builds digital democracy solutions that give citizens unfettered access to actionable information that empowers them to make informed decisions, and that strengthens civic engagement for improved public governance and accountability. This includes building infrastructure like the continent’s largest open data portals at openAFRICA and sourceAFRICA, as well as incubating initiatives as diverse as the africanDRONE network, the PesaCheck fact-checking initiative and the sensors.AFRICA air quality sensor network.   In this project CfA contributed conceptualised the project, managed and coordinated all parties involved (including the local community in Lagos and the local NGO partner, MakokoDreams), ran the field data collection and developed the data journalism campaign around it.   The Guardian Nigeria contributed to reporting on the mapping project conducted my CfA and partners in Makoko.    The Pulitzer Centre on Crisis Reporting was the project funder.    The Humanitarian OpenStreetMap team contributed to project funding. Volunteers from HOTOSM network helped to digitise maps through their crowdsourcing mapping platform.   AfricanDRONE and its subsidiary - Uhuru Labs - contributed to drone training, drone mapping and uploading drone footage to OpenStreetMap open data portal.    "/>
    <s v=" Makoko is one of Africa’s most unique inner-city slums, with a third of the community built on stilts in a lagoon off the Lagos mainland, accessible only by canoe. The rest of the settlement is on swampy land with little sanitation and few public services. Makoko is estimated to be home to 300,000 people, but government and residents claim the figure is higher. The numbers are hazy because the area appears as a near-blank space on maps — with little information about structures, density, or streets. This means it is almost impossible to properly track land ownership, plan infrastructure, optimize services, plan for emergencies, or support development.   Being a blank spot on the map means authorities never adequately allocate resources to Makoko, or — worse — exploit the lack of awareness to grab the land and displace dwellers. Neglected and Unmapped explored a bottom-up mapping project that helped the community fight for their land rights. The project combines data, satellite images, on-the-ground multimedia journalism, and long-form storytelling.   The project began with strategic partnerships and townhalls to introduce the project to the community and get their buy-in. This was a critical step, as years of neglect from officials, and individuals claiming to be working for their benefit had affected their perceptions of outsiders working in Makoko.    Once the community was brought on board, our team worked with people in Makoko to build their capacity and empower them to join the project. Fifteen local women and seventeen men were trained by the coalition partners to map Makoko using drones, canoes and open data platforms. Throughout the project 990 images captured by drones were uploaded to the OpenStreetMap and Java OpenStreetMap. The Humanitarian Open Street Map volunteers assisted in digitising the images. Additionally, 80 Points of Interest (POIs) were captured using The Open Data Toolkit (ODK) and dataset uploaded to openAFRICA. These POIs include sources of clean water, schools, healthcare facilities, places of worship, townhalls and more.    The mapping project was captured in a flagship story produced by media partners the Guardian Nigeria. This piece married drone journalism, geo-journalism, data visualisations and multimedia with first hand narratives of lives in Makoko to expose the challenges faced in the slum to an international audience. The project then received considerable international traction, receiving features in Agency France Press, Aljazeera, CNN, the BBC and the Guardian UK.    Mapping Makoko is an ongoing process. In 2020 the project team returned to Makoko and conducted fresh water samples for analysis, mapping a further 20 clean water sources as POIs in Makoko. We hope to continue mapping Makoko through future grant opportunities, as well as to use the collaborative model developed there as a blueprint for future data journalism projects. "/>
    <m/>
    <s v="Accessing the Makoko informal settlements in Lagos_x000a_Getting the buy-in from the local chiefs to start putting the points on the map, and then run an entire data journalism campaign"/>
    <s v="Data journalism projects can help put invisible communities or settlements into open maps_x000a_Combining drones, geo data and data visualisation can produce impact on the geographic perception of communities_x000a_The importance of digitising infrastructure that can aid in decision making including service delivery such as healthcare. "/>
    <s v="https://pulitzercenter.org/projects/mapping-makoko"/>
    <s v="http://www.cnn.com/2020/02/26/africa/nigeria-makoko-mapping-intl/index.html"/>
    <s v="https://www.bbc.co.uk/programmes/p084qdn9"/>
    <s v="https://pulitzercenter.org/blog/behind-story-jacopo-ottaviani-john-eromosele-mapping-makoko"/>
    <s v="https://web.facebook.com/watch/?v=973781016334126"/>
    <s v="https://www.openstreetmap.org/search?query=Makoko%20Nigeria#map=18/6.49538/3.39065"/>
    <s v="https://africaopendata.org/dataset/point-of-interest-in-makoko-2019&amp;sa=D&amp;source=editors&amp;ust=1612345075126000&amp;usg=AFQjCNFJQO0LRNHzgIo8rUx76hym_jhRQg"/>
    <s v="Code for Africa, The Guardian Nigeria, Pulitzer Centre on Crisis Reporting, Humanitarian Open Street Map Team, AfricanDRONE, Uhuru Labs"/>
    <m/>
    <m/>
    <m/>
    <m/>
  </r>
  <r>
    <s v="The Great Wave"/>
    <s v="covid大浪潮"/>
    <x v="41"/>
    <s v="http://www.grandeonda.it/en/"/>
    <x v="0"/>
    <x v="150"/>
    <x v="140"/>
    <x v="0"/>
    <s v="Long-form, Infographics, Chart, Video, Health"/>
    <s v="Inform"/>
    <x v="15"/>
    <x v="9"/>
    <m/>
    <s v="National"/>
    <s v="Compliance"/>
    <s v="Non-compliance"/>
    <s v="Non-compliance"/>
    <s v="Compliance"/>
    <s v="Non-compliance"/>
    <s v="Animation, Personalisation, Scraping, Json, Adobe Creative Suite, CSV, R"/>
    <x v="97"/>
    <s v="Hyperlink to related materials"/>
    <x v="0"/>
    <x v="0"/>
    <s v="The Great Wave is a project developed during a year-long data journalism fellowship at the International School for Advanced Studies (SISSA) in Trieste, Italy, a research center that focuses on physics, neuroscience, mathematics and science communication. Its purpose was to think about the pandemic and its effects in a more systematic way, taking a step back from emergency writing to get a broader look at what happened in 2020. We wanted to understand what did we think about the virus, how did we know it, and whether it was the best use of available scientific evidence, especially in the West."/>
    <s v="The results of our project were featured in national and local media in Italy, sparking debates around the timing and effectiveness of the country’s pandemic response. Some public health authorities denied our FOIA requests, and the lack of transparency around critical epidemiological data was also one of the most contested issues."/>
    <s v="Data visualization was key to our project. We wanted to report the best available evidence we could find sifting through hundreds of papers, and talking to dozens of experts, in a concise and compelling way. At the same time, given the topic we absolutely wanted to avoid compiling a statistical atlas of the pandemic. Working with information designer Federica Fragapane, we designed our visualizations to make numbers as human as possible. Every time we showed individuals, for example, we made them look all different from each other. There are no two identical objects to represent them. For us it was very important to remind readers that we were talking about people and their stories, not abstract figures. This was the principle that led us to design many hand-made visualizations, crafted from scratch instead of using off the shelf tools."/>
    <s v="Our goal, especially in the first half of project, was to try to give some dignity and respect to everybody involved. This was a story about people that lost family, friends, loved ones, and we wanted to do all we could to show empathy and compassion, which is especially hard when working with numbers. One such example can be found in the first chapter when we talked about what happened in Bergamo, the most hit Italian area during the first wave. To give readers an idea of the amount of destruction the virus brought, we tracked each of the excess deaths as best as we could, through all available public information. We then built a simulation of their social structure using demographic data to show how many family members were left without their loved ones."/>
    <s v="This project taught us that data driven journalism was invaluable in understanding and reporting this pandemic, but also carried the risk of being cold and heartless. We strived for balance between rigor and humanity. Numbers are great for telling some stories, but - like when we talked about mental health - they also can have large limitations. You can't really use data to talk about feelings in a meaningful way, for example, and so we didn't. Sometimes all that's needed is just a voice. Our hope is that those lessons can be of use to other journalists as well."/>
    <m/>
    <m/>
    <m/>
    <m/>
    <m/>
    <m/>
    <m/>
    <s v="Federica Fragapane"/>
    <s v="Davide Mancino (1983) lives in Turin, Italy. He is a visual journalist, information designer and trainer. His collaborations include news outlets in the United States like Fivethirtyeight and Quartz, others in Spain and Germany. In Italy he writes for Il Corriere della Sera and Il Sole 24 Ore."/>
    <m/>
    <s v="English, Italian"/>
    <m/>
  </r>
  <r>
    <s v="News Deserts Spread in Turkey"/>
    <s v="沙漠在土耳其蔓延"/>
    <x v="42"/>
    <s v="https://journo.com.tr/turkey-news-deserts"/>
    <x v="0"/>
    <x v="151"/>
    <x v="141"/>
    <x v="0"/>
    <s v="Investigation, Explainer, Database, News application, Map"/>
    <s v="Inform"/>
    <x v="8"/>
    <x v="7"/>
    <m/>
    <s v="National"/>
    <s v="Compliance"/>
    <s v="Compliance"/>
    <s v="Non-compliance"/>
    <s v="Compliance"/>
    <s v="Compliance"/>
    <s v="Scraping, JQuery, Microsoft Excel, Google Sheets, Python"/>
    <x v="98"/>
    <s v="Zoom/details on demand"/>
    <x v="1"/>
    <x v="0"/>
    <s v="Over the course of two weeks in February 2021, we scraped more than a million news articles from more than 6,500 Turkish news websites in which the names of 973 administrative districts of Turkey appear. With a choropleth map, we revealed which districts have the highest or lowest news coverage per capita, and which districts of Turkey face the risk of emerging &quot;news deserts.&quot; We also analyzed the authenticity of news content for each district, showing where original reporting is We hope that this research has humbly contributed to a subject area with hardly any data about digital journalism in"/>
    <s v="Until our study, there was no data about the geographical scope and originality of digital journalism in Turkey. For the first time, we presented the public data-based insights on the issue, showing that news deserts are spreading in certain parts of Turkey —particularly the Inner Aegean, Central Anatolian, and Eastern regions where President Erdogan's ruling Justice and Develıpment Party (AKP) dominates, while original reporting is surprisingly higher in other areas, including the Kurdish-majority Southeast region and in most strongholds of the main opposition Republican People's Party (CHP) across the country.  Perhaps the most striking findings showed that 85% of the news articles published in Turkish digital media are not original reporting but are merely copy-pasted from initial sources (particularly the news agencies). Meanwhile, many provinces that seem like an &quot;oasis&quot; in the gross number of news articles are actually &quot;deserts&quot; of original journalism. Our results were reported by dozens of news outlets in national and local media. We were interviewed by seven newspapers, five national TV networks, and one national radio channel. The Global Investigative Journalism Network (GIJN) shared our story through its social media accounts and its newsletter. According to our estimates, the project reached more than 13 million people in Turkey through conventional and digital media outlets. We were also hosted at panels to present our findings at physical and online events organized by respected institutions like Columbia University's Global Centers in Istanbul, the European Endowment for Democracy, the International Press Institute, and the Journalists' Association in Ankara. Kizilkaya will also talk about this project at the Data Visualization Society's Outlier Conference in February 2022."/>
    <s v="We manually constructed a dataset of more than 6,500 news websites —including almost all national, regional and local outlets in Turkey. We coded a Python script and used jQuery to scrape the articles that these news websites published for two weeks. We then built a knowledge graph to analyze this Turkish-language news content, semantically pinpointing the administrative district names in each article, while also assigning them &quot;originality scores&quot; by using a custom algorithm. We computed all results in a custom-designed macro-powered spreadsheet, completing the analysis and data visualization by using Tableau and Datawrapper. As we adhere to the principles of open data, we published the dataset as part of our feature article about this study on our non-profit news website Journo.com.tr in Turkish and in English (see Project Link 3 for the dataset). Several Turkish and international communication academics contacted us to thank us for releasing the dataset and explaining the methodology so that they can replicate or expand this study on Turkish journalism. "/>
    <s v="Turkey is a highly challenging country for media outlets. Journalists are being jailed like in China, physically or virtually assaulted like in Russia, and are forced to self-censor like in many Asian and African countries. Independent media outlets are shut down or heavily fined like in Iran, the cronies of the government capture newspapers and TV outlets like in Hungary, and the public broadcaster is under heavy government influence like in Romania and Bulgaria. Independent journalists are labeled as “traitors”, and pro-government media spread fake news like in Serbia, while defamation laws are weaponized by the ruling elite like in Poland. How these challenges affect original reporting in Turkey was a big question mark because there was no extensive study on the subject until we embarked on this route. The hardest part of our project is to come up with a viable method to answer at least a part of this question. After we figured out how we can technically scrape and then semantically analyze so many news articles, the rest was all about succinctly and aesthetically presenting the significant findings related to this Big Data. We narrated our data-based story on these findings and designed social media posts in accordance with the features of the specific audiences and algorithms on various platforms.  "/>
    <s v="We believe that this project has humbly contributed to a subject area with hardly any data about digital journalism in Turkey. Our findings should be particularly helpful for those who try to understand the current state of local journalism and original reporting in Turkey amid so many challenges. Journalists can benefit from this study especially by focusing on the geographical discrepancies of original news reporting. In some provinces, we showed that two neighboring districts may be hugely different in this regard. Although they share similar resources and features, one district may have a significantly higher rate of original journalism than its neighbor. As an on-the-field follow-up to this data journalism study, the Journo website sent its reporters to three geographical regions to investigate the reasons behind these discrepancies (see Project Link 4 for these three news articles).   By using this work, Turkish journalists can now microscopically analyze the supply-demand of news reporting on the district level, and use these actionable insights to decide about their newsroom's operations on the ground. Our main map simply shows where newsrooms can invest (for instance, by hiring more local reporters there) because there is an opportunity to satisfy the public demand for original reporting per capita in certain districts. They can also quickly see where competition in local journalism is relatively more intense.  Local journalism is the heart of any democracy. We hope that these findings will also serve the reporters and media executives in their endeavor to inform the public, including the electorate in rural districts, in line with universal standards and rules of high-quality, original journalism."/>
    <s v="https://journo.com.tr/haber-colleri"/>
    <s v="https://docs.google.com/spreadsheets/u/1/d/1UGyBHkpW2PQdIWpqdtTb1P_VzLSz3Q-vFr_6l1ISgzs/edit?usp=sharing"/>
    <s v="https://journo.com.tr/konu/neden-col-niye-vaha"/>
    <m/>
    <m/>
    <m/>
    <m/>
    <s v="EMRE KIZILKAYA, EMRAH YILMAZ"/>
    <s v="Emre Kizilkaya worked for Hurriyet newspaper, the flagship outlet of Turkey's largest media corporation, for more than 10 years during which he served as digital coordinator and managing editor. He completed the Knight Visiting Nieman Fellowship at Harvard in 2019, focusing on media sustainability. He is now a vice-chair of the Vienna-based International Press Institute (IPI), and the Project Editor of Journo.com.tr, a news platform for Turkey's next-generation journalists, supported by the Journalists' Union (TGS) and the EU. Emrah Yilmaz is a freelance web developer and data scientist. He worked for Turkey's two leading media monitoring agencies for 12 years."/>
    <m/>
    <s v="English, Turkish"/>
    <m/>
  </r>
  <r>
    <s v="Avoiding coronavirus infection in indoor spaces: don't breathe other people's air"/>
    <s v="避免室内感染covid-19"/>
    <x v="27"/>
    <s v="https://elpais.com/especiales/coronavirus-covid-19/how-to-avoid-the-infection-in-indoor-spaces/"/>
    <x v="0"/>
    <x v="152"/>
    <x v="142"/>
    <x v="1"/>
    <s v="Investigation, Explainer, Infographics, Chart, Health"/>
    <s v="Inform"/>
    <x v="15"/>
    <x v="25"/>
    <m/>
    <s v="Unrestricted"/>
    <s v="Compliance"/>
    <s v="Not applicable"/>
    <s v="Non-compliance"/>
    <s v="Compliance"/>
    <s v="Non-compliance"/>
    <s v="Animation, 3D modelling, Microsoft Excel"/>
    <x v="99"/>
    <s v="Hyperlink to related materials"/>
    <x v="1"/>
    <x v="0"/>
    <s v="Constant ventilation and permanent control of CO₂ levels are two of the keys to avoiding transmission in closed rooms, as fresh air dilutes the infected particles"/>
    <s v="This report was visited by half a million people in its versions in English and Spanish. It is one of the most viewed contents of the El País science department in 2021. The clarity with which it explains the accumulation of infectious aerosols has been valued by scientists from several countries and hundreds of readers and teachers."/>
    <s v="We use a CO2 meter for hours of measurements in different closed spaces such as cars, elevators and rooms. These data were represented visually through tools such as Excel and Adobe After Effects. 3D models and animations were made in Adobe After Effects"/>
    <s v="After taking more than 20 CO2 samples from more than a dozen locations, the hardest part was designing an effective visual narrative to show accumulated aerosols and how they dissipate when ventilated."/>
    <s v="To always look in their articles for a point of utility and service journalism. While we report indoor aerosol build-up we also provide helpful information to reduce risks."/>
    <m/>
    <m/>
    <m/>
    <m/>
    <m/>
    <m/>
    <m/>
    <s v="Mariano Zafra and Javier Salas"/>
    <s v="Since October 2019 I lead the Graphic and Storytelling team of El País, in Madrid. During the last four years I worked as a Graphics Reporter for special projects in The Wall Street Journal, in New York, and I started and led the Infographic and Data Visualization Department of Univision News in Miami. Before moving to the United States, I spent fourteen years working at the two most prominent national daily newspapers in Spain: El Mundo and El País."/>
    <m/>
    <s v="English, Spanish"/>
    <m/>
  </r>
  <r>
    <s v="Consórcio de veículos de imprensa (Consortium of press vehicles)"/>
    <s v="媒体车辆500天不间断工作获取covid信息"/>
    <x v="9"/>
    <s v="https://g1.globo.com/politica/noticia/2021/10/20/consorcio-de-veiculos-de-imprensa-completa-500-dias-de-trabalho-colaborativo.ghtml"/>
    <x v="0"/>
    <x v="153"/>
    <x v="143"/>
    <x v="1"/>
    <s v="Investigation, Multiple-newsroom collaboration, Database, Open data, Health"/>
    <s v="Inform"/>
    <x v="15"/>
    <x v="35"/>
    <m/>
    <s v="National"/>
    <s v="Compliance"/>
    <s v="Compliance"/>
    <s v="Compliance"/>
    <s v="Compliance"/>
    <s v="Non-compliance"/>
    <s v="Google Sheets"/>
    <x v="42"/>
    <s v="Zoom/details on demand,Filtering,Search,Hyperlink to related materials"/>
    <x v="3"/>
    <x v="0"/>
    <s v="This is an unprecedented initiative involving six of the main vehicles of communication in Brazil to promote the transparency of data on cases and deaths caused by Covid-19 and, more recently, on applied vaccines. In the consortium, teams share tasks and the information obtained so that Brazilians can learn about the evolution of Covid-19, the consolidated numbers of tested cases with positive results for the new coronavirus and the doses of vaccines applied in all units of the federation. A balance is released daily. It is a fundamental service, broadcast on all platforms and with unquestionable journalistic relevance."/>
    <s v="The consortium was formed in response to the decision by the government of president Jair Bolsonaro to restrict access to data on the pandemic. So, g1, O Globo, Extra, O Estado de S.Paulo, Folha de S.Paulo and UOL decided to form a partnership, leaving the competition aside, to work collaboratively in search of the necessary information in the 26 states and the District Federal. Something new, but innovative and necessary. By joining forces and showing their commitment to informing, the vehicles sent a sign of confidence to the population in the professional media and reinforced their fundamental role of demanding transparency from government entities. There has never been a journalistic partnership between the vehicles, direct competitors before. Journalism's mission to inform the population, however, made it necessary to act at a decisive moment in the midst of the pandemic. The speed with which the teams were formed to collect the data, the accuracy of the information and the concern with the public are outstanding characteristics of this partnership. The daily collaboration between newsrooms around a common goal makes the consortium a unique initiative. The consortium became a national reference. The data are considered more reliable than those released by the Ministry of Health. The partnership is today the main source of information for other press vehicles and is seen as a fundamental channel by the population."/>
    <s v="There is a whole concern with the verification of the data. A careful collection is carried out in each unit of the federation (that is, in the 26 states and the Federal District), whether by email, WhatsApp, website or phone, and a spreadsheet (of Google), which all vehicles have access to, is used to consolidate the information. There is an entire collaborative process carried out in an organized manner, with the objective of providing the population with the most faithful and accurate picture of the current situation of the pandemic. The cells are automated in the spreadsheet, providing a daily bulletin to be shared with all newsrooms, to be published daily at 8 pm. Each vehicle, however, has its way of disclosing data. On g1, for example, there is also a map: https://especiais.g1.globo.com/bemestar/coronavirus/estados-brasil-mortes-casos-media-movel/ "/>
    <s v="There are more than 100 journalists involved in the project, spread across the newsrooms of six competing vehicles in Brazil. The organization of work and collaboration involving reporters and newsroom editors with different ways of working are, without a doubt, one of the hallmarks of this partnership. It is no easy task to make a task force like this work, organically and without errors, for so long. This is an unprecedented, exclusive and unique initiative in the Brazilian media."/>
    <s v="Journalism lives. Journalism breathes. And its role, of promoting transparency and providing an essential service to the public, always speaks louder. The purpose of bringing information to the public is the engine of this collaboration. A purpose that motivates much more than competition."/>
    <s v="https://g1.globo.com/bemestar/coronavirus/noticia/2021/04/29/400-mil-mortes-covid.ghtml"/>
    <s v="https://oglobo.globo.com/saude/coronavirus/numero-de-mortos-por-covid-19-ultrapassa-350-mil-no-brasil-pais-volta-registrar-media-acima-de-3-mil-mortes-por-dia-24965561"/>
    <s v="https://extra.globo.com/noticias/coronavirus/brasil-tem-mais-de-100-milhoes-de-vacinados-com-primeira-dose-contra-covid-19-25134610.html"/>
    <s v="https://saude.estadao.com.br/noticias/geral,brasil-atinge-a-marca-de-450-mil-mortes-por-covid-19,70003725280"/>
    <s v="https://www1.folha.uol.com.br/equilibrioesaude/2021/03/brasil-chega-a-300-mil-mortos-por-covid-apenas-75-dias-depois-de-registrar-200-mil.shtml"/>
    <s v="https://www.uol.com.br/vivabem/noticias/redacao/2021/07/29/vacinacao-covid-19-coronavirus-29-de-julho.htm"/>
    <m/>
    <s v="Renato Franzini (g1), Constança Tatsch (O Globo), Adriana Dias (Extra), Daniel Bramatti (O Estado de S.Paulo), Flávia Faria (Folha de S.Paulo), Marcos Sérgio Silva (UOL)"/>
    <s v="Representatives of each vehicle: g1 - Renato Franzini O Globo – Constança Tatsch Extra – Adriana Dias O Estado de S.Paulo – Daniel Bramatti Folha de S.Paulo – Flávia Faria UOL – Marcos Sérgio Silva"/>
    <m/>
    <s v="Portuguese"/>
    <m/>
  </r>
  <r>
    <s v="Katadata Indonesia"/>
    <s v="大流行期间雅加达的空气污染"/>
    <x v="34"/>
    <s v="https://katadata.co.id/polusi-udara"/>
    <x v="0"/>
    <x v="154"/>
    <x v="144"/>
    <x v="0"/>
    <s v="Database, Infographics, Chart, Video, Environment, Health"/>
    <s v="Inform"/>
    <x v="15"/>
    <x v="9"/>
    <m/>
    <s v="Regional"/>
    <s v="Compliance"/>
    <s v="Non-compliance"/>
    <s v="Non-compliance"/>
    <s v="Non-compliance"/>
    <s v="Non-compliance"/>
    <s v="Animation, 3D modelling, OpenStreetMap"/>
    <x v="100"/>
    <s v="Zoom/details on demand,Filtering"/>
    <x v="1"/>
    <x v="0"/>
    <s v="Restrictions on residents' activities during the Covid-19 are believed to reduced air pollution over the city of Jakarta. However, air quality index data reveals the opposite fact that pollution still surrounds the capital city.  In fact, some residents still believe that Jakarta's air is not completely bad. This is evident from the results of a survey conducted by the Katadata Insight Center (KIC) in August 2021. We also summarize a number of &quot;myths&quot; that some of the residents believe. As a comparison, we used data collected by Nafas, a startup provider of air quality measurement applications.  "/>
    <s v="The poor air quality in Jakarta and its surrounding areas should be a lesson that air pollution is the enemy of all of us. Because, this can have an impact on health in the future. Residents of the capital city needs to encourage the government to immediately deal with sources of pollution in the capital city. For example, by conducting emission tests for cars, factories, and so on."/>
    <s v="We interviewed the governments, the observers, and the startup who provides air quality measurement. We use Flourish and Microsoft Excel to calculate and analyze the data that we collect."/>
    <s v="Gather all the informations we need and analyze our findings based on the data."/>
    <s v="The importance of data to strengthen the argument in our article. In this case, is about how bad the air quality is in Jakarta, Indonesia."/>
    <s v="https://katadata.co.id/ariayudhistira/analisisdata/61a5f14e4b4b9/alarm-baru-bahaya-udara-jakarta"/>
    <s v="https://katadata.co.id/ariaw/analisisdata/61a5f1c23910d/polusi-tak-berkurang-meski-pandemi"/>
    <s v="https://katadata.co.id/ariaw/analisisdata/61a5f243c56fc/meluruskan-mitos-mitos-udara-bersih-di-sekitar-kita"/>
    <s v="https://katadata.co.id/ariaw/analisisdata/61a5f29cd82ee/video-the-silent-killer-udara-jakarta"/>
    <m/>
    <m/>
    <m/>
    <s v="Cindy Mutia Annur, Dimas Jarot, Monavia Ayu, Ratri Kartika"/>
    <s v="The authors are part of the data journalism team at Katadata Indonesia. They write articles on various topics such as business-economics, social, to politics based on data."/>
    <m/>
    <s v="Bahasa Indonesia"/>
    <m/>
  </r>
  <r>
    <s v="Money for the boys: How agberos pocket billions of Lagos transport revenue"/>
    <s v="“agberos”如何获得数十亿拉各斯的交通收入"/>
    <x v="19"/>
    <s v="https://www.icirnigeria.org/money-for-the-boys-how-agberos-pocket-billions-of-lagos-transport-revenue/"/>
    <x v="0"/>
    <x v="155"/>
    <x v="145"/>
    <x v="0"/>
    <s v="Investigation, Corruption, Economy"/>
    <s v="Inform"/>
    <x v="28"/>
    <x v="4"/>
    <m/>
    <s v="National"/>
    <s v="Compliance"/>
    <s v="Non-compliance"/>
    <s v="Non-compliance"/>
    <s v="Compliance"/>
    <s v="Non-compliance"/>
    <s v="Canvas"/>
    <x v="2"/>
    <s v="Zoom/details on demand,Hyperlink to related materials"/>
    <x v="3"/>
    <x v="0"/>
    <s v="The project focuses on how non-state actors collect transport revenue belonging to Lagos State, Nigeria's richest state, and pocket it. Ana analysis of data shows that they amount of money collected by these non-state actors is $300 million annually. I checked the Lagos State financial statements to asvcertain whether government keeps record of their colections but did not find the record anywhere. I contacted Lagos State Internal Revenue Service and the Lagos State Ministry of Finance but neither could give account of the money. This is the first time anybody could use data to identify financial leakages in Lagos State"/>
    <s v="The project led to several rebuttals by the Lagos State government and the Lagos Internal Revenue Service. The Lagos State government claims it is now involved in the collection of transport taxes, though there is no evidence that corruption has stopped in the process.   "/>
    <s v="I gathered information from local governments in Lagos State and used the information to obtain an average amount collected each day, month and year.  I was able to obtain the number of vehicles, tricycles and motorcycles in Lagos from open source tools and questionnaires obtained from drivers on Lagos roads, and  transport touts.  I then used Canvas for visualisation."/>
    <s v="It was very difficult to visit 21 out of 37 local government development areas in Lagos. Secondly, it was also difficult to obtain information from commercial vehicle divers and transport touts themselves. I had to accept to not publish their names before they could give out important information that supported the story. Originally, I went out to seek information on how much these non-state actors collected each year, with the hope that government would have that. But when I could not get it from the government agencies that should have the records, I went through Lagos State's financial statements. Government officials, including one mentioned in the story, wanted to meet me physcically to stop the story but I did not accept to meet him.  It involved some creativity to be able to generate the data myself, after intervewing up to 100 persons for the story. Interviewing those people at bus stops is hard as I was insulted and rebuffed on many occasions. Also, getting the pictures of the perpetrators was really hard. I had to use secret cameras to avoid &quot;being caught&quot; by the criminals who could have harmed me."/>
    <s v="Journalists cam learn that it is possbible to get original data on any illegal transaction by government. All that is needed is to get micro data from the people involved and extrapolate to a larger population.  Doing this, however, involves skills .  Also, data should not be 100 per cent accurate before they are accepted as correct. The process of gathering data determines whether data is correct or not. So, journalists should pay attention to the process of gathering data, rather than just the final product. "/>
    <s v="https://www.icirnigeria.org/profiting-from-illegality-lagos-govt-watches-as-local-councils-touts-exploit-proscribed-cyclists/"/>
    <s v="https://www.icirnigeria.org/lagos-micro-businesses-in-the-grip-of-area-boys/"/>
    <s v="https://www.icirnigeria.org/inside-lagos-local-government-councils-where-officials-divert-taxes-to-personal-bank-accounts/"/>
    <s v="https://businessday.ng/news/article/ongoing-projects-in-south-east-truth-vs-lies/"/>
    <m/>
    <m/>
    <m/>
    <s v="Odinaka Anudu"/>
    <s v="Odinaka Anudu is News Editor of the International Centre for Investigative Reporting. He had worked in BusinessDay Nigeria as Assistant Editor and Head of Investigations. He had also worked as South-East Bureau Chief at Orient Magazine and Newspaper in Nigeria.  He has over 11 years of experience in the media. He has won a number of journalism awards,  including  African Fact-Checking Awards, Citi Journalistic Excellence Award, and PwC Media Excellence Award, among others. He was educated at Nnamdi Azikiwe University in Nigeria and the University of Salford, UK. "/>
    <m/>
    <s v="English"/>
    <m/>
  </r>
  <r>
    <s v="Fraud in e-voting on the Russian parliament elections"/>
    <s v="杜马选举中发布了电子投票中投票填充作弊的另一个证据"/>
    <x v="17"/>
    <s v="https://novayagazeta.ru/articles/2021/11/09/zazor-i-pozor"/>
    <x v="0"/>
    <x v="156"/>
    <x v="146"/>
    <x v="0"/>
    <s v="Investigation, Explainer, Database, Open data, Infographics, Chart, Map, Elections, Politics"/>
    <s v="Inform"/>
    <x v="0"/>
    <x v="9"/>
    <m/>
    <s v="Corporate, individual or specific event"/>
    <s v="Compliance"/>
    <s v="Non-compliance"/>
    <s v="Non-compliance"/>
    <s v="Non-compliance"/>
    <s v="Non-compliance"/>
    <s v="Adobe Creative Suite, OpenStreetMap, Python"/>
    <x v="46"/>
    <s v="Hyperlink to related materials"/>
    <x v="1"/>
    <x v="0"/>
    <s v="In Russia, electronic voting was used for the first time in major elections. The authorities reassured that it would be transparent and fair. The source code and full voting data were never released to the public. Data from officials was decoded and independent analysts were able to convincingly prove the existence of falsifications in favor of the pro-government candidates and the ruling party—United Russia. In half of Moscow's districts, opposition candidates won at physical precincts but lost due to e-voting."/>
    <s v="The project summarizes a series of materials by independent researchers convincingly proving the existence of falsifications in e-voting to the Russian parliament. The most striking were the articles by the physicist Maxim Gongalsky and the developer Pyotr Zhizhin. The presented article summarizes the previous findings and adds several new proofs. The main one is a sudden and simultaneous increase in the share of re-voting among ALL opposition candidates on the second and third days of voting. The second is a synchronous gap in all districts between voting for pro-government candidates and a pro-government party, which cannot be explained by any real reasons. Articles on the topic of fraud in electronic voting caused a wide response. There were street protests in Moscow against the results of electronic voting. A public group was created to investigate electoral fraud. Legal proceedings are still ongoing. The charts presented in this material were quoted by popular YouTube bloggers and journalists and were discussed at meetings of the Moscow City Duma. The material was published in Novaya Gazeta, on the website (57 thousand views), and in the newspaper with a circulation of 102 thousand copies. Unfortunately, despite this, the Russian government plans to use e-voting in the next presidential elections."/>
    <s v="I used decoded blockchain dump. This job was performed by Arthur Hachuyan and Pyotr Zhizhin. Final dataset contains few millions rows. All data analysis was performed in Tableau. Adobe Illustrator were used to create final versions of charts."/>
    <s v="It was rather hard to collect all the data, clean it and match different parts with each other.  The most difficult part was to create clear data visualizations to exactly show the details of the fraud.  This article is of great socio-political importance since it clearly shows that e-voting has become just another tool for uncontrolled falsification by authorities and should be completely abolished in elections at all levels in Russia.   "/>
    <s v="Electronic voting is a technically complex thing built on the blockchain. Only a community of caring people with a technical background was able to collect and prepare data that helps uncover violations and falsifications. This case shows how important it is for journalists to be able to work with complex and large datasets."/>
    <s v="https://www.dw.com/ru/ng-rasskazala-o-novom-dokazatelstve-vbrosov-golosov-na-djeg-na-dumskih-vyborah/a-59766514"/>
    <s v="https://www.svoboda.org/a/opublikovano-eschyo-odno-dokazateljstvo-vozmozhnyh-faljsifikatsiy-na-vyborah/31553076.html"/>
    <s v="https://youtu.be/NqeEmtrW2o0?t=1524"/>
    <m/>
    <m/>
    <m/>
    <m/>
    <s v="Aleksandr Bogachev"/>
    <s v="Aleksandr Bogachev, 37 years old, data visualization specialist, data journalist. Author of the book about data visualization &quot;Charts that convince everyone.&quot; Worked as the head of the data journalism department at RBC. Worked with Transparency International, Internews, Article 19, Golos.  I want to thank: - Novaya Gazeta editor Andrei Zayakin, who made a significant contribution to this article - Boris Ovchinnikov, independent analyst, on whose findings, among other things, one of the charts is based - Petr Zhizhin for help with data preparation."/>
    <m/>
    <s v="Russian"/>
    <m/>
  </r>
  <r>
    <s v="Use and abuse of emergency contracts during the pandemic"/>
    <s v="四家公司赢得了 2020 年西班牙紧急合同的十分之一欧元"/>
    <x v="27"/>
    <s v="https://civio.es/quien-cobra-la-obra/2021/03/23/four-companies-won-one-in-ten-euros-from-2020-emergency-contracts/"/>
    <x v="1"/>
    <x v="157"/>
    <x v="147"/>
    <x v="0"/>
    <s v="Investigation, Long-form, Database, Open data, News application, Infographics, Corruption, Economy"/>
    <s v="Inform"/>
    <x v="29"/>
    <x v="4"/>
    <m/>
    <s v="National"/>
    <s v="Compliance"/>
    <s v="Compliance"/>
    <s v="Compliance"/>
    <s v="Compliance"/>
    <s v="Compliance"/>
    <s v="Scraping, D3.js, Microsoft Excel, Google Sheets, CSV, PostgreSQL, Node.js"/>
    <x v="34"/>
    <s v="Search,Hyperlink to related materials"/>
    <x v="3"/>
    <x v="0"/>
    <s v="In 2020, due to the COVID pandemic, Spanish public administrations used emergency procedures to grant companies - in a discretionary way and with minimal control nor transparency -16,589 contracts for 6,445 million euros. And, although the vast majority of these contracts were used to purchase health supplies against COVID-19, they were also used to grant public television concessions, to purchase tasers and even to hire camels for a parade on Christmas. In this data-driven investigation, Civio analyzed for the first time the emergency contracts of all the Spanish public administrations -national, regional and local- awarded and published in 2020."/>
    <s v="This investigation is a series of three articles. To work on the issue, the team extracted, cleaned and structured and completed data for months (finding omission of information, errors, incoherent codes, delays and differences in the forms of publication of each administration...) to make up the most exhaustive emergency contracting database available in Spain. Understanding the data required the knowledge accumulated for years investigating public contracts and the technical capacities of the team. Sparing no time, cost or effort.  We reveal three facts: 1) There was a lot of concentration of the money granted in a few companies. Four companies took 10% of all 6,445 million euros. And the one which was awarded the most was not even related to health matters before the pandemic; 2) The supply price gouging which unleashed as the pandemic evolved. There was a lack of stock of many products and intermediaries eager to do business, on occasions, deceived public administrations. For example, while some public bodies paid 25 cents per unit for FFP2 masks, others paid 8 euros each. 3) The rules of emergency contracting were not followed. More than half of the contracts were published late, and many had not yet been made public when this investigation came to light. This series was published by Civio -with El País acting as republishing partner- and reached tens of thousands of readers. Additionally, many other Spanish outlets echoed the investigation, e.g. La Sexta, RTVE, TV3 and La Razón, among many others. One of Civio’s main goals is to lobby when we, after spending months working on an issue, find something that should be changed. For this purpose, we have shared our datasets with almost twenty public procurement and anti-corruption monitoring bodies and have met with some of them to share our recommendations.   "/>
    <s v="The data used in this article comes from the Public Sector Contracting Platform (PLCSP), where the majority of Spanish public entities publish procurement data. We scraped all contracts published from 1 January 2020 to 31 December 2020. They total 119,976. In addition, we have also added the contracts that some regional administrations (such as Madrid and Catalonia) publish on their own websites and only summarise on the PLCSP. We found 53,838 such contracts. The goal was to create a comprehensive database for understanding emergency procurement in 2020 and detect potential abuses of the rules. Once we created the database, we reviewed it for possible errors through a combination of automated and manual processes: duplicate files, mis-classified procedures, lots with the wrong prices, mistaken fiscal identification numbers or names written differently each time… Once the dataset was cleased and stored in a PostgreSQL database, a numer of SQL queries were performed to provide data journalists with subsets to analyse. E.g. total awards per company, evolution of unit prices along time for specific products, time delays. Interactive visualisations were a key element of the final product, in order to explain to a general audience a complex subject. A variety of visual elements were custom developed using the JavaScript D3.js library on the Observable platform through different modular notebooks. All of them are responsive, adapting to the different device sizes including small mobile displays, and are easily embeddable in multiple languages through Iframe HTML code."/>
    <s v="We have been investigating public contracting for years in Civio and it is always one of the most complex subjects we put ourselves to work in. Data has mistakes: duplicate files, mis-classified procedures, wrong prices, mistaken fiscal identification numbers (especially in the case of non-EU companies, which tend to be inconsistently filled in) or names written differently each time, and separate contracts published together that we have had to extract and separate ourselves manually or any other problem that you can imagine. We always plan these projects for a work load of months knowing the difficulties, and we always end up spending, at least, a couple more months to finish them.  We have filled in as many gaps as possible using the information we had, so we have had to dig up the original award documents when needed. And, sometimes, we couldn’t even find basic information in those documents, such as what had been bought from whom and for how much money. The two main barriers have been missing information and inconsistency and typos in the data. But the end result has been worth it: we have the most comprehensive emergency contracting database available in Spain. It has served to radiograph how our public institutions have been contracting during a time when everybody was looking at the pandemic and to detect abuses. And also, we designed a search engine to facilitate any query about emergency contracting in public administrations and have released all databases on our site.  "/>
    <s v="We take public contracting very seriously and have been advocating for changes for many years. We believe that transparency in this issue could, at least, make it easier to find abuses within the system. Since it has been very difficult to pursue these kinds of changes, we always make the subject knowledge available for everyone, specially, journalists. For instance, we have recorded a series of short videos in which we explain basic principles for investigating public contracts: legal framework, sources of information, essential concepts, red flags (signs of possible fraud) and how to find journalistic stories in the fine print of the contractual information. All videos are available in both Spanish and English on our webpage or Youtube.  Also, we made public all of the four repositories of emergency contracts that we created for this investigation. They have already been downloaded about a hundred times. Mainly by journalists, academic institutions and civil society organizations. Many of them even made their own stories with our data. For example, Carlos Otto, from El Confidencial, used the data to put the magnifying glass on emergency awards in a particular area: the cybersecurity of administrations; the newspaper Las Provincias looked at the public administrations of the Valencian Community in this information. And El Comercio focused on Asturias: it used our data to report emergency awards in the region and how the price paid there for some products tripled in less than 10 days. We are proud to create information that can be used and analysed with different angles for common knowledge and for the fight for transparency in public administrations."/>
    <s v="https://civio.es/quien-cobra-la-obra/2021/03/24/from-25-cents-to-8-euros-a-mask-the-price-war-that-paid-millions-to-middlemen/"/>
    <s v="https://civio.es/quien-cobra-la-obra/2021/03/25/transparency-delayed-officials-published-at-least-half-of-2020-emergency-contracts-late/"/>
    <s v="https://civio.es/quien-cobra-la-obra/buscador-de-contratos-de-emergencia-en/?lang=en"/>
    <s v="https://datos.civio.es/collection/contratacion-de-emergencia/"/>
    <m/>
    <m/>
    <m/>
    <s v="EVA BELMONTE, DAVID CABO, CARMEN TORRECILLAS, ANTONIO HERNÁNDEZ, ÁNGELA BERNARDO, MARÍA ÁLVAREZ DEL VAYO, MIGUEL ÁNGEL GAVILANES, LUCAS LAURSEN"/>
    <s v="The Civio Foundation (Fundación Ciudadana Civio) is an independent, non-profit organization based in Spain which monitors public authorities, reports to all citizens and lobbies to achieve true and effective transparency within our institutions. We work for the following: to achieve free access to the information generated by them; to understand how they make decisions; to have public policies based on evidence; to succeed in the public sector being held accountable; and to facilitate action and public participation. The levers we use to achieve these changes are journalism and innovation. We are a multi-disciplinary team of 10 (journalists, computer programmers, and experts in communications and marketing, institutional relations and business development) with international patronage and an advisory board committed to improving democracy.  This investigation is part of Tenders Guru, a project funded by the European Union that aims to monitor public procurement processes in Hungary, Poland, Romania, and Spain."/>
    <m/>
    <s v="English, Spanish"/>
    <m/>
  </r>
  <r>
    <s v="Few Virginia Employers Pay Fines For COVID-19 Violations"/>
    <s v="弗吉尼亚州很少有雇主为 COVID-19 违规支付罚款"/>
    <x v="4"/>
    <s v="https://vcij.org/stories/few-virginia-employers-pay-fines-for-covid-19-violations"/>
    <x v="0"/>
    <x v="158"/>
    <x v="148"/>
    <x v="0"/>
    <s v="Investigation, Explainer, Solutions journalism, Long-form, Database, Open data, Infographics, Chart, Map, Business, Health, Economy, Employment"/>
    <s v="Inform"/>
    <x v="30"/>
    <x v="9"/>
    <m/>
    <s v="Regional"/>
    <s v="Compliance"/>
    <s v="Compliance"/>
    <s v="Non-compliance"/>
    <s v="Compliance"/>
    <s v="Non-compliance"/>
    <s v="Personalisation, Scraping, Microsoft Excel, Google Sheets, CSV, OpenStreetMap, Python"/>
    <x v="71"/>
    <s v="Hyperlink to related materials,Zoom/details on demand"/>
    <x v="1"/>
    <x v="0"/>
    <s v="Virginia workers have filed more than 1,450 &quot;valid complaints&quot; that employers failed to protect them against COVID-19, government data shows. Only seven states have logged more complaints than Virginia. But workplace health and safety inspectors have cited only about 70 Virginia employers for coronavirus-related violations – and as of Aug. 13, only 25 of them have paid fines. In 24 cases, including instances in which workers died from COVID-19, inspectors did not impose a financial penalty or dropped the fine during negotiations with employers. In the vast majority of complaints, employers were told to correct problems voluntarily, without an inspection."/>
    <s v="The Virginia Department of Labor and Industry stepped up enforcement of the state's rules for protecting workers against COVID-19 after the story was published on Aug. 30. Before publication, DOLI was citing about four employers a month for coronavirus-related violations. Since publication, the agency has been citing almost six employers per month – even though complaints tapered off as vaccines became available. Between Aug. 30 and Dec. 30, DOLI posted 23 coronavirus-related citations. The Walmart store in Yorktown, Virginia, for example, was cited for three &quot;serious&quot; violations of COVID-19 standards and fined $22,845. The story had noted that Walmart operations in Virginia had drawn more complaints than any other employer but that none had resulted in a citation. Workers' rights organizations praised the investigative project and thanked me especially for writing a sidebar about how to file a complaint with government agencies about health and safety issues in the workplace. Since the project's publication, more employees have filed complaints with DOLI and OSHA alleging violations of COVID-19 rules. OSHA has posted more than 115 such complaints against Virginia employers since Aug. 30."/>
    <s v="This project required multiple tools and techniques to execute various data-related tasks: Tabula — To extract text and data from PDFs of workplace citations I received from the Virginia Department of Labor and Industry (DOLI) under the state Freedom of Information Act. Open Refine, Notepad++ and Microsoft Excel — To clean datasets, including OSHA's downloadable list of &quot;closed and valid&quot; COVID-19 complaints against employers nationwide (about 60,000 records); a list of employers cited by OSHA for COVID-related violations (obtained under the federal FOIA); and a list of employers cited by DOLI for COVID-related violations (obtained under Virginia's FOIA). I used these tools to standardize spellings, correct misspellings and split and reformat fields. I also used Microsoft Access to add each employer's industry sector to the complaints data. Microsoft Excel and Access — To conduct most of the analysis. For example, I summarized the complaints data, counting the number of complaints filed in each state. I also extracted all complaints against Virginia employers and summarized those records (counting the number of complaints by employer, by industry sector and by date). I also used Excel and TextBlob (a Python library) to conduct a word analysis of the complaints — to see how many involved masks or face coverings, for example. Using Microsoft Access, I joined the complaints dataset and the citations dataset — to identify complaints that led to citations. Google Sheets and Google Drive — To post all of my data and analysis. I also posted full-text PDFs of citations and inspection reports. Caspio — To create a tool for the public to search the complaints data. StoryMapJS — To create a map of &quot;19 Employers Cited for COVID-19 Violations.&quot; Datawrapper — To create data visualizations, including a chart of employers drawing the most complaints."/>
    <s v="I faced three main challenges in reporting this project: 1. I had to submit FOIA requests for the data and documents I needed. OSHA eventually agreed to post the COVID-19 workplace complaints dataset online. However, OSHA and the Virginia Department of Labor and Industry (DOLI) would provide information about employers cited for COVID-19 violations only in response to formal FOIA requests. It took persistence and cajoling to get FOIA officers to respond to requests promptly. When I asked DOLI for the full text of citations and inspection reports, the agency said its policy was to provide paper copies only. It took me four months, and a $21 fee, to get the documents. 2. Data cleaning was a significant challenge. OSHA's file of COVID-19 complaints contained numerous misspellings and inconsistencies in the employer name field, and I had to split a field that contained both the number of alleged hazards and the number of employees affected. Moreover, the file included only a code for each employer's industry classification. The citation files also had inconsistencies: In many cases, they listed an employer's DBA or parent company — not its common name. As a result, joining the complaints file and the citations data required creativity (&quot;fuzzy&quot; joins on names or joins on addresses, for example). 3. It took persistence and time to fact-check and contextualize COVID-related complaints and citations. By email and phone, I contacted every employer mentioned in the story, and I visited three of the cited businesses to seek comment. I received responses from many of the employers and wrote a sidebar about a restaurant that received DOLI's steepest fine for violating COVID workplace standards. But in several cases, employers refused to comment on COVID-19 complaints and citations filed against them."/>
    <s v="Keep track of your FOIA requests with free online tools like iFOIA (from the Reporters Committee for Freedom of the Press) and MuckRock's FOIA letter generator. My project required filing 21 FOIA requests (for COVID-19 workplace complaints, for constantly updated lists of employers cited by state and federal agencies, and for the full-text of citations). These tools can monitor the status of each request and remind me when to send a follow-up letter. Make your FOIA requests polite (&quot;I understand that the COVID-19 pandemic has disrupted work schedules …&quot;) but firm (&quot;The law requires agencies to respond within …&quot;). Document and automate your data clean-up and analysis routines. This was important because I was constantly getting fresh data: The COVID-19 complaints dataset, for instance, was updated about 50 times while I was working on this story. (And the updates didn't simply include appended records. OSHA often added or revised records in the middle of the dataset.) I kept meticulous notes on how I scrubbed or manipulated each field so that I could repeat each step on new data. I used consistent file naming conventions and audit trails to track how the data had changed. I also used a tool called Workbench to replicate my analysis each time datasets were updated. (Workbench has since been shut down.) Let readers drill down to the data details that most interest them. People reading my article would want to know about complaints and citations involving their employers, their industry sector or their locality. So I put all of my data online: COVID-19 complaints nationwide; COVID-19 complaints in Virginia; OSHA citations; and citations by the Virginia Department of Labor and Industry. And I created a tool for easily searching the data. I also posted the full text of citations and workplace inspection reports."/>
    <s v="https://vcij.org/analyzing-government-data"/>
    <s v="https://vcij.org/calabash-covid"/>
    <s v="http://bit.ly/vosh-citations-map"/>
    <s v="http://bit.ly/va-covid-complaints"/>
    <s v="https://bit.ly/vosh-covid-citations"/>
    <s v="https://c0ect156.caspio.com/dp/43422000d70210c42f294de188d7"/>
    <m/>
    <s v="Jeff South"/>
    <s v="Jeff South was a newspaper reporter and editor for 20 years in Texas, Arizona and Virginia and then taught journalism for 23 years at Virginia Commonwealth University, where he is an associate professor emeritus. He was the first data editor at the Austin American-Statesman and specialized in teaching digital skills at VCU. Over the years, his students won more than 65 national, regional and state awards for news stories produced under his guidance. Jeff himself has won several awards as both a journalist and a teacher, including a Fulbright, and has taught data journalism in China, Ukraine, Vietnam and Azerbaijan."/>
    <m/>
    <s v="English"/>
    <m/>
  </r>
  <r>
    <s v="David Hundeyin"/>
    <s v="谁杀了 Hiny Umoren？"/>
    <x v="19"/>
    <s v="https://newswirengr.com/2021/05/13/murder-in-uyo-who-killed-hiny-umoren/"/>
    <x v="0"/>
    <x v="159"/>
    <x v="149"/>
    <x v="0"/>
    <s v="Investigation, Satellite images, Crime"/>
    <s v="Inform"/>
    <x v="2"/>
    <x v="7"/>
    <m/>
    <s v="Corporate, individual or specific event"/>
    <s v="Compliance"/>
    <s v="Non-compliance"/>
    <s v="Compliance"/>
    <s v="Compliance"/>
    <s v="Compliance"/>
    <s v="Microsoft Excel, Google Sheets, OpenStreetMap"/>
    <x v="101"/>
    <s v="Hyperlink to related materials"/>
    <x v="1"/>
    <x v="0"/>
    <s v="The story is an investigation of the circumstances surrounding the horrific rape and murder of a Nigerian jobseeker, Iniubong Umoren, whose tragic story gripped Nigeria in May 2021. This story brought together leaked call data from a source at the telecoms provider used by the primary suspect, OSINT and brute-force sleuthing to establish that the suspect had help and was part of a syndicate regularly targeting young women to be raped and murdered. Using the data I gathered and the timeline I conclusively established, the story identified another suspect and a key witness, who were then summoned to court."/>
    <s v="The project led to the removal of the case from the jurisdiction of the Akwa Ibom State Police Command, which I was able to prove was actively collaborating with the suspects and sabotaging the crime scene so as to hobble the criminal investigation. As part of the project, I made a live TV appearance opposite the Akwa Ibom State Police Commissioner, Frank Amiengheme, whom I confronted with proof from my story that one of his officers was in contact with the suspect long before any police involvement in the case. His inability to muster a coherent response was instrumental in getting the case transferred out of his hands to federal prosecutors. Using my story as the new centre of the investigative framework, the federal prosecutors who took over the case then identified the suspect's sister Francisca, and his associate Kufre - both identified for the first time by the project - as a key suspect and star witness respectively, Without the project, which used OSINT tools like Truecaller and Facebook to establish their existence and identities. they would both have remained completely unknown to the prosecutors and to the public. In the aftermath of the story, a large number of women also came forward with their stories of almost falling into the same trap that Ini Umoren fell into, including a lady called Blessing Godwin, who was identified in the story as a potential alternate victim chosen by the suspect before he ended up murdering Ini Umoren. Essentially, this project proved the capacity of OSINT to help solve complex crimes in Nigeria, and for the first time, provided evidence of the long-rumoured existence of a criminal ring specialising in illegal harvesting of human parts and organs from young women in Akwa Ibom State."/>
    <s v="The most important tool I used was a free global cell tower locator tool called cell2gps.com. Researching, learning and using this tool without any prior knowledge of the subject, I was able to make sense of the cell tower data from the leaked call records I gained exclusive access to, and present it as clear and readable information in the story. I also used Truecaller extensively in the story, as one of my 3 main OSINT sources. Running the numbers from the leaked call records through Truecaller, I was able to get names and photos of key characters in the story including Kufre Effiong, who is now a key witness in the ongoing murder trial. Without Truecaller in particular, this story could not have happened. My second main OSINT source was Facebook. Using the information I gleaned from Truecaller, I searched Facebook to identify Frank Akpan. Eventually - after scrolling through hundreds of profiles with the same name - I found the man from the Truecaller photo. Using the information on his profile, I was able to find him on LinkedIn and establish that he was a senior civil servant in the Niger Delta Ministry working in the office of the cabinet minister and former Akwa Ibom State governor, Godswill Akpabio. My third tool/OSINT source was Google Maps. Using satellite views and Google Street View in conjunction with the cell tower location data, I was able to prove that a serving police officer who would later be hailed as part of the team that &quot;arrested&quot; the suspect, was in fact in physical contact with the suspect and Frank Akpan, in addition to calling the suspect on the phone at least 24 hours before he should have been aware of his existence."/>
    <s v="For me, the hardest part of the entire project was processing the huge volume of data I was dealing with and presenting it in a coherent narrative that would pass across the maximum possible information without compromising my source. To this end, I had to completely avoid using the screen captures my source sent to me, for fear of inadvertently identifying them. I sat with Google Sheets for the best part of 12 hours and I meticulously transcribed all the data from the screen captures into colour-coded cells, using a simplified format that the audience could understand. I then had to go through all this data line by line where the Vlookup function might not be useful, in order to find links, patterns and calls that might be of interest. Every single cell under the &quot;incoming call&quot; and &quot;outgoing call&quot; columns had to be manually matched to a name and photo via Truecaller, which was a gruelling, time-consuming task.\ For reference, the snippets of this reproduced data published in the story were less than 10 percent of the total data leak I got my hands on. With no other option however, I had no choice but to go through this data manually, line by line, meticulously marking each cell with a rudimentary code system linked to Truecaller names and photos, until I had turned this big data file into actionable information. This process of manually sifting through data took the best part of an entire week. By comparison, writing out the story draft following this process of research and data purification, took just one night."/>
    <s v="In this part of the world, journalists could certainly learn to be more skeptical about publishing statements sent out by authorities as though they are incontrovertible facts of a matter. The entire reason I was driven to do the story in the first place, was that in the aftermath of the social media campaign that actually identified Frank Akpan as the culprit when Ini was declared missing, several videos and photos emerged of his hideout, with several telltale signs suggesting that this was not his first time. There were womens clothes'and shoes, notebooks belonging to female students with dates going back to 2013 and several unexplained holes and mounds in the compound. Following my story, a subsequent investigation by another journalist established that there were several eyewitness accounts describing a foul stench similar to that of putrefying flesh, permanently enveloping the compound in question. Despite all of this readily available OSINT indicating that something big and monstrous was happening there, Nigerian media was generally happy to report the press release sent out by the Akwa Ibom State Police Command as news. This completely uncritical, lazy and hasty approach to journalism is what I think of as a crime against the profession in this part of the world, where governments and authorities have extensive track records of telling lies and putting out statements filled with deliberate distortions and omissions. The job of a journalist in the Global South cannot be to simply parrot what someone in authority said. This project became the basis for the removal of the case from a clearly corrupted police command, and served as the basis for the new ongoing prosecution. Without this project, the Akwa Ibom Police Command's false statements and sham investigaiton would have flown unchallenged."/>
    <s v="https://www.nextedition.com.ng/investigation-iniubong-umoren-new-evidence-show-police-mishandled-case-another-victim-speaks-out"/>
    <s v="https://thenationonlineng.net/court-summons-council-chair/"/>
    <s v="https://www.youtube.com/watch?v=Asj73JFyg4g"/>
    <m/>
    <m/>
    <m/>
    <m/>
    <s v="David Hundeyin"/>
    <s v="I am a writer, investigative journalist and broadcaster whose work has appeared on CNN, The Africa Report, BBC and BusinessDay. My work as a satirist on 'The Other News,' Nigeria's answer to The Daily Show has featured in the New Yorker Magazine and in the Netflix documentary 'Larry Charles' Dangerous World of Comedy.'  In 2018, I was nominated by the US State Department for the 2019 Edward Murrow program for journalists under the International Visitors Leadership Program (IVLP). In February 2021, I won the People Journalism Prize for Africa 2020. In June 2021, I was selected as one of 12 writers and journalists from around the world to take part in the inaugural $1 million Substack Local program."/>
    <m/>
    <s v="English"/>
    <m/>
  </r>
  <r>
    <s v="Disclose"/>
    <s v="揭露政府机密文件秘密"/>
    <x v="0"/>
    <s v="https://egypt-papers.disclose.ngo/en"/>
    <x v="0"/>
    <x v="160"/>
    <x v="47"/>
    <x v="0"/>
    <s v="Investigation, Long-form, OSINT, Video, Satellite images, Human rights"/>
    <s v="Inform"/>
    <x v="0"/>
    <x v="36"/>
    <m/>
    <s v="National"/>
    <s v="Compliance"/>
    <s v="Non-compliance"/>
    <s v="Not applicable"/>
    <s v="Compliance"/>
    <s v="Compliance"/>
    <s v="3D modelling, Drone, Scraping, Json, Adobe Creative Suite, Microsoft Excel, CSV"/>
    <x v="82"/>
    <s v="Hyperlink to related materials"/>
    <x v="1"/>
    <x v="0"/>
    <s v="Disclose has obtained hundreds of secret documents, circulated at the highest levels of the French state, which reveal the responsibility of France in crimes committed by the dictatorship of Abdel Fattah al-Sisi in Egypt. Discover “the terror memos” in a long series of investigative reports. "/>
    <s v="Following the Disclose revelations, French MPs have called for a parliamentary commission of inquiry. NGOs such as Amnesty International and Human Rights Watch have called the French state to account for its responsibility in extrajudicial killings in Egypt. They have asked the UN rapporteur on judicial executions to launch an investigation following our revelations.  The government has acknowledged the existence of a secret military operation in Egypt since 2016. It announced the opening of an internal investigation in the Ministry of Defence into the information revealed by Disclose about the Egyptian army's use of intelligence provided by France to repress civilians. But at the same time, the government announced that it was launching legal proceedings against Disclose for leaking secret state documents, in order to identify Disclose's sources. This is an attack on the confidentiality of journalists' sources and their freedom to inform citizens about matters of public interest. In Egypt, despite the dictatorship's censorship of the Disclose website, the investigation has been read and commented on by millions of people on social networks. It has liberated the word on the arbitrary executions of Abdel Fattah Al Sissi's regime  "/>
    <s v="Disclose obtained hundreds of secret documents by secure means from a whistleblower. We cross-checked information on the existence of a secret military intelligence mission in Egypt, using satellite imagery to identify the aircraft subcontracted by the French military to carry out this mission. We were able to confirm its presence on an Egyptian base from 2016 to 2021, thanks to satellite images cross-checked with secret documents. We also used aircraft tracking software to find the aircraft used by France.  We were able to cross-check and geo-locate, thanks to the analysis of hundreds of secret documents, 19 bombings against civilians in Egypt for which France is responsible.   In order to trace the responsibility of France in the extrajudicial executions in Egypt, we used the information contained in the secret documents and we used the 3D modeling of one of the strikes in a short video.  We scanned the hundreds of alerts issued by Amnesty International on the repressive actions in Egypt. This allowed us to create a chronology putting into perspective the arms sales from France to Egypt, the secret diplomatic cables obtained by Disclose, and the acts of repression carried out by the authoritarian regime.  "/>
    <s v="The hardest part of this project was to work on this unprecedented leak of secret documents from the French state. During several month, Disclose journalists had to implement unprecedented digital security processes for investigate highly sensitive material in secret.  We also had to protect and censor the hundreds of documents obtained in order to protect our sources but also the safety of the French military present in Egypt.  A source has sent Disclose several hundred “classified” documents. These reports from French military intelligence, the Ministry of the Armed Forces and the French military general staff reveal the existence of a secret operation by French intelligence in Egypt called 'Operation Sirli'. Page after page, these documents highlight the abuses of an operation that began in 2016, and raise the question of France's responsibility in the crimes committed under Abdel Fattah al-Sisi's dictatorship in Egypt. This brutality must have been known about at the highest levels of the French state. Dozens of classified reports show that several military departments tried to alert the government of the operation's abuses, both during President François Hollande's term of office and then under the current presidency of President Emmanuel Macron. But in vain.  Given that these “classified” documents involve a subject of major public interest, we have taken the decision to inform citizens of them. In our view this decision is further justified by the fact that this military cooperation project has taken place without any democratic scrutiny.  This investigation is unprecedented in France because it reveals the secret relations with the Egyptian dictatorship.  It reveals how the French government compromised itself in possible crimes against humanity, with the main reason being to sell arms to Egypt. "/>
    <s v="This project teaches how to investigate sensitive issues such as secret military operations, using both closed and open sources. It is an example of how to cover both a national issue - in this case military cooperation with Egypt and arms sales - while allowing readers to learn about the impact of cooperation with dictatorial regimes on the population of the country concerned. This project also shows that investigations on sensitive subjects such as military operations can bring together field journalism, data journalism, digital security, OSINT and 3D modelling. This meeting only increases the strength of journalistic investigations and their impact.   The documents obtained by Disclose were not published without a filter. We have reproduced documents in their entirety, we have censored words, document numbers, signatures, names in all documents. It is the mission of journalists to protect information that could endanger the safety of the people appearing in these documents. But also on how to protect the sources behind such leaked documents.     "/>
    <s v="https://www.youtube.com/watch?v=pEilaWRN_f8&amp;feature=youtu.be"/>
    <s v="https://egypt-papers.disclose.ngo/en/chapter/operation-sirli"/>
    <s v="https://egypt-papers.disclose.ngo/en/chapter/cae-aviation"/>
    <s v="https://egypt-papers.disclose.ngo/en/chapter/france-egypt-arms-sale"/>
    <s v="https://egypt-papers.disclose.ngo/en/chapter/france_egypt_repression"/>
    <s v="https://egypt-papers.disclose.ngo/en/chapter/surveillance-dassault"/>
    <m/>
    <s v="Mathias Destal, Jean-Pierre Canet, Ariane Lavrilleux, Geoffrey Livolsi"/>
    <s v="Mathias Destal is an investigative journalist and cofunder of the investigative media Disclose. Ariane Lavrilleux is a freelance investigative journalist who has working during 5 years in Egypt for several french media.  Jean-Pierre Canet is a freelance investigative journalist and filmmaker of several documentaries.  Geoffrey Livolsi s an investigative journalist and cofunder of the investigative media Disclose.  "/>
    <m/>
    <s v="English, French"/>
    <m/>
  </r>
  <r>
    <s v="Downpour"/>
    <s v="夏季极端天气如何揭示美国降雨方式的惊人转变"/>
    <x v="4"/>
    <s v="https://www.usatoday.com/in-depth/news/investigations/2021/11/30/climate-change-extreme-rainfall/8550366002/"/>
    <x v="0"/>
    <x v="161"/>
    <x v="150"/>
    <x v="1"/>
    <s v="Explainer, Multiple-newsroom collaboration, Database, News application, Infographics, Map, Environment"/>
    <s v="Explain"/>
    <x v="8"/>
    <x v="7"/>
    <m/>
    <s v="National"/>
    <s v="Compliance"/>
    <s v="Non-compliance"/>
    <s v="Non-compliance"/>
    <s v="Non-compliance"/>
    <s v="Non-compliance"/>
    <s v="Animation, Personalisation, Scraping, D3.js, QGIS, CSV, R, RStudio"/>
    <x v="102"/>
    <s v="Gamified interaction,Hyperlink to related materials,Zoom/details on demand"/>
    <x v="1"/>
    <x v="0"/>
    <s v="We think of climate change as a looming disaster. Yet historic shifts in the way rain falls, explained in shocking clarity through USA TODAY’s reporting, make clear the danger is already here. &quot;Downpour&quot; features an analysis of a century of precipitation records from the National Oceanic and Atmospheric Administration and a unique collection of snow and rain extremes computed by a private climate researcher. These revealed stunning increases in intense rainfall in vast sections of the country over recent decades. Through brilliant visualizations and innovative musical auralizations of rainfall data, &quot;Downpour&quot; provided deep contextual grounding to understand this year’s ​weather."/>
    <s v="The general rise in temperature over the past century has become fairly well known in the collective mindset. The increase in rainfall is a phenomenon less widely understood. This explanatory investigation empowered readers to make sense of weather changes that have tangibly altered people's lives. Our approach was unique in the types of data points we assembled in one place, and scientific sources told us it was both sound and compelling. We achieved this kind of impact through the careful selection of numbers:  At some point over the past three years, 27 states – all east of the Rocky Mountains – hit their highest 30-year precipitation average since recordkeeping began in 1895. A dozen states, including Iowa, Ohio and Rhode Island, experienced five of their 10 wettest years in history over the past two decades. Of 285 weather stations in the continental United States, 44% get at least one more top rainfall event per year now than they did three decades ago. That means what used to count as their top three wettest rainfalls of the year now happen at least four times a year. Intense rainfall events can cause three times as much fertilizer runoff as other precipitation, contributing an outsized share of pollution associated with algae blooms in the Mississippi Basin and Gulf of Mexico, based on our analysis of one Illinois watershed. Among cities with sewer systems designed to discharge untreated waste into streams during heavy rains, 97% have experienced an uptick in both annual precipitation and extreme rainfall over the past 30 years. These cities are ill equipped to pay for sewer upgrades. The median household income in the 728 cities and towns with these vulnerable sewer systems is $45,520, compared with $67,520 nationally, and the poverty rate is 50% higher than the national average."/>
    <s v="This project was powered by analyses in R, QGIS and ArcGIS and came to life via innovative visualizations and auralizations.  Rainfall changes. We used R and NOAA annual data to isolate record-setting precipitation years and average precipitation. For changes in high-intensity rainfall, we used statistics from climatologist Brian Brettschneider. With each U.S. weather station, he identified rainfall thresholds exceeded, on average, just three days a year from 1951 to 1990. He then calculated how often each station recorded that amount 1991-2020. There were widespread increases in downpours. Vulnerable sewers, residents. Some sewer systems overflow into rivers when storm drains fill. We used QGIS’ inverse distance weighting algorithm to interpolate Brettschneider’s weather station data into polygons, joining them on coordinates of overflow systems. Nearly all such systems had rising rainfall. The American Community Survey showed these cities averaged higher poverty rates and lower incomes, making infrastructure upgrades a struggle. Increased pollution. We identified one Illinois watershed with continuous, long-term USGS nitrate data, then scraped watershed precipitation levels from Daymet, an online dataset from Oakridge National Laboratory. About 10% of rain events contributed to 33% of pollution. Hearing rainfall. Composers from Full Sail University produced musical representations of state-level data. They combined traditional instruments, sampling and generative audio to embody annual rainfall. We matched each piece to an animated bar chart of underlying rainfall data with a custom player that lets users experience tones and bars simultaneously. Changes near you. We used Datasette, Svelte, the Mapbox geocoder and Turf.js to take a user’s location, find the nearest weather station and climate division, and present a century of local precipitation highs, lows and trends. Guessing trends. We presented a half-drawn line chart showing rainfall over time and let readers draw the remainder for recent years. The interactive then revealed the actual trendline."/>
    <s v="The range of separate data analyses and visualizations this project called for was daunting. We set out not only to establish that climate-driven rainfall extremes are real, but also to quantify impacts on humans and ecosystems. We wanted data unassailable among climate researchers yet approachable by any audience.  Choosing the right weather measurements was key. The United States has many distinct climates, and accounting for that is a challenge. Reporters read numerous academic studies and consulted with top climate scientists who specialize in precipitation, formulating with their guidance a unique analysis that would measure how many record wet years and dry years each state had since 2000. The analysis also measured changes in average annual precipitation from 1895 to 2020 by state and in NOAA’s 344 climate divisions.  No database lists extreme precipitation events, and there is legitimate scientific debate about what constitutes “extreme.” To break through that obstacle, USA TODAY worked with a dataset assembled by climatologist Brian Brettschneider. Each U.S. weather station was measured against itself for two time periods, 1951-1990 and 1991-2020. This revealed numerous statistically significant increases in days with heavy downpours.  Another hurdle was missing data. Capturing the impact of heavy rainfall on sewer overflows demanded nationwide coverage. Yet while rain and snowfall amounts are collected each day, hour and minute at weather stations in hundreds of U.S. cities, big swaths of the country have no station. To fill data voids, reporters used an inverse distance weighting algorithm in QGIS to spatially interpolate Brettschneider’s weather station data. It enabled us to say that almost all cities with combined sewer systems are in areas that are having more days with heavy rainfall. Similarly, our analysis of how heavy rains wash polluting fertilizer into streams called for watershed-level rain data interpolated by researchers at Oakridge National Laboratory."/>
    <s v="This project affirmed how crucial it is to enlist experts in the field to develop a sound methodology and choose appropriate data, especially when approaching a topic as complex and controversial as climate science. Your stories will have far more resonance, credibility, accuracy and nuance if you leverage these sources from the beginning. The scientists we consulted guided us toward the right data source for the right level of geography. We learned that NOAA's annual average rainfall figures are considered the most accurate for portraying change by state and at the level of climate divisions, which are sub-state regions drawn by NOAA scientists. For high-intensity rainfall events, climatologists encouraged us to talk with Brian Brettschneider, an Alaska-based researcher who shared with us his unique, apples-to-apples calculations on rainfall amounts that previously qualified as extreme for a given location -- and that have become more common in recent decades. His findings are rooted in U.S. weather stations, which, unlike climated divisions, are observation points at a single latitude and longitude.  To correlate fertilizer runoff pollution with downpours, we started out by examining data for the weather station closest to each waterborne U.S. Geological Survey nitrate gauge. But experts noted that even if a station is nearby, it might not actually be within the same watershed. We instead turned to (and scraped) the specialized Daymet dataset, compiled by Oak Ridge National Laboratory, which interpolates weather readings onto a uniform grid of North America. These data enabled us to connect rainfall levels to each square kilometer of the watershed we analyzed."/>
    <s v="https://www.usatoday.com/in-depth/graphics/2021/11/30/climate-change-impact-on-rainfall-in-your-state-explained/6249484001/"/>
    <s v="https://www.usatoday.com/in-depth/news/investigations/2021/11/30/fertilizer-runoff-rain/6201498001/"/>
    <s v="https://www.usatoday.com/in-depth/news/investigations/2021/11/30/sewer-systems-climate-change/6201425001/"/>
    <s v="https://www.usatoday.com/in-depth/news/investigations/2021/11/30/music-rainfall-climate-change/6354880001/"/>
    <s v="https://www.usatoday.com/storytelling/news/investigation/rainfall-lookup/"/>
    <s v="https://www.usatoday.com/in-depth/news/investigations/2021/11/30/wildfire-rainfall-mudslides-disasters/6201564001/"/>
    <m/>
    <s v="Kevin Crowe, Ignacio Calderon, Dinah Voyles Pulver, Kyle Bagenstose, Cheri Carlson, Ramon Padilla, Mitchell Thorson, Stephen J. Beard, Karina Zaiets, Shawn J. Sullivan, Chris Amico, Craig Johnson, Stan Wilson"/>
    <s v="Dinah Voyles Pulver and Kyle Bagenstose cover the environment and climate change, and Kevin Crowe is a data reporter. All are staff writers with USA TODAY. Ignacio Calderon was a USA TODAY data fellow at the Midwest Center for Investigative Reporting and is now enrolled in graduate school. Ramon Padilla, Mitchell Thorson, Stephen J. Beard, Karina Zaiets, Shawn J. Sullivan and Chris Amico, Craig Johnson and Stan Wilson create graphics and interactives for the news network. Cheri Carlson covers the environment for the Ventura County Star, part of the USA TODAY Network.  "/>
    <m/>
    <s v="English"/>
    <m/>
  </r>
  <r>
    <s v="The Quad Project"/>
    <s v="“四边形”在亚太地区崛起： 博弈论对其未来有预测"/>
    <x v="18"/>
    <s v="https://www.cnbc.com/quad-summit-and-china-game-theory-predictions-for-the-future-of-the-quad/"/>
    <x v="0"/>
    <x v="162"/>
    <x v="151"/>
    <x v="1"/>
    <s v="Investigation, Explainer, Long-form, Cross-border, Documentary, Database, Mobile App, Infographics, Chart, Map, Politics, Business, Economy"/>
    <s v="Inform"/>
    <x v="0"/>
    <x v="4"/>
    <m/>
    <s v="International"/>
    <s v="Compliance"/>
    <s v="Non-compliance"/>
    <s v="Non-compliance"/>
    <s v="Compliance"/>
    <s v="Compliance"/>
    <s v="Microsoft Excel, Google Sheets"/>
    <x v="103"/>
    <s v="Zoom/details on demand"/>
    <x v="0"/>
    <x v="0"/>
    <s v="CNBC International employed quantitative game theory to generate a digital feature that forecast the future of the &quot;Quad&quot;—the strategic security grouping formed by the United States, Japan, India and Australia—and what it means for the economic and political future of the Indo-Pacific. To our knowledge, the Quad Project marks the most ambitious, data-intensive use of game theory by any major news organization in history. CNBC worked on the Project for seven months, publishing two days before Joe Biden hosted the first heads-of-state Quad meeting at the White House with Prime Ministers Narendra Modi, Yoshihide Suga and Scott Morrison."/>
    <s v="The future of the Quad has tremendous and growing significance as China has become an increasingly assertive global power. The Quad digital feature, entitled &quot;The 'Quad' is on the rise in Asia-Pacific: Game theory has a prediction about its future,&quot; was formally distributed within the U.S. State Department and read widely in the capitals of Japan, India, Australia and other countries in the region.  The project's findings sparked intense interest at institutions that helped to &quot;populate&quot; the game theory model, including the Hoover Institution, Observer Research Foundation America, Eurasia Group, the Council on Foreign Relations, Brookings Institution, Asia Society, CSIS, Stanford University, New York University, the University of Pennsylvania, Princeton University and others. Especially noteworthy is that the piece was circulated and referenced among academics within China. The digital-first project prompted several live international TV interviews on CNBC with its author, Ted Kemp, and the creation of a feature TV documentary about the project that began airing the week of 3 January 2022 throughout Asia, Europe, Africa, Latin America and Australia. Jonathan Grady, the applied game theorist who worked closest with Kemp on the project, discussed findings on live radio in Seoul, South Korea. Policymakers, risk managers, investors, CEOs, and regular citizens in Asia, the United States and beyond are increasingly aware of rising stakes in the Indo-Pacific region. CNBC International's Quad feature has attracted 150,000 unique readers online, with an impressive average engagement time of almost four minutes. Even before project was published, it generated great excitement within policy circles. Among the 37 individuals who provided data to construct CNBC's Quad game theory model were two former Australian foreign ministers, a former U.S. Defense official, former officials from France and Taiwan, and senior policy experts at several think tanks and top universities."/>
    <s v="The Quad Project was based on a proprietary game theory architecture designed by Hoover Institution's Bruce Bueno de Mesquita and his protégé Jonathan Grady of New York University. The Bueno de Mesquita model is well known within the highly specialized world of game theory. In short, game theory uses computing power and logic to predict what individuals will do when they're competing against each other. It creates a model that forecasts the decisions and counter-decisions within a scenario or &quot;game&quot; between those people, who are called &quot;players.&quot; The Quad Project crunched inputs on almost 300 individual &quot;players&quot;—most of them policymakers at the highest levels of government—in 15 countries and territories. The model ran millions of individual calculations to generate its final forecast. The game theory architecture designed by Bueno de Mesquita has been used internally by the CIA on more than 1,200 intelligence projects, and it was found by the agency to have an aggregate 90% accuracy rate, according to unclassified CIA documentation that was published Yale University Press. The model has also been used commercially by Fortune 500 companies, and it has been cited by the Wall Street Journal and New York Times Magazine. CNBC International's Quad Project model is the largest computation ever run by the Bueno de Mesquita model in its history—more complex than anything the CIA did. CNBC &quot;populated&quot; the Quad model with input data from 37 of the world's top experts on policymaking in China, the United States, India, Japan, Australia and 10 other countries and territories. "/>
    <s v="The first challenge was constructing the Quad model itself—what's called &quot;populating&quot; the data that fed the model. It took seven months to find experts who could provide the data, to interview them in depth, to cross-check data points from experts against one another, and to format the data for the model. Running the model itself was by far the easiest part. Second, most people are not familiar with game theory. Therefore, the feature article had to educate readers on game theory, including its shortcomings and criticisms, in addition to explaining the results pertaining to the Quad itself. This made writing a serious challenge, because it was necessary to balance introductory explanations of game theory and the Quad as a political grouping with a brisk, interesting narrative that delivered the actual predictions. Third, almost as soon as we ran the model, some of its predictions began to actually take place in the real world. The final phases of publication were a race to incorporate those developments into the feature itself quickly so that events wouldn't outrun the predictions we generated. More on that below. This project was a first, not just for CNBC International, but on this scale a definite first for the Bueno de Mesquita model architecture, and we believe a first for any media organization anywhere. We strongly believe this project broke new ground for game theory and for an underexplored, data-driven journalistic practice."/>
    <s v="Other journalists should learn from the Quad Project that quantitative methods, applied with rigor, can be used to render accurate predictions of the future, not just to analyze or assess events that have already happened. At CNBC, we came to see game theory as a new adjunct to the qualitative predictions—from analysts, strategists and others—for which we are well known on TV and online. Specific predictions made by the Quad Project began happening almost immediately after we ran the model. The model said other, non-Quad countries would align with the Quad or come close to its position on security, specifically naming the United Kingdom among others. After CNBC ran the model and generated that prediction—but just days prior to the Quad Project's publication online—the United Kingdom made a surprise announcement that it would join a new security partnership with the United States and Australia that will, among other things, equip Australia with nuclear-powered submarines. The UK is not the only non-Quad country that is stepping up maritime security work in the region since then. The model said that leaders in Australia, India, Japan and the United States would become more heavily focused on Indo-Pacific security, and the countries would act in an increasingly coordinated way. The joint statement by the Quad heads of state following their meeting at the White House testified to this new coordination, as have other events.  The model also singled out Vice President Kamala Harris as taking an increasingly sharp interest in the Quad, and it did so a week before she delivered pointed remarks about Indo-Pacific security while in Singapore and Vietnam. There are early, tantalizing indications that the model's most controversial prediction—that factional politics would develop within China in response to the Quad—may be taking shape as well."/>
    <s v="https://www.youtube.com/watch?v=XVWvPyb6JZw"/>
    <s v="https://www.youtube.com/watch?v=jPKxlwomDlo"/>
    <s v="https://www.youtube.com/watch?v=caDm0fuvC9Y"/>
    <s v="https://www.youtube.com/watch?v=6J_FMdAvlEQ"/>
    <s v="https://www.youtube.com/watch?v=MVKP--chMtM"/>
    <s v="https://www.youtube.com/watch?v=7sTDJzc76rU"/>
    <m/>
    <s v="Ted Kemp, Bryn Bache"/>
    <s v="Ted Kemp has more than 20 years of experience as an editor and writer covering geopolitics, economics and business. He is Managing Editor for CNBC International Digital, coordinating global coverage outside of North America. He is based in Singapore. Kemp worked previously as Senior Editor, Markets and Finance, based in Englewood Cliffs, N.J. He also led CNBC.com's political coverage on an interim basis. In 2011-2012, he was editorial manager for CNBC.com's London office, where he guided coverage of the European financial crisis and the Arab Spring.  He reported from Thailand, Burma, Hawaii and elsewhere for the prime time 2018 CNBC documentary, &quot;Oceans of Crime,&quot; an investigation of the global fishing industry that has aired across North America, South America, Europe and Asia-Pacific. Kemp is executive producer of &quot;Beyond the Valley,&quot; CNBC's popular podcast on tech trends in Europe and Asia. He wrote previously for business and lifestyle magazines, web outlets and newspapers, on topics ranging from high finance to boxing, and is co-author, with Lt. Col. Michael Zacchea (USMC-ret.) of The Ragged Edge: A U.S. Marine's Account of Leading the Iraqi Fifth Battalion. Kemp began his career as a markets reporter at Dow Jones. He earned his MS in journalism from the University of Illinois at Urbana-Champaign and his BA at North Carolina State University. Bryn Bache is digital design director at CNBC International, based in London.  Bache designs, develops and manages design elements for CNBC International special projects pertaining to desktop, mobile web, digital apps and iTV products. He works with both internal and external development teams.  Bache is responsible for ensuring that CNBC's digital products continue to best serve its international audience, maintaining integrity in usability, design and best practices across digital."/>
    <m/>
    <s v="English"/>
    <m/>
  </r>
  <r>
    <s v="Rukmini S - Indian excess mortality investigation"/>
    <s v="印度covid-9第二波"/>
    <x v="23"/>
    <s v="https://scroll.in/article/999888/covid-19-second-wave-india-recorded-3-lakh-more-deaths-in-may-2021-than-the-same-period-in-2019"/>
    <x v="1"/>
    <x v="157"/>
    <x v="152"/>
    <x v="0"/>
    <s v="Investigation"/>
    <s v="Inform"/>
    <x v="15"/>
    <x v="7"/>
    <m/>
    <s v="National"/>
    <s v="Compliance"/>
    <s v="Non-compliance"/>
    <s v="Non-compliance"/>
    <s v="Compliance"/>
    <s v="Non-compliance"/>
    <s v="Microsoft Excel, Google Sheets, CSV"/>
    <x v="37"/>
    <s v="Zoom/details on demand,Hyperlink to related materials"/>
    <x v="1"/>
    <x v="0"/>
    <s v="Since the beginning of the pandemic, I have been reporting that India's official death toll from covid is likely a severe underestimate, both on account of historical registration issues, and account of an overly strict definition of a covid death that kept number artifically low. By first building a case for and then accessing confidential all-cause mortality data in India, I was able to provide the first estimates of true covid mortality in India. I reported on excess mortality in the city of Chennai, and the states of Madhya Pradesh, Andhra Pradesh, Tamil Nadu and Kerala and found that in"/>
    <s v="First, my reporting produced the first estimates of excess mortality in India, and by extension, the first estimates of missed covid mortality. The reporting was immediately picked up by others news organisation in India and abroad, and the impact was magnified by the fact that my articles appeared not only in English, but also in Hindi (Dainik Bhaskar) and Tamil (IndiaSpend Tamil). I have had the opportunity to speak about my reporting on excess mortality at multiple fora including the UN World Data Forum. Second - and this is something that I'm particularly proud of - by putting all of my methodology and data in the public domain, as well as throwing out an open invitation to journalists across India (no matter what language they worked in) to contact me if they had all-cause mortality data that I could guide them in fashioning into a story, I was able to set off a domino effect. Journalists across Indian newsrooms began reporting on excess mortality in their cities and states, and between us we have now produced data for 18 India states or over 700 million people. Lastly, since all of my data is on Github, researchers from across the world have had access to it to do scientific work on covid mortality in India. Multiple papers have been written using the dataset, and it forms part of global repositories. Where there would have been a large India-shaped hole in our understanding of global mortality from covid, reporting by me and then other Indian journalists was able to fill this gap. Additionally, I had dozens of bereaved people from across the country reach out to me to say that my work was helping honour the memory of the people they had lost, when official statistics were erasing them. I think that"/>
    <s v="I used Excel for data analysis and Google Sheets, Infogram and Datawrapper for charts. This was not a data journalism project that used much technology, and I had to rely chiefly on my investigative, journalistic, analytical and narrative skills. "/>
    <s v="I am going to go out on a limb here and say that too much of data journalism now rewards visualisation rather than journalism; while visualisations are difficult to pull off for independent journalists and those in resource-constrained settings, this is also where some of the most vital jouralism is being done. This is not a project that used advanced tech or visualisation tools, but a project that required all of the best skills of investigative reporting to tell a data story. First identifying why this data was needed by specifically pointing out what India's official covid death toll was missing (instead of over-broad generalisations and suspicions about data suppression) through analytical articles like the ones I wrote for IndiaSpend was vital to create an understanding of what all-cause mortality data could do. Then accessing this data as I did for the pieces in The Hindu, Dainik Bhaskar, Scroll and IndiaSpend, required developing sources to access confidential data. After I wrote the articles, I wrote an op-ed for The Hindu explaining both the deficiencies and the advantages of using all-cause mortality data, and helping put what I had found in context. The hardest part of this work has been the consistent refusal of the Indian government to part with data. All of the all-cause mortality data had to be accessed using confidential sources which had to be developed at the level of each city and state government. The National Health Mission administrative data that I used to estimate rural India's excess mortality was pulled off the government's website while I was trying to use it (and is now no longer updated since I wrote the article). As the government continues to stonewall all attempts, putting this data out was all the more essential to know the true impact of covid"/>
    <s v="Hopefully, other single-woman teams like me can learn that being unable to produce impressive-looking data journalism doesn't mean that you can't produce data journalism that can change the world for the better. I used nothing more impressive that Microsoft Excel and had to do all of my reporting solo, but was, I hope, able to produce journalism that has altered how the world sees covid in India, push back against government stonewalling, and grant some dignity, even if it is in statistics, to the millions who died of covid but went unremarked on and uncounted.  I hope the domino effect that this project had can also help other solo journalists like me realise that we are not alone, and if we put our data and methodologies out in public, others can reach out to us, learn from us, and carry on the mission of speaking truth to power through data.   Finally, I hope that this project gives other journalists who are operating in environments of government suppression the courage to develop alternative sources and push back against the denial of data."/>
    <s v="https://www.indiaspend.com/covid-19/mortality-data-kerala-mumbai-too-soon-to-say-india-covid19-less-deadly-second-wave-737270"/>
    <s v="https://www.thehindu.com/opinion/op-ed/interpreting-deaths-in-chennai/article34645264.ece"/>
    <s v="https://scroll.in/article/997427/andhra-pradesh-saw-400-increase-in-deaths-in-may-tamil-nadu-saw-more-modest-excess-mortality"/>
    <s v="https://www.indiaspend.com/covid-19/deaths-first-wave-second-wave-pandemic-757701"/>
    <s v="https://www.indiaspend.com/covid-19/deaths-unknown-causes-national-health-mission-portal-covid-toll-760219"/>
    <s v="https://www.thehindu.com/opinion/op-ed/gauging-pandemic-mortality-with-civil-registration-data/article35157185.ece"/>
    <m/>
    <s v="Charts for the articles were made by the design teams at The Hindu, IndiaSpend, Dainik Bhaskar and Scroll."/>
    <s v="Rukmini S is an independent data journalist based in Chennai, India. Rukmini has been a journalist since 2004, starting with the Times of India, and then working as Data Editor at The Hindu and HuffPost India. She is now a columnist for Mint and IndiaSpend and writes for many other Indian and foreign publications.  Rukmini won the Likho Award in 2019. Her pandemic podcast, The Moving Curve, won an Emergent Ventures India Covid-19 Prize in 2020. In December 2021, Rukmini's first book “Whole Numbers &amp; Half Truths: What Data Can and Cannot Tell Us About Modern India&quot; was published by Amazon Westland.  "/>
    <m/>
    <s v="English, Hindi, Tamil"/>
    <s v="&quot;In the second year of the coronavirus pandemic, several of the strongest entries to the Sigma awards were data journalists’ efforts to use the concept of “excess mortality” to demonstrate that official death tolls in many jurisdictions were likely undercounts. Whether due to officials downplaying the severity of the disease, flawed or variable definitions of what deaths to attribute to the pandemic, or simpy limited administrative capability,  this problem was found in many parts of the world._x000a__x000a_The basic data needed to calculate all-cause mortality in excess of expectations based on previous years is not available in all — or even most — countries. And where it is available, it is often published with a lag too great to allow for reporting in a crisis. Journalists’ work identifying and obtaining faster means to access local mortality data has been vital to enabling this type of reporting in many countries where ready access to this data is limited._x000a__x000a_Rukmini S, a freelance journalist, was foremost among a number of reporters who undertook this type of analysis in India, where she obtained the mortality data for four states and and the city of Chennai. In a series of articles and op-eds for IndiaSpend, Scroll.in, and Dainik Bhaskar she explained the data quality issue to readers, brought together the available data from various local, state and national sources, and persuasively documented the evidence that India’s official Covid death toll was likely understated._x000a__x000a_This was dogged reporting work by an independent journalist using little more technology than a spreadsheet, an important reminder that data journalism does not necessarily require huge investment in technology or complex visualisation capabilities to have significant impact. _x000a__x000a_Her work was published in English, Hindi, and Tamil and she made her data and methods available to other journalists and researchers, encouraging similar work in other Indian states and further afield. The work of India’s journalists reporting on this data — has been vital to our understanding of the true scale of the Covid-19 pandemic in the world’s second most-populous country, something now repeatedly acknowledged by academic researchers using the material they uncovered.&quot;"/>
  </r>
  <r>
    <s v="A Song of Crowns and Tears"/>
    <s v="用音乐盒和穿孔卡片制作了 Covid-19 可视化：皇冠和眼泪"/>
    <x v="22"/>
    <s v="https://www.youtube.com/watch?v=DqfrOPs2pKM"/>
    <x v="0"/>
    <x v="163"/>
    <x v="153"/>
    <x v="0"/>
    <s v="Infographics, Video, Audio, Arts"/>
    <s v="Inform"/>
    <x v="15"/>
    <x v="7"/>
    <m/>
    <s v="National"/>
    <s v="Compliance"/>
    <s v="Compliance"/>
    <s v="Compliance"/>
    <s v="Compliance"/>
    <s v="Compliance"/>
    <s v="CSV, Python"/>
    <x v="25"/>
    <s v="Zoom/details on demand"/>
    <x v="2"/>
    <x v="0"/>
    <s v="As a journalist, I work with Covid-19 data every day. The incidence is rising, more deaths, hospitalisations are increasing, ... But with each new wave of the pandemic, these figures lost a little of their horror for me. Victims became emotionless numbers. With «A Song of Crowns and Tears» I wanted to change this. The pandemic, the suffering, the victims should become audible. In this project, numbers should be freed from their emotionlessness and show what it's really about: people."/>
    <s v="The video on Twitter, Youtube and Reddit spread surprisingly within a very short time. Newspapers from abroad reported on it, radio stations in the USA played the piece, I was asked for interviews and an artist even produced a dance performance based on «Crowns and Tears». But what moved me the most was all the feedback. People who wrote to me that they were touched by this project."/>
    <s v="«A Song of Crowns and Tears» is based on the official figures of the Swiss state. These figures are used to automatically generate punch cards. The song is imported from a MusicXML and placed on the graphics. The transformation is done with Python. The song itself was written manually using the available data in the music notation software MuseScore (more about how the music was written in the next question). The punched cards were printed on the home printer, glued together and punched in painstaking work."/>
    <s v="What does a pandemic sound like? What does data sound like? My first attempt: Each note represents a certain number of deaths. After writing a few bars, I had to realise: That doesn't work. . Intensity and emotion in music is not about stacking more notes together. Sometimes nothing can hit you more than a quarter break. Dissonancec, tempo, chords, dynamics - so many things bring music to live. So I changed my approach and tried to write a corresponding soundtrack to the data. On the right side of my screen I had the data, day by day. Ond the left the music notation software. I went through every day in the data and looked for the corresponding sound, that respresents the data and still follows the rules of music. This was probably the hardest part. Writing the scripts that transfer music and data to punch cards was straightforward. Producing the actual punch card, on the other hand, was challenging and took dozens of attempts until the instrument was able to play the four-metre-long punch card correctly."/>
    <s v="There are so many good Covid 19 visualisations, there is not much to learn from &quot;A Song of Crowns and Tears&quot;. Only perhaps: Sometimes it is worthwhile to present data in a different way than usual and to experiment with other modes of representation."/>
    <s v="https://github.com/simonhuwiler/crowns-and-tears"/>
    <m/>
    <m/>
    <m/>
    <m/>
    <m/>
    <m/>
    <s v="Covid-19, Simon Huwiler"/>
    <s v="Simon Huwiler is a data journalist from Switzerland. He currently works for the Neue Zürcher Zeitung (nzz). He is a trained software developer and journalist and has a strong passion for experimental visualisations. He is convinced that data should not only be presented with diagrams. More about him: www.journalist.sh"/>
    <m/>
    <s v="English, Language of Music"/>
    <m/>
  </r>
  <r>
    <s v="Data Gaps"/>
    <s v="检测公共数据的问题"/>
    <x v="23"/>
    <s v="https://www.indiaspend.com/data-gaps"/>
    <x v="0"/>
    <x v="164"/>
    <x v="154"/>
    <x v="0"/>
    <s v="Investigation, Explainer, Solutions journalism, Long-form, Database, Open data, Environment, Women, Agriculture, Economy, Employment, Human rights"/>
    <s v="Inform"/>
    <x v="20"/>
    <x v="7"/>
    <m/>
    <s v="National"/>
    <s v="Compliance"/>
    <s v="Non-compliance"/>
    <s v="Compliance"/>
    <s v="Compliance"/>
    <s v="Non-compliance"/>
    <s v="Microsoft Excel, Google Sheets, CSV"/>
    <x v="43"/>
    <s v="Hyperlink to related materials"/>
    <x v="3"/>
    <x v="0"/>
    <s v="Our Data Gaps series is our effort to highlight the numbers that are not measured, or not shared publicly, and to question why. By shining the light on known or unknown gaps in public data, we hope to explain how this makes government policy less effective and inclusive, while limiting transparency and independent critique."/>
    <s v="As data journalists, we routinely run into problems with data availability, accessibility, and reliability. It has long been considered a truism in data circles that ‘if you can't measure it, you can't fix it'. Today, when the Indian government is relying more readily on data to design, implement and evaluate its policies and programmes, the use of incomplete or unrepresentative data can perpetuate, and even create newer forms of, inequity.     By shining the light on known or unknown gaps in public data, we sought to explain how this makes government policies less effective and inclusive while limiting transparency and independent critique. This ongoing series has sparked many a conversation about the need for better, open, and accessible data in India's public sphere, and many stories have been republished in several national and provincial publications, and cited in academic journals (examples below). In 2021, we've written about the lack of data related to Covid-19 in India and the resulting underestimation of deaths, on the lack of data on transgender persons, on Dalit Christians and Muslims, on migrant workers, and women's land ownership. Other impacts (Citations) Devesh Kapur, Neelanjan Sircar and Milan Vaishnav Johns Hopkins University School of Advanced International Studies, Washington, October 2021 Journal Article (international) Gender, Social Change and Urbanisation in Four North Indian Clusters  cited: https://www.indiaspend.com/how-official-data-miss-details-on-half-of-indias-citizens Sharan Bhavnani, Prashant Narang, and Jayana Bedi Centre for Civil Society October 2021 research paper (national) Rights, Restrictions, and the Rule of Law COVID-19 and Women Street Vendors cited: https://www.indiaspend.com/how-better-data-could-help-prevent-custodial-deaths/   "/>
    <s v="The nature of the series limits the use of technologies, and most stories used boots-on-the-ground reportage. We perused reports going back to Indian Independence, and examined smaller surveys and reports commissioned by the government. We also filed several requests under India’s Right to Information Act, but many of these requests were met with a standard response: “No such data are maintained.” For instance, the story on Dalit Christians and Muslims had to depend on a report commissioned by the government in 2008, even as more recent data should have been available through the 2011 national census, but wasn’t. We relied on experts and members of the community to give us access to reports and insights on the data gaps.  We used OCR tools to glean information from some of the scanned documents, while many handwritten documents had to be studied manually. Further, to analyse what data were available, we used Google Sheets and Tableau.  "/>
    <s v="Since many of the issues covered in the series are politically contentious–including caste, human rights, and welfare entitlements–there was a lack of open data, and a reluctance on the part of government departments to provide the information. We filed several RTI applications and appealed against the non-disclosure of information for several months.  We looked at decades-old data, spoke to several experts to understand the issues, and used their work to shine the light on inadequate information.  "/>
    <s v="As countries around the world restrict access to good quality data at the right time, this series serves as a guide to journalists across the world to highlight the gaps and initiate conversations in the public discourse towards a truly open data culture.  We hope that such conversations in Indian journalism will urge governments to make more data freely available, which in turn will help an engaged electorate participate in evidence-based policymaking.  "/>
    <s v="https://www.indiaspend.com/data-gaps/how-unreliable-data-on-dalit-christians-muslims-expose-them-to-discrimination-734972"/>
    <s v="https://www.indiaspend.com/data-gaps/20-months-in-gaps-persist-in-indias-official-covid-19-data-772670"/>
    <s v="https://www.indiaspend.com/data-gaps/access-to-toilets-sanitation-swachh-bharat-abhiyan-data-surveys-762488"/>
    <s v="https://www.indiaspend.com/land-rights/why-we-dont-know-how-much-land-women-own-734247"/>
    <s v="https://www.indiaspend.com/gendercheck/denied-visibility-in-official-data-millions-of-transgender-indians-cant-access-benefits-services-754436"/>
    <s v="https://www.indiaspend.com/health/why-india-needs-village-level-data-to-target-malnutrition-in-children-752252"/>
    <m/>
    <s v="Shreehari Paliath,  Prachi Salve, Shreya Khaitan, Karthik Madhavapeddi, Madhur Singh, Anoo Bhuyan, Shreya Raman, Pranab R Choudhury, Gokulananda Nandan, Archita Raghu, Snigdhendu Bhattacharya, Rukmini S"/>
    <s v="Shreehari Paliath,  Prachi Salve - Journalist, IndiaSpend Shreya Khaitan, Karthik Madhavapeddi - Senior Editors, IndiaSpend Vishal Bhargav - Producer, IndiaSpend Gulal Salil - Former Graphic Journalist, IndiaSpend Madhur Singh - Former Managing Editor, IndiaSpend Anoo Bhuyan - Former Health Reporter, IndiaSpend Shreya Raman - Former Data Reporter, IndiaSpend Gokulananda Nandan, Archita Raghu - Former Interns, IndiaSpend Pranab R Choudhury - Founder and coordinator of NRMC Centre for Land Governance, Bhubaneswar. Snigdhendu Bhattacharya - Author and Journalist Rukmini S - Data Journalist"/>
    <m/>
    <s v="English"/>
    <m/>
  </r>
  <r>
    <s v="Fires in arable land"/>
    <s v="乌克兰耕地起火"/>
    <x v="14"/>
    <s v="https://texty.org.ua/projects/105282/ukraine-there-are-about-20000-fires-arable-land-yearly/"/>
    <x v="0"/>
    <x v="165"/>
    <x v="18"/>
    <x v="0"/>
    <s v="Investigation, Database, News application, Map, Satellite images, Environment"/>
    <s v="Inform"/>
    <x v="8"/>
    <x v="1"/>
    <m/>
    <s v="National"/>
    <s v="Compliance"/>
    <s v="Non-compliance"/>
    <s v="Non-compliance"/>
    <s v="Compliance"/>
    <s v="Non-compliance"/>
    <s v="Sensor, Scraping, D3.js, QGIS, PostgreSQL, Python"/>
    <x v="104"/>
    <s v="Zoom/details on demand,Hyperlink to related materials"/>
    <x v="1"/>
    <x v="0"/>
    <s v="More than 30,000 fires in non-residential areas per year happen in Ukraine in average and this is largest number for Europe. To show a scale of a problem and to prove most of them are artificial we have created a program that automatically finds and shows satellite photos of places on fire. The visualization currently covers the years 2018-2021 and contains around one thousand such photos. Over time, each week the program adds new photos with fires."/>
    <s v="The fire kills animals, insects, and bacteria, it destroys fertile black soils. Millions of tons of carbon dioxide and other harmful gasses from fires worsen the air we breathe and makes global climate crysis even worth. Ukraine have the largest number of fires among all neighboring countries. Checking out our interactive visualization users can see what these fires look like. Satellite images in our project show that many such fires are created intentionally (fires appear simultaneously in many parts of the field). Farmers who burn stubble are involved in targeted arson. In fact, this method is guaranteed to quickly kill blacksoils. In addition, these fires can often spread to nearby forests or settlements. And they are a direct threat to human life. Our visualisation clearly shows the scale of the fires, partly created intentionally, and so points out the harmful effect from fires on arable land. Together with visualisation we add to the article comments about legal grounds of such activity and comparison to situation in other countries. Ukrainian society have to pay more attention to the problem in order to avoid harmful and moreover irreversible effect on arable land, which provide a huge part of national economy."/>
    <s v="We obtain data for fires using the FIRMS service, which uses the results of monitoring the earth's surface by NASA / NOAA satellites. The satellites fly over every point on the Earth's surface twice a day, and their infrared sensors can detect heat sources in an area of about 400 by 400 meters. After receiving the data, we group the points with fire and select only clusters larger than a certain size to cut off minor / accidental heat sources and sensor errors. We also reject heat sources in industrial areas, which are present there almost constantly. We use the coordinates of each selected cluster as the coordinates of the fire, along with its date. All processing is done with a python script. After that, knowing the coordinates of the fires, our program tries to find and download a photo for this area, taken at the right time. To do this, we use Sentinel-2 satellite data from the European Space Agency. If a needed data for a place and time is available, we process it with a special algorithm to &quot;highlight&quot; the areas with flames in the pictures and to create  composite RGB images to show in our project. All data are obtained, processed and served with a custom-build python scripts. Sentinel-2 data obtained thru Google Earth Engine cloud service. Processed images and metadata are served trough API created in Django web framework. D3.js library is used to create interactive visualization.  "/>
    <s v="The hardest part of a project was a method to find and process thousands of files with raw satellite data from which images created later. Although to obtain one such &quot;image&quot; is a relatively easy task, it's much more harder to do it for such a batch processing as in our case. After many attempts -- we tried at least five different services and libraries, at last we choosed  Google Earth Engine which in our opinion currently is the best platform for custom mass processing of satellite data, ready to use by teams with limited budgets. Second problem: in the original data there are no such zones of flame that you can see on visualization. We use special algorithm to highlight flames on images to quickly locate the fire. However, the zone of flame, which is completed by the algorithm, clearly corresponds to the places where the combustion takes place (this can be seen in the pictures). As far as we know this is a first such a project with constantly updating large collection of recent satellite images with fires.    "/>
    <s v="Using open source data (in this case from European Space Agency) and different open source tools with a little bit of creativity allow journalists to visualize almost any story where remote sencing is involved,  even on very low budget."/>
    <s v="https://texty.org.ua/projects/104757/v-ukrayini-shoroku-blyzko-30-tysyach-pozhezh-yak-vony-vyhlyadayut-iz-kosmosu/"/>
    <m/>
    <m/>
    <m/>
    <m/>
    <m/>
    <m/>
    <s v="Yevheniia Drozdova, Andrii Harasym, Nadia Kelm, Illia Samoylich, Anatolii Bondarenko"/>
    <s v="TEXTY data-journalism team: data-analysts Yevheniia Drozdova, Illia Samoylich, Anatolii Bondarenko, designer Nadia Kelm, journalist Andrii Harasym. Anatoliy Bondarenko: Co-founder and head of data journalism in Texty.org.ua, Kyiv, Ukraine. Physicist by education. Author of the course about data visualization for Prometheus (Ukrainian MOOC platform) and visiting lecturer in UCU, Lviv (“Practical introduction to data journalism”). Nadia Kelm: designer in Texty.org.ua, Kyiv, Ukraine. Author of the course about design in data visualization for School of Infographic (Internews Ukraine), winner of the national competition The best book design 2019 (the Arsenal Book Festival). Andrii Harasym: journalist from Kyiv with exerience in analytical work in environmental and civic engagement spheres. Illia Samoylych: Python developer, fullstack developer; joined TEXTY team in 2021 as analyst. Yevheniia Drozdova: data analyst of TEXTY with wide range of expertise; from data scraping to design; trainer of TEXTY's educational events online."/>
    <m/>
    <s v="English, Ukrainian"/>
    <m/>
  </r>
  <r>
    <s v="Mapping and documentation of all civilian harm during May 2021 Israeli-Palestinian conflict"/>
    <s v="以色列-巴勒斯坦冲突"/>
    <x v="2"/>
    <s v="https://airwars.org/conflict-data/civilian-casualties-gaza-may-2021-map/?lang=en"/>
    <x v="0"/>
    <x v="166"/>
    <x v="155"/>
    <x v="0"/>
    <s v="Investigation, Explainer, Cross-border, Database, Open data, Fact-checking, OSINT, Crowdsourcing, Infographics, Map, Satellite images, Politics, Human rights"/>
    <s v="Inform"/>
    <x v="5"/>
    <x v="37"/>
    <m/>
    <s v="Regional"/>
    <s v="Compliance"/>
    <s v="Non-compliance"/>
    <s v="Compliance"/>
    <s v="Compliance"/>
    <s v="Compliance"/>
    <s v="360, 3D modelling, Scraping, QGIS, JQuery, Microsoft Excel, Google Sheets, CSV, PostGIS, OpenStreetMap"/>
    <x v="70"/>
    <s v="Zoom/details on demand,Filtering,Search,Hyperlink to related materials"/>
    <x v="0"/>
    <x v="0"/>
    <s v="This entry is built around an interactive online map and report at Airwars.org comprehensively documenting for the first time all civilians killed and injured in conflict during the May 2021 conflict between Israel and Palestinian militants. Published on December 9, the map and report were the result of six months of research, geolocation and mapping. The work represents the most extensive available public record of the 11-day conflict, telling the stories of human suffering in the voices of those affected, including granular details of incidents, images of the victims, and video footage of the strikes."/>
    <s v="Labelled by a New York Times visual investigator as “one of the most detailed and complete databases of civilian harm I’ve ever seen,” the map and report were shared thousands of times on social media, while Airwars' social media accounts had hundreds of thousands of impressions. The work has also been shared by multiple stakeholders with large audiences, such as prominent journalists and commentators on foreign policy in the UK and elsewhere. The interactive map, and accompanying report and database - available permanently and for free in Arabic, Hebrew and English - received positive coverage in more than 25 major news outlets, including The Times (UK), The New Arab, The Jerusalem Post, a New Lines investigation by Airwars staff, and The Intercept. As such it is expected to have a lasting impact both in the Middle East and globally.  On a policy level, the resource represents a key advocacy tool during negotiations at the United Nations in February 2022 on limiting the use of wide-area effect explosive weapons in urban areas. The findings were for example discussed by civil society organisations and British and European parliamentarians in a recent panel discussion, highlighting civilian harm concerns. Previously, Airwars' extensive archive of civilian harm data has been used for public engagement; as a critical element of major investigations by others (for example the recent high impact New York Times series on civilian harm); as the basis of United Nations and international agency probes; and as part of wider efforts to seek justice and compensation for victims’ families. We expect that this will be the case for this project in 2022. Airwars will also seek to further engage with Israel Defense Forces, and with Palestinian factions, to better identify civilian harm events and trends, and seek future casualty reductions."/>
    <s v="We used a variety of open-source techniques to build comprehensive datasets of civilian harm from Israeli strikes in Gaza and Syria, as well as from civilian harm in Israel from Palestinian rocket fire. This began with in-depth primary language research by our specialists in Arabic, English and Hebrew to create nearly 200 individual assessments, featuring 5,288 unique sources. This involves a complete review of all hyperlocal sources, including social media posts from affected communities, local journalism, and deeper research and academic reports. Each of these assessments were then reviewed multiple times, before the dedicated geolocation team mapped each individual incident often down to the exact location. After building the archive, Airwars conceived of and designed the neighbourhood map in conjunction with the team at Rectangle, our regular design partners. This was plotted on Mapbox with shapefiles designed via QGIS, in consultation with Palestinians from Gaza to ensure local knowledge was properly reflected. The map included 3D protrusions based on neighbourhood to immediately identify which areas had seen the most bloodshed. Each area was linked to a database of images and individual assessments, so viewers would be able to scroll through images and stories of each civilian casualty. We produced similar maps for victims of Palestinian rocket fire inside Israel, as well as of civilians killed by Israeli strikes in Syria since 2017. Additionally, for Gaza we also mapped every single Israeli strike and every civilian harm incident onto a map of population density in the Gaza Strip, overlapping different datasets to illustrate a clear story. This is proving to be a vital resource for those seeking to explain the high risks associated with wide area effect explosive weapons use in urban areas."/>
    <s v="The most difficult part of this project was the challenge of ensuring accuracy of information on the civilian status of individuals, while also remaining consistent with our approach used in all conflict monitoring to archive all locally reported allegations of civilian harm. The Israeli-Palestinian conflict is a particularly sensitive and contested one and the lines between civilian and militant are often deliberately blurred, both by the belligerents and by observers. As such, wrongly identifying a militant as a civilian, or vice versa, could have significantly negatively impacted the credibility of the entire research and data set. In order to solve this problem, we carried out a series of measures, including: - Scraping all the ‘martyrdom’ statements from the Telegram channels of the military wings of Hamas and Islamic Jihad, and cross referencing these with every civilian reported to be killed during May 2021. - Reviewing all official Israeli military and government claims regarding the status of those killed, as well as other Israeli research organisations that made claims about them. - Regular contact with Israeli, Palestinian and international NGOs to check facts. - Multiple reviews of all assessments and comprehensive data quality checks to be certain all information was correct. - Ensuring that all information available was clearly archived to ensure transparency and encourage feedback. - Remaining consistent with our methodology used across all conflicts - whereby civilian casualty estimates are provided in ranges (lowest estimates, highest estimates) to take into account conflicting assessments of civilian status.  Although Airwars has a global reputation for the high quality of its conflict casualty reporting, the Israeli-Palestinian conflict is both a mature and highly polarised arena. It was therefore critical that our engagment bring both unique insights into the conflict; with the highest quality work. We believe we have succeeded in this."/>
    <s v="The May 2021 conflict between Israel and Palestinian factions receieved high and welcome media coverage at the time - though this was necessarily episodic and limited, particularly when understanding casualty and violence trends. Checking with local and international NGOs, it became clear that no one organisation was planning to build a comprehensive model of the violence, and that this was an expertise we could bring on this occasion. The project yet again shows the potential power of online and remote research in cases where political powers seek to use border crossings or battlefield restrictions to limit transparency and accountability. Gaza has been all but closed to the world since Israel imposed a blockade more than a decade ago. Due to Israeli restrictions, it is near impossible to get foreign human rights researchers into the Strip. This is a trend across the globe, with governments and militaries increasingly closing off access to seek to suppress coverage and dissent. Yet the victims of the recent conflict deserved their individual stories telling in a comprehensive fashion. Our own researchers based in the United Kingdom, Turkey, Germany, the United States, Lebanon, Iraq and elsewhere worked together to overcome the physical distance challenges, and to document the stories of each victim. This again highlights the potential positive power of online research. Another key aim of our project was to examine the May 2021 conflict in the context of broader military trends - in particular the high risk to civilians posed by urban fighting. With its own extensive modeling of recent urban violence at Mosul and Raqqa, Aleppo and Tripoli, Airwars was, we believe, well placed to bring this additional key global perspective to the Israel-Palestine conflict."/>
    <s v="https://airwars.org/wp-content/uploads/2021/12/Why-did-they-bomb-us-ENG.pdf"/>
    <s v="https://airwars.org/news-and-investigations/gaza-israel-syria-ewipa-report/"/>
    <s v="https://airwars.org/conflict/israeli-military-in-syria-the-gaza-strip/"/>
    <s v="https://airwars.org/conflict/palestinian-militants-in-israel/"/>
    <s v="https://newlinesmag.com/reportage/gaza-and-syria-a-tale-of-two-israeli-air-wars/"/>
    <s v="https://www.theguardian.com/global-development/ng-interactive/2021/jul/28/countdown-to-demolition-the-story-of-al-jalaa-tower-gaza-israel-palestine"/>
    <m/>
    <s v="Emily Tripp, Joe Dyke, Shihab Halep"/>
    <s v="Founded in 2014, Airwars is a London based international not for profit watchdog NGO, which specialises in tracking and understanding conflict civilian casualties at scale. Our high quality work monitoring belligerents in Iraq, Syria, Yemen, Somalia and Libya has won extensive plaudits, and has helped in particular to shake up US and European military understanding of civilian harm. The recent extraordinary series of New York Times investigations into civilian casualties from US actions drew heavily on Airwars research on Coalition actions in Iraq and Syria - including the building of an app by the Times that used Airwars assessments and locational analysis, to help their own field investigators to triangulate incidents of concern in Mosul.  The Israel-Palestine project submitted here represents many thousands of team hours. Our comprehensive monitoring of secretive Israeli actions in Syria - the most extensive public record available - builds on almost four years of ongoing monitoring. And our research and analysis of the May 2021 conflict was produced by the entire research and investigation teams at Airwars over a seven month period. It was the work of more than a dozen people including specialist investigators, researchers, analysts, data modelers, geolocators, advocacy officers, and web designers. In particular the project was led by: Emily Tripp - research manager Joe Dyke - senior investigator Shihab Halep - chief researcher"/>
    <m/>
    <s v="English, Arabic, Hebrew"/>
    <m/>
  </r>
  <r>
    <s v="Cities for Rent - Investigating Corporate Landlords Across Europe"/>
    <s v="出租 城市"/>
    <x v="24"/>
    <s v="https://cities4rent.journalismarena.media/"/>
    <x v="0"/>
    <x v="167"/>
    <x v="156"/>
    <x v="1"/>
    <s v="Investigation, Long-form, Cross-border, Multiple-newsroom collaboration, Quiz/game, Database, Open data, News application, Illustration, Infographics, Chart, Video, Map, Economy"/>
    <s v="Inform"/>
    <x v="2"/>
    <x v="4"/>
    <m/>
    <s v="International"/>
    <s v="Compliance"/>
    <s v="Compliance"/>
    <s v="Compliance"/>
    <s v="Compliance"/>
    <s v="Compliance"/>
    <s v="Scraping, D3.js, Json, Google Sheets, CSV, Python"/>
    <x v="105"/>
    <s v="Zoom/details on demand,Filtering,Search,Hyperlink to related materials"/>
    <x v="1"/>
    <x v="0"/>
    <s v="During a period of more than seven months, a team of over 25 investigative and data journalists and visualisations experts from 16 European countries, have been investigating the big players in Europe’s residential real estate. We found that the investments into rental flats increased with more than 700% between 2009 and 2020. We have visualised these trends and found that reports of negligence and abusive tactics by corporate landlords are consistent in the cities researched. We also found that often local governments don’t know much about the precise situation in their cities and the investment going into their housing markets."/>
    <s v="Politicians, researchers, NGO’s, advocacy groups, and even real estate agents, architects and other housing professionals approached us forour methodology and data. Most notably, the Greens/EFA group at the European Parliament in preparation for a study about the financialisation of housing in Europe, demanding the introduction of transparency registries about corporate landlords. A Member of the Flemish Parliament currently working on this topic contacted our media partner Apache. Politicians also took our research into parliament. In Norway, there were reactions from politicians at the local and national levels, and the Finance Minister had to answer a question about the topic in Parliament. In Spain,an MP mentioned one of the articles in Parliament. Other colleagues were inspired by our research. The head of investigations at Al-Araby, a Qatar-based media outlet, contacted us when planning a similar research in Arab countries. A freelancer journalist in Atlanta, US, contacted us to tell us they are using our methodology as inspiration for research there. Dutch De Correspondent would like to follow up on our investigation and methodology to cover the situation in the Netherlands. Our work was cited in news reports and academic papers. In Norway, several media outlets published editorials about our project (Morgenbladet , Avisa Nordland, Kapital). The project was mentioned in the academic paper, “The value of the city. Rent extraction, right to housing and conflicts for the use of urban space”. The team members were invitedto talk about the research at (online) conferences and debates, among others Dataharvest - European Investigative Journalism Conference, VVOJ (Dutch-Flemish investigative journalism conference), or the Barcelona Housing and Renovation Forum. Our team members were interviewed for radio and podcast, notablyPUSHBACK talks with Fredrik Gertten and Leilani Farha, the former UN Special rapporteur on the right to adequate housing."/>
    <s v="To collect the data we used multiple methods. Where scraping was needed, it was done with Python (requests &amp; beautiful soup or selenium). Much information on the corporate landlords was sourced from yearly reports by a collaborative data collection in spreadsheet templates. Data analysis and cleaning was done mostly in Python (pandas) and excel. Using open source software focused on the privacy of our data is important to us. The actual collections, as well as the collaborative spreadsheets were therefore hosted in a Next Cloud environment on a server administered by an Arena team member. Our regular meetings were done via open source video meeting software BigBlueButton. For the publication of more than 30 interactive customizable graphics, we built a framework using d3, mapbox.js and reusable vanilla JS UI components.We had to accommodate a wide range of use cases from single iframes to pages with many graphics embedded directly in the article. We used code-splitting and on-demand loading of libraries to make sure to load as little code as possible while reusing code across graphics. All graphics were translatable and customizable (colors, highlighting data points, headings and texts) in a purpose-build backend built with Django REST-API with a frontend built using Vue and a UI framework (Vuetify) was used for the backend. Despite this backend, we made sure that the graphics could be hosted statically to ensure reliable hosting for all participating organizations. We chose to stay with commonly used types of dataviz, to focus on details (such as adaptive legends for maps that take into account the data visible in the current view of the map) and a good localization (CMS embed, number formatting, idiosyncrasies such as &quot;mil milliones&quot; in Spanish, translatability even of the data, e.g. the transliteration of company names into the greek alphabet)."/>
    <s v="Finding all the relevant data was a big challenge, as the sector lacks transparency in ownership and consolidated data sets on the city level. Therefore, to build our datasets we had to use a wide range of techniques. Some corporate landlords publish the listings on their website – we have scraped those. Some publish amounts of apartments they own in their yearly reports – we have extracted this data manually. However, some hardly publish anything at all. We have collected dozens of reports on real estate and rental markets from various sources (consultancy companies, banks), but most of these did not cover the cities we needed. In the end, most of our data on the actual names and investments of corporate landlords on the city level from a lengthy negotiations with a private business that collects data on real estate markets (Real Capital Analytics). The context data proved to be equally tricky. Eurostat collects a lot of data that is comparable across countries, but little on the city level. As living conditions and demographics in cities differs from the average country data, we could not use country data. We have dug into all the local statistical offices for context data but not every data point was comparable across the different sources. Methodologies for even seemingly simple measures as average household income proved to be very tricky (median disposable, net disposable, gross disposable, per adult, ...). It was even difficult to compare average rental prices. For example in Berlin, rent prices are including water. In the end we managed to make some of these data comparable. We found a dataset on cross-border comparable rental prices for our cities literally the day before the publication. Translatability and context-specific adaptability of the shared visualisations was also a big challenge (see section above)."/>
    <s v="Two elements of this collaboration stand out. By making this reporting cross-border, we could capture an European trend on the local level. Tenants learn that they are not alone: they read about the abusive practices and other troubles they face in their own city, but they can compare to other tenants across Europe. This is crucial, since politicians on European level can step in with regulation measures. This contextualisation was highlighted by the shared visual language of all publications. The shared data visualizations made possible by the custom back-end built by the Innovation Lab at Tagesspiegel allowed for each graphic to be translated and adapted to match the language and the look and feel of the publication medium. As the back-end used the same data for all the graphics, even last minute changes in the source data were not a problem, as they would be if every newsroom would create their own graphics. We have also commissioned an illustrator to create a series of illustrations for all the articles. The colour scheme of the illustrations was also adaptable. – in harmony with the visualisations. The second element was the post-publication knowledge directory (see at the “main link to your project”) we have created. Here we collected all the articles that were published within the project (68 up to date), and we also share our methodology, limitations of the available information, and a data catalogue. Here we describe for example the data availability and comparability, what to pay attention to, what are the problems we encountered, but also share links to resources elsewhere. As we were getting many questions about our methodology, this directory makes it easier for any journalist,s or researcher or student of journalism to pick up the topic and further develop the reporting and research themselves."/>
    <s v="https://dublininquirer.com/2021/04/28/company-landlords-are-promoted-as-more-professional-but-what-are-tenants-finding"/>
    <s v="https://medium.com/athenslivegr/cities-for-rent-b9d1bb2bba02"/>
    <s v="https://collaboration.journalismarena.eu/s/pBgcR6kmMD575GB"/>
    <s v="https://collaboration.journalismarena.eu/s/GGzY5Ppfk6iNc93"/>
    <s v="https://collaboration.journalismarena.eu/s/ZdZrC6pWAW56tCd"/>
    <s v="https://cities4rent.tagesspiegel.innovationlab.berlin/"/>
    <m/>
    <s v="list sent to keng@sigmaawards.org"/>
    <s v="Editorial and overall coordination: Jose Miguel Calatayud, Spanish freelance journalist and project director with Arena for Journalism in Europe, based in Berlin in Germany Data coordination: Adriana Homolova, Slovak-Dutch freelance data journalist and data coordinator at Arena for Journalism in Europe, based in Utrecht in the Netherlands Data visualisation coordination: Hendrik Lehmann, German journalist, head of the Tagesspiegel Innovation Lab, based in Berlin in Germany Data visualisation programming lead: David Meidinger, German journalist and web developer, lead developer at the Tagesspiegel Innovation Lab, based in Berlin in Germany Team members by country: - Alexandra Siebenhofer, Austrian journalist and editor at ORF, based in Vienna in Austria – Steven Vanden Bussche, Belgian journalist and editor at Apache, based between Merelbeke and Antwerp in Belgium – Gaby Khazalová, Czech journalist and editor at Deník Referendum, based in Brno in the Czech Republic – Bo Elkjær, Danish investigative journalist at Information, based in Copenhagen (contributed, but did not publish) – Alexander Abdelilah, French-German freelance data and investigative journalist, member of the WeReport collective and publishing with Mediapart, based in Metz in France – Sotiris Sideris, freelance data and investigative journalist, co-founder of AthensLive and data coordinator at Reporters United and publishing with both those media outlets, based in Athens in Greece – Lois Kapila, British journalist, co-founder, journalist and editor at the Dublin Inquirer, based in Dublin in Ireland – Alice Facchini, Italian freelance journalist publishing with IrpiMedia, based in Bologna in Italy – Peter Hendriks, Dutch journalist at Follow the Money (FTM), based between Utrecht and Amsterdam in the Netherlands (contributed, but did not publish under Cities for Rent name) – Steinar Rostad Breivik, Norwegian journalist and editor at E24, based in Oslo in Norway – Micael Pereira, investigative journalits at Expresso, based in Lisbon in Portugal – Peter Sabo, Slovak investigative journalist at Aktuality, based in Bratislava (contributed, but did not publish) – Manuel Gabarre, Spanish freelance lawyer, researcher and journalist publishing with elDiario.es and Ctxt.es, based between Jaca and Madrid in Spain – Christian Zeier, Swiss investigative journalist and co-fouder and editor at Reflekt, and also publishing with Republik, based in Zurich in Switzerland – Catherine McShane, British freelance investigative journalist based in London in the UK (contributed, but did not publish)"/>
    <m/>
    <s v="English, German, Norwegian, Italian, Spanish, Czech, Greek, Dutch, French, Portuguese"/>
    <m/>
  </r>
  <r>
    <s v="Analyzing the efficiency of questions in Brazil's largest college entrance exam and confronting the president's criticisms about the adequacy of items with a supposed ideological bias."/>
    <s v="巴西大学考试作答"/>
    <x v="9"/>
    <s v="https://www1.folha.uol.com.br/educacao/2021/11/questoes-do-enem-na-mira-de-bolsonaro-sao-eficientes-em-testar-conhecimento.shtml"/>
    <x v="0"/>
    <x v="168"/>
    <x v="157"/>
    <x v="1"/>
    <s v="Investigation, Quiz/game, Chart, Politics"/>
    <s v="Inform"/>
    <x v="6"/>
    <x v="1"/>
    <m/>
    <s v="National"/>
    <s v="Compliance"/>
    <s v="Compliance"/>
    <s v="Compliance"/>
    <s v="Compliance"/>
    <s v="Compliance"/>
    <s v="R, RStudio, PostgreSQL"/>
    <x v="46"/>
    <s v="Hyperlink to related materials"/>
    <x v="1"/>
    <x v="0"/>
    <s v="Enem, the second largest university entrance exam in the world, is taken by more than 3 million participants every year. Conservatives, including the current President, Jair Bolsonaro, argue that the exam fails to measure a candidate’s ability because of items that they perceive to be biased. The criticized questions are often those regarding the country's military dictatorship, women's rights and LGBTQI+ themes.We analyzed billions of responses from millions of students over the past 11 years to verify if these test items effectively assess their abilities and we found that Bolsonaro criticism is unjustifiable. "/>
    <s v="Jair Bolsonaro, current Brazilian President, has been trying to change questions present in the Enem test since taking over the government. This effort has a technical argument as its formal justification: that certain items would not measure the students' proficiency and would only be on the test to promote ideological indoctrination. To our knowledge, this is the first time a group – journalistic or academic – has put these claims to test. Thus, the findings presented here, that the justifications presented by the president are false, are unprecedented. Furthermore,  we have shown that other items, which were not targets of Bolsonaro's criticism, are inefficient in the assessment of a students' knowledge. This conclusion was corroborated when we found that correct answers on these items were not considered for the final grade of the students. In other words, the model used by the institute responsible for the test (Instituto Nacional de Estudos e Pesquisas Educacionais Anísio Teixeira - INEP) identified that these items were unfit to the point that getting them right did not give any information of how good the student was, leading to no increase in the final grade. None of the millions of test participants were aware of this at the time, since the parameters for calculating the grade are not disclosed by the government.  This article was the headline of the Folha de São Paulo newspaper, one of the largest and most traditional newspapers in the country."/>
    <s v=" Techniques:  Item response theory (IRT): To make the theorical model of expected answer from the students according to their abilities. Which we compared the empirical data (using Bock's (1972) chi-squared method). IRT was also used to to ascertain the ability of test's items to discriminate students according to their proficiency; Factor analysis: To check if students with more knowledge had more chance of getting the right aswer or not (using Crit coefficient);  Biserial correlation: To check if getting the right answer fom one it was correlated to get the right answer in others items; Web scraping: To get the links to download the data and to obtain images of the test items;    Tools and technologies:  Postgresql: To store the data from the students and the tests;   R: Used to obtain the data, make the analysis and plots and format the data; Adobe Illustrator: To edit, layout and ready plots for print"/>
    <s v="The evaluation of the quality of items in a test, that is, if it is efficiently measuring the knowledge of students, is not a simple task.  We have based our analysis on the Item Response Theory (IRT), a complex statistical model used to estimate the ability of students in different areas. This model is the same used by Enem to calculate students' grades.  Hence, our analysis is based on the same assumptions that the test uses.  Moreover, one of  our journalists  took a college course on the subject, with one of the greatest specialists in the field in Brazil, in order to obtain the necessary knowledge for the analyses Structuring the PostgreSQL databases was a complex operation, as it was necessary to store 12 billion responses from 70 million students who took the tests between 2009 and 2019. This structure was further hampered by the lack of standardization of the files from different years provided by the government. This work took 3 months. After this step, it was necessary to create codes in R to assess whether the items were able to discriminate students according to knowledge, that is, whether, for each item, the chance of getting it right was related to the student's ability in the area of ​​knowledge. Finally, there was extensive effort on coming up with a visual solution to best demonstrate the complexity of the theory in an understandable way for the reader. This includes a quiz with the unfit questions from the test, so the reader could understand how the candidates react to these and the problems with it. "/>
    <s v="We believe there's value in translating technical knowledge as a way of doing journalism and contesting authorities’ declarations. This project started when we tried to understand how the government calculated students’ grades. In doing so, we faced difficulty in understanding the extremely specific technical knowledge. Although this would often be reason enough to abandon a task, we did not let ourselves be intimidated by it and sought to understand the model in depth.  We understood that this knowledge provided the tools to assess the quality of the tests' items and that with it we were able challenge the narrative  that the current federal government tried to impose."/>
    <s v="https://www1.folha.uol.com.br/educacao/2021/11/questoes-inadequadas-compoem-2-do-enem-e-nao-contam-para-nota.shtml"/>
    <s v="https://arte.folha.uol.com.br/educacao/2021/veja-questoes-mal-elaboradas-do-enem-e-teste-suas-chances/"/>
    <s v="https://github.com/deltafolha/enem/blob/main/metodologias/metodologia_itens_polemicos.md"/>
    <s v="https://github.com/deltafolha/enem/blob/main/metodologias/metodologia_itens_inadequados.md"/>
    <m/>
    <m/>
    <m/>
    <s v="Daniel Mariani , Diana Yukari , Paulo Saldaña, Flávia Faria and Fábio Takahashi"/>
    <s v="Daniel Mariani: Data journalist at Folha de São Paulo. Graduated in Biological Sciences from the University of São Paulo.  Diana Yukari:  Information designer at Deltafolha, Folha de São Paulo's data journalism team. Flávia Faria: Editor of DeltaFolha, the newspaper's data journalism team. Previously, reporter for local news and politics.   Paulo Saldaña: Education journalist at Folha de São Paulo. Graduated in journalism from Faculdade Cásper Líbero, founder and director of Jeduca (Association of Education Journalists). Fábio Takahashi:  Former editor of DeltaFolha,Folha de São Paulo's data journalism team. Founder of Jeduca (Association of Education Journalists).  "/>
    <m/>
    <s v="Portuguese"/>
    <m/>
  </r>
  <r>
    <s v="The Digital Army"/>
    <s v="covid虚假信息传播数字军队"/>
    <x v="24"/>
    <s v="https://pointer.kro-ncrv.nl/digitaalleger"/>
    <x v="1"/>
    <x v="169"/>
    <x v="52"/>
    <x v="0"/>
    <s v="Investigation, Database, Open data, Fact-checking, OSINT, Illustration, Video"/>
    <s v="Inform"/>
    <x v="31"/>
    <x v="3"/>
    <m/>
    <s v="National"/>
    <s v="Compliance"/>
    <s v="Non-compliance"/>
    <s v="Non-compliance"/>
    <s v="Compliance"/>
    <s v="Compliance"/>
    <s v="Animation, Personalisation, Scraping, Json, R"/>
    <x v="85"/>
    <s v="Zoom/details on demand,Personalization,Hyperlink to related materials,Gamified interaction"/>
    <x v="1"/>
    <x v="0"/>
    <s v="Pointer infiltrated a Dutch troll army of over 750 members. In a Telegram group disinformation about the corona vaccine and anti-corona demonstrations is shared. Thanks to social media analysis, Pointer finds out which accounts are involved in this troll army. On a daily basis, they share the links that are shared through this group. Pointer went undercover in this group, discovered the accounts behind it and found out who is driving this troll army. Publications include an online scrolly production, a news article, a making-of and a TV broadcast."/>
    <s v="With this project, we were the first to encounter a Dutch-speaking troll army and analyze it from within. We presented our research in a number of different forms to reach different audiences including an online scrolly, news article, making-of and a TV broadcast. The latter had the most impact because we showed on TV how these groups were organized. It did very well for Dutch Television, attracting 370,000 viewers with competition from the Eurovision Song Contest. The three largest Dutch news media took over our news including public broadcaster NOS, RTL and the nieuws site nu.nl."/>
    <s v="For our investigations into misinformation, I keep an eye on several Telegram groups. Through some searches on the open web, I end up with a spider web of strange Telegram groups: pedo hunters, dark markets, expo's groups, and the group called The Digital Army.  We wanted to follow this troll army for three months to see how they were organized. During this period, we scanned all the posts in the group several times to accurately analyze the conversations. This gave us a good idea of who the main characters are in this group. Through the data analysis in R we also got an idea which topics were often discussed, and which urls were shared.  Often these were links to websites that had not been distributed before. We also scrapped Twitter to see which accounts were spreading this misinformation right after it was shared in the troll army. Again, you can compare the language used by the group and social media accounts side by side. Over time, you can link a number of accounts together, and estimate the size of the troll army. In addition to this data analysis, we conducted an extensive OSINT investigation of the three protagonists. This constantly revolves around linking information and data we find online. For each of the three protagonists, we created an extensive research document, in which we place each clue. Through OSINT investigation, we were able to link the founder, leader and most loyal follower of this troll army to individuals with 100% certainty.  Via the open web you can search for invite links on Telegram. Then it also becomes clear how Telegram groups are structured: you can find all kinds of dubious groups via a kind of Starter-page like channels with countless links. The Digital Army is one of them."/>
    <s v="The OSINT investigation provided the most headaches. These individuals want to keep themselves anonymous, but unwittingly give away some information. For three weeks, I churned out countless leads. Sometimes it was about a specific photo: if I could find out where it was taken, you get closer to where that person lives. Or I could say with certainty what someone's social media profile is: then you can use that to find information about someone's email address or phone number. Each clue leads to the next (half) clue. And the ultimate goal is to find out someone's name, hometown and contact information. With a lot of sleuthing, dead ends and luck, we were able to unmask the three main characters. We spent about three weeks on this OSINT investigation. For The Digital Army, we went undercover in a Dutch troll army for three months. Some people will know troll armies as the Russian factories where dozens of people behind countless screens and social media accounts bombard the world with misinformation. However, this is a completely digitally organized troll army. The participants barely know each other beforehand, and try to feed each other new tactics and messages via the social media app Telegram. This is the period just after Twitter and Facebook started banning all kinds of conspiracy theorists from their platform. Not much had been written about Telegram and misinformation, and certainly not from within. Through an innovative way of storytelling we take the viewer into the chat group of The Digital Army. To experience how it's like to be a part of these kinds of Telegram groups. Especially now, during the pandemic we find it important to show which persons are behind the spreading of disinformation and misinformation."/>
    <s v="In 2015, an office building in St. Petersburg was still the image we had of a troll factory: a physical office building where dozens of people with hundreds of fake accounts try to steer public opinion. But in 2021 that image is outdated. Coordinated troll armies are now much easier to organize digitally. And that includes The Digital Army. Pointer discovered this troll army in early 2021, and spent some time investigating how they spread disinformation about the corona vaccine. In addition to online campaigns, they also created and distributed actions to physically intimidate mental health professionals, politicians and scientists. With every big investigation Pointer publishes a making-of article. Other journalists will thus get an inside look at how we work at Pointer. Often with the described methodology and challenges we face during the research process. This time we exposed the tactics of these misinformation spreading groups. This may also give other journalists ideas for their own investigations. Although these 'behind-the-scens' articles are being read by very few people compared to our fancy online scrollytelling articles or TV broadcastings, we find it important to be transparant about how we work on our investigations."/>
    <s v="https://pointer.kro-ncrv.nl/het-digitale-trollenleger"/>
    <s v="https://pointer.kro-ncrv.nl/nederlands-trollenleger-verspreidt-en-coordineert-desinformatie-over-vaccin"/>
    <s v="https://pointer.kro-ncrv.nl/hoe-is-het-digitale-leger-opgebouwd"/>
    <s v="https://pointer.kro-ncrv.nl/system/files/2022-01/pointer_digital_army_en_translation.pdf"/>
    <s v="https://docs.google.com/document/d/1dkLphevOQ-dIVtyLrpldE-xXKtobkDS9f9QUbDOxjhE/edit?usp=sharing"/>
    <m/>
    <m/>
    <s v="Jerry Vermanen, Wendy van der Waal, Marije Rooze, René Sommer"/>
    <s v="For The Digital Army data- and investigative journalist Jerry Vermanen did al research, investigation and text voor de articles. He was also featured in the TV broadcast.  Had his first job in data journalism at NU.nl. Jerry doesn't care much for opinions and gut feelings: that's for in the pub or on social media. He prefers to talk about what really matters: facts. With data analysis, OSINT and old-school journalistic skills, he found 82 Dutch child pornographers, found out where Dutch weapons end up after resale and corrected officers who published too much personal information on the Internet. Jerry got help from designer Wendy van der Waal. She designed the scrolly production, all the header images and created the design for the TV broadcast. Developer Marije Rooze brought the research, imagery and (UI) design together. Editor René Sommer was there to keep everything on track and edited all the text and TV broadcast.      "/>
    <m/>
    <s v="Dutch"/>
    <s v="Pointer, based in the Netherlands, infiltrated Telegram groups to uncover a troll army that was spreading misinformation about COVID vaccinations.  The reporters went undercover for three months to identify themes and analysis on the Telegram messages, then used OSINT techniques to find the organizers of the group called The Troll Army."/>
  </r>
  <r>
    <s v="Revealing the Brazilian military pensionists for the first time in Brazil"/>
    <s v="披露巴西军队养老金领取者的情况"/>
    <x v="9"/>
    <s v="https://fiquemsabendo.substack.com/p/nova-denuncia-da-fiquem-sabendo-obriga"/>
    <x v="0"/>
    <x v="170"/>
    <x v="125"/>
    <x v="0"/>
    <s v="Investigation, Multiple-newsroom collaboration, Database, Open data, News application"/>
    <s v="Inform"/>
    <x v="2"/>
    <x v="7"/>
    <m/>
    <s v="National"/>
    <s v="Compliance"/>
    <s v="Compliance"/>
    <s v="Compliance"/>
    <s v="Compliance"/>
    <s v="Compliance"/>
    <s v="R"/>
    <x v="43"/>
    <s v="Hyperlink to related materials"/>
    <x v="2"/>
    <x v="0"/>
    <s v="Brazil's FOIA came into force in 2011 to ensure the right of access to information from the federal government and the federative units, but only the salaries of active public servants were available on the Transparency Portal, excluding inactive ones. Fiquem Sabendo has been fighting to open this data in the last 4 years. In 2020 we've managed to open civil's inactive pensions and, in 2021, we've made the government open decades of data about military pensions in Brazil, a black box that has never been opened before. More than 70 exclusive stories were published in Brazilian and international media"/>
    <s v="More than 70 stories were published about military pensions based on our work, including articles and Opeds published in every major news outlet in Brazil. This data has been hidden for decades. This story explains in detail the importance of opening this data and how we did it: https://latamjournalismreview.org/articles/journalism-brazil-freedom-of-information-act-pensions/ The stories published based on the data we revealed show, for example, that the children of Brilhante Ustra, a famous Brazilian torturer, still receive military pensions - https://brasil.elpais.com/brasil/2021-07-06/governo-paga-12-milhao-de-reais-por-mes-a-herdeiras-de-militares-acusados-de-crimes-na-ditadura.html Another story revealed that many pensioners have their own millionaire companies but still receive money from the government - https://www.metropoles.com/brasil/registros-mostram-400-filhas-pensionistas-de-militares-como-socias-de-empresas-milionarias In another story, we show that more public funds are spent in military pensions that in social benefits for poor people in Brazil - https://piaui.folha.uol.com.br/as-pensoes-e-os-bilhoes-da-familia-militar/  Folha de Sao Paulo, Brazil largest newspaper, wrote an Oped based on the data we found saying that the pensioners payment  policy shouldn't exist anymore -  https://www1.folha.uol.com.br/opiniao/2021/07/custoso-anacronismo.shtml    "/>
    <s v="We went to court (Tribunal de Contas da Uniao / TCU) with a lawyer to make the government open the data, filed dozens of FOIA requests every month to get updates on how they were working to open the data and, when the data was released, used R and Shinyapps to make hundreds of gigabytes easy to use and find pensionists names - https://fabdev.shinyapps.io/graphs_on_demand/ We've organized a pool of journalists from dozens of different Brazilian and international newsrooms to public the stories using the data we found."/>
    <s v="There were two main problems: making the government open the data even after the court decision. They have tried many different ways to keep hiding information, like disclosing only pensions related to civil servants and hiding the military, saying that military servants don't have to disclose their benefits, postponing the disclosed of data every month, etc. The second problem was to understand the data and make it available to everyone in a way that journalists would immediately start asking questions and writing their stories instead of spending time to understand particularities from the dataset. There were lots of mistakes in the original database, so we had to speak with people from the govermnet many times, schedule meetings and make them fix everything before actually making the data available."/>
    <s v="Collaborative journalism is a key to get important information and make it relevant to society. Sometimes the scoop is not the only (or the most) important thing in a story."/>
    <s v="https://latamjournalismreview.org/articles/journalism-brazil-freedom-of-information-act-pensions/"/>
    <s v="https://fabdev.shinyapps.io/graphs_on_demand/"/>
    <s v="https://fiquemsabendo.substack.com/p/pensionistas-devedores"/>
    <s v="https://www.metropoles.com/brasil/registros-mostram-400-filhas-pensionistas-de-militares-como-socias-de-empresas-milionarias"/>
    <s v="https://apublica.org/2021/07/governo-paga-r-12-milhao-por-mes-a-herdeiras-de-militares-acusados-de-crimes-na-ditadura/"/>
    <s v="https://www1.folha.uol.com.br/opiniao/2021/07/custoso-anacronismo.shtml"/>
    <m/>
    <s v="Bruno Morassutti, Maria Vitória Ramos, Leo Arcoverde, Luiz Fernando Toledo, Taís Seibt, Fernando Barbalho"/>
    <s v="https://fiquemsabendo.com.br/nossa-equipe/"/>
    <m/>
    <s v="Brazilian Portuguese"/>
    <m/>
  </r>
  <r>
    <s v="This is Myanmar's State of Fear"/>
    <s v="缅甸军事政变恐惧"/>
    <x v="21"/>
    <s v="aje.io/myanmarcrackdown"/>
    <x v="1"/>
    <x v="171"/>
    <x v="158"/>
    <x v="1"/>
    <s v="Investigation, Long-form, Satellite images, Politics, Human rights"/>
    <s v="Inform"/>
    <x v="0"/>
    <x v="3"/>
    <m/>
    <s v="Corporate, individual or specific event"/>
    <s v="Compliance"/>
    <s v="Non-compliance"/>
    <s v="Non-compliance"/>
    <s v="Non-compliance"/>
    <s v="Non-compliance"/>
    <s v="3D modelling, Adobe Creative Suite, Google Sheets"/>
    <x v="106"/>
    <s v="Zoom/details on demand"/>
    <x v="1"/>
    <x v="0"/>
    <s v="A climate of terror has engulfed Myanmar since the army seized power in a coup during February, 2021. The digital interactive, “This is Myanmar's State of Fear”, produced by Al Jazeera’s 101 East team is a forensic investigation into the military machine behind the violence and fear sweeping the authoritarian Southeast Asian nation. The multimedia piece puts disturbing cases of alleged torture, mysterious deaths, disappearances and detention without charge under the spotlight.  State of Fear” features rare interviews with army defectors, people who lost loved ones in post-coup violence and politicians from the deposed government now in hiding."/>
    <s v="Using rare detainee testimonies, field reporting and satellite technology,  the team uncovered a secret facility allegedly used for interrogation and abuse located in a military compound on the outskirts of Myanmar’s largest city Yangon.  Al Jazeera worked with investigative agency Forensic Architecture to locate and digitally recreate the centre. They showed how the facility was rebuilt weeks prior to the coup.    Before publication,there was scant knowledge of the exact location of the facility and its existence was little more than a rumour. This digital reconstruction informed society of what was going on inside this facility, where hundreds of people allege they have been detained and abused Some dissidents have been killed in mysterious circumstances after being detained by the authorities. The reporting team gained access to unseen footage of a politician who died in custody which revealed severe injuries to his body which was drenched in blood, undermining the military’s official account that he died of a heart attack in custody. Although rumors about his death were widely shared online, this investigation shed new light on the event with hard evidence. With the foreign media’s access to Myanmar severely limited, most media organizations have struggled to cover this challenging news story and been forced to rely on foreign academics or diaspora voices as commentators. The unique strength of this reporting prompted the UN agency responsible for examining atrocities in Myanmar, the IIMM, to ask the 101 East team to share their evidence and witness testimonies to help with their investigation.  Sky News UK, TRT World and other media outlets have also reported on the key findings of 101 East’s investigation.  The combination of compelling first-hand accounts and forensic investigation makes the team’s unique coverage of the Myanmar coup and its aftermath worthy of a Sigma Award.  "/>
    <s v="This digital interactive piece featured audio interviews and eyewitness accounts captured by a reporting team based in Myanmar.  The project also features timelines, data visualizations and other multimedia which have been curated in a scrapbook style to mimic the nature of the investigation. This content and its presentation helps the user to understand the context of what is currently happening in Myanmar and the process of information gathering. The team chose to publish the names of  6,994 detainees and their occupations - a digital memorial of those arrested during the first six months of the coup. This choice of presentation urges readers to understand the scale of the issue, whilst also dignifying the individuals who have been detained.   Photos and videos sourced directly from families of victims and from across social media were used to create a digital memorial of people allegedly killed by torture. The team handled this graphic content with sensitivity, highlighting the impacts of the coup on individuals without gratuitous violence. This piece was coded in AMP, a lightweight language to ensure quick load times regardless of hardware, to ensure this project reaches Global South digital audiences with limited internet bandwidth. The interactive ‘This is Myanmar's State Of Fear’ has been widely shared on Myanmar social media platforms.   "/>
    <s v="The 101 East team gathered the core evidence for this online investigation in an incredibly difficult and repressive reporting environment.  In the aftermath of the coup, the junta has sought to prevent media coverage of events in Myanmar. It has closed independent television stations, online news outlets and newspapers, and arrested scores of journalists. The authoritarian regime has already convicted at least six journalists for violating a new provision of the penal code that makes it a crime to publish or circulate comments that they claim spread “false news” or “cause fear”.  Producing this digital project was an ambitious, risky endeavour yet vital to informing the world about what is happening under military rule in Myanmar. This reporting was spearheaded by Ali Fowle, a correspondent who spent nine years in Myanmar and was on the ground in the country's biggest city, Yangon when the army takeover occured.  Using her extensive contacts, Ali interviewed deposed politicians in hiding, former detainees and their families as well as demonstrators who feared imminent arrest.  She documented army brutality as the death toll rose, faced the constant risk of arrest and navigated internet shutdowns to produce this unvarnished, yet nuanced coverage from the frontlines. The 101 East team won the trust of sensitive interviewees who feared jail or death for speaking out against the military. The production team found secure locations to ensure that these interviews could be conducted safely. Ali’s long-term connections with activists and intimate knowledge of the country allowed her to navigate this sensitivity and obtain access other foreign media were unable to manage.  "/>
    <s v="This quick turnaround digital piece was created in less than two months and capitalized on reporting materials gathered by an investigative unit of television reporters who made two longform documentaries after the coup in Myanmar.  Journalists can use &quot;This is Myanmar's State of Fear&quot; as a blueprint to reimagine television content for a digital audience.  It should be noted that Myanmar is one of a number of repressive reporting environment in the world right now.  Other news organizations could use this digital interactive as a model to report in authoritarian nations where press freedom is non existent and media access is difficult.  &quot;This is Myanmar's State of Fear&quot; is also a model of important international reporting and clearly puts the current issues into context for an audience unfamiliar with the politics of the country using timelines and clear explainers.    With human rights abuses occurring daily across Myanmar, investigations such as those done by Al Jazeera's 101 East team are vital examples of public interest journalism, providing a voice to the voiceless and holding the military junta to account. Combining corporate and forensic inquiry with field reporting, this interactive is an agenda-setting piece of digital journalism which serves as a key investigation into human rights abuses following Myanmar’s coup.  With the crackdown showing no signs of abating, this piece of online journalism is a powerful examination of how civilians have vowed to keep fighting for democracy, whatever the cost."/>
    <s v="https://interactive.aljazeera.com/aje/2021/myanmar-state-of-fear/index.html"/>
    <m/>
    <m/>
    <m/>
    <m/>
    <m/>
    <m/>
    <s v="Rhiona-Jade Armont, Ali Fowle, Drew Ambrose, Nick Olle, Aun Qi Koh, Liz Gooch, AJLabs, Forensic Architecture, David Boyle, Jenni Henderson, Forensic Architecture"/>
    <s v="101 East is Al Jazeera English’s weekly current affairs programme about issues in the Asia-Pacific.  The documentary program launched in 2006 and operates out of Al Jazeera's Asia bureau in Kuala Lumpur, Malaysia. They have produced an impressive range of documentaries about Myanmar since 2011, when the Southeast Asian nation transitioned from army rule to a civilian government.   Aside from television programs, 101 East produce in-depth multimedia pieces, virtual reality videos, gamification, comic book storytelling and data visualizations to engage web audiences.  101 East’s digital journalism have won the SOPA award (Hong Kong), a Venice TV Award (Italy), two Overseas Press Club of America citations, a Society of Digital News Design Award of Excellence (USA) and was highly commended twice at the Drum UK Online Media Awards.    "/>
    <m/>
    <s v="English, Burmese"/>
    <s v="Al Jazeera's 101 East team used forensic investigation techniques to put cases of alleged torture, mysterious deaths, disappearances and detention in Myanmar under a spotlight after the 2021 coup. Its unique testimonials from detainees, field reporting and satellite technology found one secret facility in a military compound outside Yangon. With its partner, Forensic Architecture, the team gained access to previously unseen footage of a politician who died in custody – evidence that was later shared with the UN agency investigating atrocities in the country. The team also published a memorial listing nearly 7,000 people arrested during the first six months of the coup."/>
  </r>
  <r>
    <s v="The 6,089 Dundee WW1 victims: Search their names, ages, ranks and addresses"/>
    <s v="6,089 名邓迪 WW1 受害者"/>
    <x v="2"/>
    <s v="https://www.thecourier.co.uk/fp/courier-investigations/2703714/dundee-ww1-victims/"/>
    <x v="0"/>
    <x v="165"/>
    <x v="159"/>
    <x v="1"/>
    <s v="Investigation, Database, Open data, Chart, Map, Culture"/>
    <s v="Inform"/>
    <x v="5"/>
    <x v="1"/>
    <m/>
    <s v="Corporate, individual or specific event"/>
    <s v="Compliance"/>
    <s v="Compliance"/>
    <s v="Non-compliance"/>
    <s v="Compliance"/>
    <s v="Non-compliance"/>
    <s v="Animation, D3.js, Adobe Creative Suite, Microsoft Excel, Google Sheets, CSV"/>
    <x v="107"/>
    <s v="Zoom/details on demand,Search,Hyperlink to related materials"/>
    <x v="0"/>
    <x v="0"/>
    <s v="For Remembrance Day we honoured the fallen by geolocating and mapping their home addresses and turning it into a scrollytelling experience telling their stories. We also included a map our readers can explore and a searchable table as well as a map of where they were laid to rest for any of our readers who wished to pay their respects. There were a number of side stories going into more depth on the tragic stories we uncovered in the dataset."/>
    <s v="It is now three months since this piece was published and we still regularly receive emails from family members thanking us and sharing the stories of their family members with us. We've gone on to publish follow up articles based on these including one where a family member provided us with copies of letters their fallen family member had sent during the war. We've also had correspondence with people in the education sector - inlcuding one teacher who works on a Ministry of Defense campus and sought our permission to use the piece as part of her curriculum. We are a very new data team (only formed in March 2021) and we have also found that this piece has had a significant impact internally in being more creative with use of data. Poppy Scotland, the official Scottish Remembrance charity had the following: “This map is a powerful reminder of how every single community has been impacted by the cost of conflict over the past 100 years. Each poppy symbolises the bravery and sacrifice of those who fought and died in defence of our nation."/>
    <s v="The original data was sent to us in excel format but as it was hand transcribed data based on records that were a hundred years old it required a lot of cleaning. For this stage we utilised Open Refine to cluster and clean the most common misspellings. To geolocate the data we used a Google Apps Script pinging off the google map API. As a relatively small newsroom we generally try to do as much for free as possible so this was geocoded ion batches of 1,500 per day (the free limit). Due to the age of the address data we then had to sift through the data for streets that no longer exist. The original design idea behind the project was based on an offhanded comment that from afar it would look like 'a field of poppies'. The poppy icon was designed in figma and it was designed to have similarities between the Scottish and Canadian official poppy icons to honour the many Scottish men that served in the Canadian military. The stalk of the poppy was a deliberate choice to add on to the 'field of poppies' aesthetic. The maps and scrollytelling were done using flourish and javascript. The poppy SVGs for the pictogram were also designed using figma."/>
    <s v="We have a motto in our data team - &quot;NYT dreams on a DCT budget&quot; and this project is the epitome of that. Between our titles we had more than 11,000 records to clean and geolocate and as stated previously we tend to try to avoid having to pay for resources where possible so the addresses were located in chunks of 500 per day (per data team member - so 1,500 per day). As a small data team that also provides a service to the rest of the newsroom to create charts for their stories, it was often difficult to allocate the time required for manual scrutiny of the data, but when we did we found ourselves sharing fascinating story after fascinating story. As a group of millennials we had never felt andy particular connection to the tragedy of WW1 but trawling through this data and ouring our hearts and souls into creating something that would truly honour them has brought that connection to us - and we hope that connection is felt in our readers in our presentation of the data."/>
    <s v="Data journalism is not just about news. Every now and then it's good to take modern data visualisation and journalism principles and apply them to a more feature based project."/>
    <s v="https://www.pressandjournal.co.uk/fp/pj-investigations/3598986/aberdeen-ww1-victims/"/>
    <m/>
    <m/>
    <m/>
    <m/>
    <m/>
    <m/>
    <s v="Lesley-Anne Kelly, Emma Morrice, Joely Santa Cruz"/>
    <s v="The DCT Media data team are passionate about making data more accessible to our readers. We're dedicated to making our analysis transparent and will publish our full data and methods  wherever possible. We use a blend of traditional reporting  and data visualisation and strive to be at the cutting edge of data-driven storytelling methods. Lesley-Anne has been working with data for well over a decade. She was born in Glasgow and moved to Dundee when she was 17 and never left which means she has lived in Dundee for 51% of her life so far.Loves a good spreadsheet but prefers R and dabbles in python and javascript where needed. In 2020 she completed a masters course in data visualisation. Emma originally studied law but a love of writing got her into journalism instead and after completing a masters course she worked as a news reporter for four years before moving into data journalism. She has lived in Aberdeen her entire life.Her favourite part of the job is working on longer projects and seeing big ideas come to life. She also likes learning new ways to visualise data. Joely has a science and data background and recently made the jump to data journalism. She is most happy when getting stuck in to big spreadsheets and experimenting with data analysis. Joely is based in London but lived in Dundee as a child so has come full circle by joining the Dundee team. Outside of work you will find her playing tag rugby (enthusiastically if not well) and expanding her circle of dog owners to go out walking with."/>
    <m/>
    <s v="English"/>
    <m/>
  </r>
  <r>
    <s v="Mururoa Files"/>
    <s v="对法国在太平洋进行核试验的调查 "/>
    <x v="0"/>
    <s v="https://moruroa-files.org"/>
    <x v="1"/>
    <x v="172"/>
    <x v="160"/>
    <x v="0"/>
    <s v="Investigation, Long-form, Cross-border, Multiple-newsroom collaboration, Open data, OSINT, Satellite images, Environment, Health"/>
    <s v="Inform"/>
    <x v="3"/>
    <x v="7"/>
    <m/>
    <s v="National"/>
    <s v="Compliance"/>
    <s v="Compliance"/>
    <s v="Non-compliance"/>
    <s v="Compliance"/>
    <s v="Compliance"/>
    <s v="Animation, 3D modelling, AI/Machine learning, Python"/>
    <x v="108"/>
    <s v="Zoom/details on demand"/>
    <x v="0"/>
    <x v="0"/>
    <s v="Disclose and Interprt, in collaboration with the Science &amp; Global Security program at Princeton University (USA), investigated the consequences of atmospheric testing in French Polynesia for two years. With the help of thousands of declassified military documents, hundreds of hours of calculations and dozens of unpublished testimonies, this investigation demonstrates for the first time the extent of the radioactive fallout that struck the inhabitants of this vast territory as the 'Europe."/>
    <s v="After the publication of our investigation, demonstrations took place in French Polynesia to demand an apology from the French state. A summit was organized in Paris to bring together representatives of the French state and Polynesia to improve compensation for victims and to facilitate access to military archives during this period. The President of the French Republic visited Polynesia in July and acknowledged that France had &quot;a debt&quot;.  The State has announced the opening of the military archives on nuclear testing. A commission has been set up to provide assistance with the preparation of compensation files for victims of nuclear testing, the clean-up and deconstruction of former nuclear sites  "/>
    <s v="According to our calculations, based on a scientific reassessment of the doses received, approximately 110,000 people were infected, almost the entire Polynesian population at the time. Modelling toxic clouds to support, we also unveil how the French authorities have concealed the true impact of nuclear testing on the health of Polynesians for more than fifty years. The scientific visualizations presented on this platform were produced through the extensive data mining and analysis of declassified French documents and open access government sources.The reconstruction of fallout patterns and cloud trajectories from French nuclear tests was done using the US NOAA Hybrid Single-Particle Integrated Trajectory (HYSPLIT) particle transport and dispersion model and meteorological data from the NCEP/NCAR Reanalysis (1948 - present) project. Initial stabilized radioactive clouds were represented as vertical linear sources with activity adequately distributed among the cap, skirt and stem of the cloud. The cloud particle sizes were assumed to be log-normally distributed. Calculations were run on a 12-core linux machine and involved the release of 3,000,000 3D particles each.  The hypothesis and input data of these studies were crossed checked with information available from the declassified historical documents as well as information available from the scientific literature."/>
    <s v="For two years, nuclear physics researchers, designers, architects and journalists worked together on this investigation.  This international project was carried out between Princeton University in the United States, the architects' collective &quot;Interprt&quot; working on ecocides in England and Norway, and the French investigative media Disclose. This collaboration was made extremely difficult because this team of about ten people could never meet in real life, due to the covid-19 crisis. The other main challenge was to develop a technological model to virtually recreate the French nuclear tests in the laboratory using the powerful computers at Princeton.  Once these scientific calculations were made, the designers and architects modelled in 3D the trajectory of the radioactive clouds and their fallout on the islands of French Polynesia. They also modelled the precise level of fallout on a village and the contamination of food and inhabitants.  On the other hand, the journalists investigated French state military documents, met with sources involved in the nuclear tests and went to the field to meet victims, find documents hidden by the state about the health impact. This project deserves to be selected because it is unprecedented in its method. It brings together the methods of scientific investigation, 3D modelisation, forensic architecture and journalism to strengthen the evidence. Science supports journalistic work to produce rigorous investigations. "/>
    <s v="This investigative story shows how international collaboration on sensitive issues can be done completely remotely, using tools such as Slack to coordinate the progress of projects, organize videoconferences on Meetjitsi (encrypted video) and groups on Signal.  Above all, it teaches how different methods of investigation can complement each other: the search for evidence in science is stricter than in journalism. It also enhances the accuracy of an investigation, as journalists find themselves integrating the precise methodology of scientists. It is not easy to get scientists, architects, designers and journalists to work together. The working methods are not the same, so we have to agree on a common method.   The investigative hypotheses put forward by the journalists are in fact confirmed or not by the scientific experiment, then by the 3D modelling. On the one hand, journalists have access to sources to which scientists would not have had access. And the scientists have access to documents that are not accessible to journalists. This project will hopefully lead to more such collaborations in the years to come."/>
    <s v="https://www.youtube.com/watch?v=esN7mvqBP1Y"/>
    <m/>
    <m/>
    <m/>
    <m/>
    <m/>
    <m/>
    <s v="Sébastien Philippe,Tomas Statius, Mathieu Asselin, Nabil Ahmed,Olga Lucko, Svitlana Lavrenchuk"/>
    <s v="Sébastien Philippe is an Associate Research Scholar at the School of Public and International Affairs with the Program on Science and Global Security. He is also an associate fellow (2019-2021) at the Nuclear Knowledges Program at Sciences-Po, Paris. His research focuses on the monitoring and verification of international agreements, the reconstruction of past nuclear weapon activities (nuclear archaeology), and the impact of emerging technologies on the safety, security, and vulnerability of strategic nuclear forces.  Tomas Statius is an investigative journalist working for several newsroom Libé, Disclose, Mediapart. Nabil Ahmed is a transdisciplinary scholar and writer. He leads INTERPRT, an environmental justice project that investigates and advocates for the criminalization of ecocide under international law. Olga Lucko leads INTERPRT’s spatial research and design projects. She has been responsible for developing visual forensic evidence for the past five years. She is an ARB registered architect with experience working on public building projects in the UK with renowned practices Tim Ronalds Architects and Clash Architects. Slitvana Lavrenchuk is responsible for geospatial data analysis and design. She has an MArch from the Royal College of Art. Her research interests include interdisciplinary responses to climate change in the arctic. Mathieu Asselin is a freelance photographer. Before working on Mururoa Files, he takes on the daunting task of exploring the controversial and infamous agricultural company, Monsanto, through investigative photography,     "/>
    <m/>
    <s v="English, French"/>
    <m/>
  </r>
  <r>
    <s v="Green, Yellow, Corona"/>
    <s v="感染控制和通风"/>
    <x v="10"/>
    <s v="https://www.sueddeutsche.de/projekte/artikel/wissen/mit-co2-ampeln-gegen-corona-e452127/"/>
    <x v="0"/>
    <x v="173"/>
    <x v="161"/>
    <x v="1"/>
    <s v="Illustration, Infographics, Politics, Health"/>
    <s v="Inform"/>
    <x v="32"/>
    <x v="3"/>
    <m/>
    <s v="Unrestricted"/>
    <s v="Compliance"/>
    <s v="Non-compliance"/>
    <s v="Non-compliance"/>
    <s v="Compliance"/>
    <s v="Non-compliance"/>
    <s v="R, RStudio"/>
    <x v="109"/>
    <s v="Zoom/details on demand,Hyperlink to related materials"/>
    <x v="1"/>
    <x v="0"/>
    <s v="In the second pandemic winter, schools in Germany remain open, despite high infection figures. Students are crowded into classrooms, protected only by FFP2 masks and regular testing, because the vaccination rate among children is still low. How high is the risk of infection in classrooms, and how well can simple ventilation help reduce it? Journalists from the Süddeutsche Zeitung (SZ) measured the infection risk in classrooms, daycare centers and at family gatherings using CO₂ measuring devices. In charts and graphics, they illustrate how quickly the aerosol concentration rises and how only consistently opened windows can reduce the risk of infection."/>
    <s v="The project is a visually narrated paid article and was very well received by SZ subscribers. Many non-subscribers also clicked on the article, which is why it also led to new conversions. "/>
    <s v="The analysis of the CO₂ values of the different scenarios is based on measurements that the Süddeutsche Zeitung carried out with two different CO₂ traffic light models. They differ in design, but both have the same sensor installed. The SZ was provided with one model free of charge by the company ISIS IC. Measurements were also taken with a self-built CO₂ traffic light following instructions from the Umwelt Campus Birkenfeld. In addition, we received data donations from the Michaeli-Gymnasium in Munich. Students Simon, Felix and Samuel from the high school measured carbon dioxide concentrations in various classrooms as part of a &quot;Jugend forscht&quot; project and won the special &quot;Thinking Safety&quot; prize.   The CO₂ limit at 1000 parts per million (ppm) is based on assessments by the German Federal Environment Agency. Here, 1000 ppm of carbon dioxide in the room air is considered harmless and a room air with 1000 ppm to 2000 ppm of carbon dioxide is considered alarming.   To calculate the probability of having an infected child in a class, we assume that twice as many children are infected as officially known. Although regular rapid tests can detect some infected children, they cannot detect all, especially since children more often show few symptoms of illness and rapid tests have limited accuracy. The probability of infecting more children is based on an interactive calculator from the Max Planck Institute for Chemistry. In the scenarios presented, we assumed a classroom with one teacher and 25 students, 50 percent of whom are vaccinated or recovered, and who spend 25 hours together in a room over the course of a week.  "/>
    <s v="To obtain the data, the journalists performed several measurements themselves over a period of one year and evaluated them together with data donations from schools and interpreted them with the support of experts. The Data team worked together with colleagues from the visual desk and science editorial team, which required cross-departmental planning, to present readers with a cleanly researched and well-visualized story. The evaluation underpins the current debate on mandatory vaccinations, student vaccinations and school closures with easy-to-understand scientific insights and offers guidance on safer indoor meetings through proper ventilation. "/>
    <s v="This project shows how sensors can be used in a meaningful way to add scientific insight and data to a debate currently taking place in society. The story takes the reader through an everyday problem - worrying about children at school during a pandemic - but also shows why the risk of infection in a room rises quickly, even in small groups, and how this can be reduced quite significantly by proper ventilation. It also shows the great potential of collaborations between multiple departments and teams even within the same media house, because projects like these are made possible through working together."/>
    <s v="https://drive.google.com/file/d/1Ez3PG5rTa5qx4w5amlUZz2Yf3FZrcpsm/view?usp=sharing"/>
    <m/>
    <m/>
    <m/>
    <m/>
    <m/>
    <m/>
    <s v="Sabrina Ebitsch, Maria-Mercedes Hering, Berit Kruse, Sophie Menner, Sören Müller-Hansen and Julia Schubert, also involved were Felix Hütten, Florian Peljack, Florian Kaindl, Christian Helten, Niklas Keller, Julian Hosse, Simon Groß and Jakob Wetzel"/>
    <s v="Süddeutsche Zeitung's award-winning Data Team was established in 2018 to focus on data-driven reporting across all topics, with close links to the Investigations team (known for the Panama Papers, among other stories). Although it is a standalone unit of the newsroom, the team always works very closely with specialist editors from the other departments, graphic designers and developers, combining their expertise and skills with their own to achieve the best result for readers. As the team sees it, data journalism is first and foremost journalism - its goal is to tell stories, explain complex issues, expose injustice and corruption. The team is committed to constantly learning, experimenting with new tools, sources and storytelling formats, and providing the best possible experience for Süddeutsche Zeitung readers - online and in print. Exchanging ideas, sharing knowledge and learning from each other are important pillars of the philosophy. Towards their readers, they try to be as transparent as possible - publishing detailed descriptions of their methodology, source code and raw data wherever possible. "/>
    <m/>
    <s v="German"/>
    <m/>
  </r>
  <r>
    <s v="She is pretty. He is strong. He is a teacher. She is kindergarten teacher"/>
    <s v="谷歌翻译巩固性别偏见"/>
    <x v="22"/>
    <s v="https://www.republik.ch/2021/04/19/sie-ist-huebsch-er-ist-stark-er-ist-lehrer-sie-ist-kindergaertnerin"/>
    <x v="0"/>
    <x v="174"/>
    <x v="162"/>
    <x v="0"/>
    <s v="Investigation, Explainer, Chart, Politics, Culture, Women"/>
    <s v="Inform"/>
    <x v="1"/>
    <x v="6"/>
    <m/>
    <s v="National"/>
    <s v="Compliance"/>
    <s v="Non-compliance"/>
    <s v="Non-compliance"/>
    <s v="Compliance"/>
    <s v="Compliance"/>
    <s v="AI/Machine learning, CSV, Python"/>
    <x v="24"/>
    <s v="Hyperlink to related materials"/>
    <x v="1"/>
    <x v="0"/>
    <s v="Google Translate used to translate texts in a way that cemented gender stereotypes. Then vowed to do better. We tested how well the algorithm improved using Finnish sentences (the grammar of which does not code for gender) and translating them to German.  Finnish «hän on kaunis» ('he/she is beautiful') becomes, for example, «sie ist schön» ('she is beautiful') in German. Profession names as well as adjectives were translated in a heavily stereotyped way. We explain how this comes to be (algorithms are trained in certain ways) and what could be done to amend it. "/>
    <s v="The project was well-read on Republik Magazin's webpage (www.republik.ch) and particularly well-shared in social media."/>
    <s v="We hand-selected and hand-checked original sentences to be translated, then used Python to automatically translate them via Google Translate's API and then calculated the percentage of translations as he/she."/>
    <s v="Designing the experiment and creating a well-balanced (but small, of course, since we hand-checked or hand-coded all the sentences) language corpus."/>
    <s v="How broad the field of «data journalism» can be: Sometimes the interesting stories do not necessarily lie in huge datasets and do not have to be presented in fancy visualisations. Sometimes some knowledge, a good idea and a fitting experiment design produces an insightful story."/>
    <m/>
    <m/>
    <m/>
    <m/>
    <m/>
    <m/>
    <m/>
    <s v="Marie-José Kolly, Simon Schmid"/>
    <s v="Marie-José Kolly is a journalist at the online magazine &quot;Republik&quot; where she focuses on science and data journalism. After studying german language and literature and mathematics in Bern, she earned a doctorate in linguistics in Zurich and Paris. She teaches at the University for Education and spends most of her free time with books or in the snow. She lives in Zurich with her partner. Simon Schmid is a journalist. At the online magazine &quot;Republik&quot; he is Co-Head of the «Business, Science and Digital» desk. He studied sociology in Basel and economics in St. Gallen and completed further training in data journalism in New York. Schmid teaches data journalism at the MAZ in Lucerne and Storytelling with data at the FHNW in Brugg. He spends his free time hiking, biking and skiing. He lives with his family in Zurich."/>
    <m/>
    <s v="German"/>
    <m/>
  </r>
  <r>
    <s v="Waves of Abandonment"/>
    <s v="油气井"/>
    <x v="4"/>
    <s v="https://grist.org/abandoned-oil-gas-wells-permian-texas-new-mexico/"/>
    <x v="0"/>
    <x v="175"/>
    <x v="163"/>
    <x v="0"/>
    <s v="Investigation, Long-form, Multiple-newsroom collaboration, Open data, Chart, Map, Environment"/>
    <s v="Inform"/>
    <x v="4"/>
    <x v="10"/>
    <m/>
    <s v="National"/>
    <s v="Compliance"/>
    <s v="Non-compliance"/>
    <s v="Non-compliance"/>
    <s v="Compliance"/>
    <s v="Non-compliance"/>
    <s v="Animation, AI/Machine learning, Drone, Scraping, QGIS, Json, Adobe Creative Suite, Microsoft Excel, CSV, R, RStudio, Python"/>
    <x v="110"/>
    <s v="Hyperlink to related materials"/>
    <x v="0"/>
    <x v="0"/>
    <s v="Volatile oil prices are setting the stage for fossil fuel companies to abandon oil and gas wells en masse, particularly in the Permian Basin straddling Texas and New Mexico. Those two states are already responsible for cleaning up about 7,000 such abandoned wells, a task that will cost at least $335 million. New statistical models developed by Grist and the Texas Observer predict the states could soon find themselves saddled with an additional 13,000 wells in need of cleanup — with a true cost that is closer to $1 billion. This project was supported by the Pulitzer Center."/>
    <s v="The orphan well problem has received considerable attention at the local, state, and national level since the publication of our series. Regulators were receptive to our findings, and advocates and industry veterans alike sought to translate our methods to other geographic contexts. (Our open-source code makes this type of effort possible.) We saw our reporting cited in various public testimonies in state and federal hearings on well bonding. The recent infrastructure bill passed by Congress included almost $5 billion for old oil and gas infrastructure remediation — and while we wouldn’t claim to have unilaterally spurred that particular investment, we’re confident we contributed to the broader policy conversation in this space. Furthermore, in January 2022 (nine months after our reporting), the U.S. Interior Department drastically revised upwards their estimate of the number of orphan wells nationwide. The adjustment aligns with our predictions. With respect to the media ecosystem, our reporting was read by hundreds of thousands of people across a variety of platforms, and our feature was republished by The Guardian, among other outlets. Our Waves of Abandonment series received the Online News Association award in Investigative Data Journalism (Small/Medium Newsroom) earlier this year and contributed to Grist’s win in the General Excellence (Small Newsroom) category."/>
    <s v="Grist partnered with The Texas Observer to harness their reporter Christopher Collins' expertise covering his native West Texas. Grist staff writer Naveena Sadasivam conducted archival research, interviewed policy experts, and filed dozens of public records requests to get the raw material for our data analysis. Grist data reporter Clayton Aldern then mined and combined these datasets and leveraged machine learning to create a statistical model of well abandonment. The model — which generates projections for every well in the Permian Basin — allowed us to predict which of the region's tens of thousands of oil wells are on the verge of orphanage. A separate survival analysis helped us understand producers' sensitivity to oil prices. Specifically, we created a series of cross-validated LASSO models to identify wells the states had not yet considered orphaned (but which were statistically indistinguishable from orphan wells). Because of our imbalanced classes (i.e. there were many more examples of merely ‘inactive' wells in the dataset than orphan wells), we also penalized models for incorrectly classifying orphan wells during training. This move prevented the models from simply learning to always guess 'inactive' — which would have led to high (but misleading) accuracy values for model performance. To forecast the public costs of these potential future abandonments, we used American Petroleum Institute identification numbers to perform lookups in state databases of plugging cost projections. We leveraged R/RStudio, Python, Tableau, Adobe Illustrator, and HTML/CSS/JavaScript. More information on our methodology is available in our methods write-up and on GitHub.  To help ensure the piece had the most impact, we added eye-catching imagery and drone videography and crafted interactive data visualizations (including, in our methods story, a web-app version of the model) that allow readers to see for themselves how the variables fit together to tell the larger story."/>
    <s v="One challenge came from the disparate nature of the datasets in question. Some of our production data went back to the 1960s and had been saved in a variety of obscure formats, including those written for original IBM computers. Accordingly, sidestepping some particularly nasty data-ingestion tasks involved loading 62 million rows of well- and lease-level data into memory before cleaning. And not all datasets came to us easily. For example, we didn’t receive a complete dataset of New Mexico’s enforcement actions until we presented them with a BeautifulSoup-scraped version of their own public-facing database. A public records request sent to the agency was also rebuffed until we challenged their decision by submitting a complaint to the New Mexico attorney general’s office. Only after the attorney general’s review and decision to compel the agency to comply with our request did we receive the enforcement records. While other modeling efforts (at think tanks, for example) have sought to understand the orphan well problem at the national level, we believe they suffer from unrealistic assumptions about the abandonment rates of inactive wells in the country. Not all inactive wells will be orphaned. We believe our model is the first to operate at the level of the individual oil well (and produce realistic as opposed to sensationalist predictions). From inception to completion, our reporting process took approximately 11 months."/>
    <s v="We believe this project is a good example of journalists leveraging statistical models to make predictions about the future (as opposed to exclusively describing the present or explaining the past). Certainly, talented data journalists at outlets like The Economist and Bloomberg engage in this kind of projection all the time. Our project offers a reminder that statistical models of public data can have lives outside the economic realm. Furthermore, we believe the models presented here represent a nice example of combining various subfields of statistical inquiry (in our case, statistical learning/machine learning, null-hypothesis falsification testing, and survival analysis) in order to paint a fuller, more reliable, portrait of real-world phenomena. Fundamentally, we think our project presents a case study in balancing advanced statistical models with archival research, public-records requests, interviews, and other tools of traditional reporting. When further combined with expressive visuals, interactive graphics, and drone videography, the package communicates important findings without deifying numbers over hard, qualitative reporting — despite being a piece of &quot;data journalism.&quot;"/>
    <s v="https://grist.org/energy/scale-of-texas-new-mexico-abandoned-oil-wells/"/>
    <s v="https://grist.org/energy/fracking-oil-gas-well-inspection-in-permian-basin/"/>
    <s v="https://grist.org/energy/amy-townsend-small-study-methane-pecos-county-texas-abandoned-wells/"/>
    <s v="https://pulitzercenter.org/projects/looming-liabilities-abandoned-wells-permian"/>
    <s v="https://github.com/clayton-aldern/abandoned-wells"/>
    <m/>
    <m/>
    <s v="Naveena Sadasivam, Christopher Collins, Clayton Aldern"/>
    <s v="Naveena Sadasivam is a senior staff writer at Grist. She previously covered environmental issues for The Texas Observer, Inside Climate News, and ProPublica. At ProPublica, she was part of a team that reported on the water woes of the West, a project that was a 2016 Pulitzer Prize finalist for national reporting. She is also a Livingston Award finalist and has been recognized by the Society of Professional Journalists and the Society of Environmental Journalists for her work. Sadasivam has a degree in chemical engineering and a master’s in environmental and science reporting from New York University. Christopher Collins is an associate editor at The Texas Observer. The Wichita Falls native graduated from Midwestern State University in 2012 with a degree in Mass Communication. He previously has worked as a reporter at the Abilene Reporter-News and the Wichita Falls Times Record News, along with running a freelance reporting business. Clayton Aldern is a senior data reporter at Grist. A Reynolds Journalism Institute fellow, his reporting and data visualization have appeared in a variety of outlets, including The Atlantic, The Economist, Logic, and on the floor of the U.S. Senate. He holds a master's degree in neuroscience and a master's in public policy from the University of Oxford, where he studied as a Rhodes scholar. Based in Seattle, he is originally from Minnesota."/>
    <m/>
    <s v="English"/>
    <m/>
  </r>
  <r>
    <s v="The graveyard doesn't lie: Undercounted deaths from extreme weather, climate change, and failing infrastructure"/>
    <s v="得克萨斯州冬季风暴和停电造成的死亡人数比该州所说的多数百人 "/>
    <x v="4"/>
    <s v="https://www.buzzfeednews.com/article/peteraldhous/texas-winter-storm-power-outage-death-toll"/>
    <x v="0"/>
    <x v="176"/>
    <x v="98"/>
    <x v="1"/>
    <s v="Investigation, Explainer, Solutions journalism, Environment, Health"/>
    <s v="Inform"/>
    <x v="2"/>
    <x v="7"/>
    <m/>
    <s v="Regional"/>
    <s v="Compliance"/>
    <s v="Compliance"/>
    <s v="Non-compliance"/>
    <s v="Compliance"/>
    <s v="Non-compliance"/>
    <s v="Animation, CSV, R, RStudio"/>
    <x v="111"/>
    <s v="Hyperlink to related materials"/>
    <x v="3"/>
    <x v="0"/>
    <s v="These two stories used excess deaths analysis to show that the winter storm and power outages that hit Texas in February and the extreme heat wave that hit the Pacific Northwest in June caused hundreds more deaths than we counted for by the affected states. The second story broadened the narrative to show that the failure to accurately count deaths from extreme weather is a general problem that is leaving government officials ill-prepared to respond to climate change and reduce its toll. It also discussed reforms in data collection, analysis, and disaster planning that would improve resilience against the single"/>
    <s v="The first story story drew widespread coverage from local and national media outlets, and prompted state Democrats to demand an investigation. This was a largely avoidable disaster: After an earlier winter storm in 2011, federal regulators warned Texas that its electricity grid, which is run independently from the two large interconnections that serve most of the rest of the nation, was vulnerable to failure in extreme cold.  Bills to better prepare the Texas grid to handle extreme cold were already in process. They were passed by the Texas legislature shortly after our article appeared and were signed into law by  Republican Gov. Greg Abbott in June. However, critics argue that these measures fall short of what is required. The issue has moved to center stage in the 2022 Texas gubernatorial election, with the Democratic challenger, Beto O'Rourke, citing our reporting in his attacks on Abbott's record.    "/>
    <s v="The CDC maintains counts of weekly deaths, for all and certain selected causes, at the national and state level, for 2014 to 2019, and for 2020 and 2021. To estimate expected deaths for each jurisdiction and week, not including deaths from COVID-19, we trained regression models on the 2015-2019 weekly deaths data, accounting for long-term demographic changes using a linear component and using a smoothing spline to account for seasonal variation. We then used these models to predict the expected number of weekly non-COVID deaths for each state, with 95% confidence intervals. For each jurisdiction and week, we calculated weekly death anomalies minus deaths for which COVID-19 was given as the underlying cause, again with confidence intervals. We found significant spikes in non-COVID deaths in Texas in the week ending Feb 20, immediately following the winter storm and when the power outages occurred, and in Washington and Oregon in the week ending Jul 3, at the peak of an unprecedented heat wave, that greatly exceeded the official tallies in the affected states. Three independent academic experts in excess deaths analysis reviewed the findings, methodology, and analysis code. We also looked in more detail and individual causes of death in the CDC data, finding notable spikes for cardiovascular disease and diabetes in Texas for the week ending Feb 20, and for Washington in the week ending Jul 3. The analyses were performed using R and RStudio. Graphics for the stories were made with Datawrapper and ggplot2 R package, showing the time course of the power outages by county in Texas and neighboring states by animating frames using ImageMagick."/>
    <s v="Finding family members of those who died in the Texas winter storm to reveal the harrowing human stories of these uncounted deaths. Aldhous looked for specific causes of death listed in the CDC data that were associated with the overall spikes, which flagged cardiovascular disease and diabetes as the causes listed on death certificates that were most likely to be associated with the extreme weather. He then filed public records requests to medical examiners in the largest Texas counties, asking for complete lists and cause of death for those who died after the winter storm and during the power failures. This allowed Lee and Hirji to triage their reporting by focusing on deaths that were attributed to these causes in the records obtained from medical examiners — turning what would otherwise have been a guessing game into a targeted search for medically vulnerable people whose deaths were triggered by the weather extremes. This allowed their individual stories to be told."/>
    <s v="The GitHub repositories with our methodology, data, and analysis code provide a recipe for other data reporters wanting to apply excess deaths analysis to their own work. Our analysis of specific recorded causes of death, when combined with medical examiner’s records, also shows how data can be used not just to provide a top-line finding, but also to triage reporting by helping to identify individuals affected by the issues raised, emphasizing the human stories involved."/>
    <s v="https://www.buzzfeednews.com/article/peteraldhous/extreme-weather-climate-change-missing-deaths"/>
    <s v="https://buzzfeednews.github.io/2021-05-tx-winter-storm-deaths/"/>
    <s v="https://buzzfeednews.github.io/2021-12-extreme-weather-deaths/"/>
    <m/>
    <m/>
    <m/>
    <m/>
    <s v="Peter Aldhous, Stephanie M. Lee, Zahra Hirji"/>
    <s v="Peter Aldhous is a science and data reporter with BuzzFeed News, based in San Francisco. He also teaches in the J-School at UC Berkeley and in the science communication program at UC Santa Cruz. Stephanie M. Lee is a reporter at BuzzFeed News, where she writes about science, health, and medicine. Before joining in 2015, she was a reporter at the San Francisco Chronicle. She lives in San Francisco. Zahra Hirji is a BuzzFeed News science reporter covering the climate crisis, based in Washington DC. She previously was a reporter at InsideClimate News and has a masters in science writing from MIT."/>
    <m/>
    <s v="English"/>
    <m/>
  </r>
  <r>
    <s v="Uncounted: The hidden death toll of the COVID-19 pandemic"/>
    <s v="全国不准确的死亡证明掩盖了 COVID-19 的真实死亡人数 "/>
    <x v="4"/>
    <s v="https://www.usatoday.com/in-depth/news/nation/2021/12/22/covid-deaths-obscured-inaccurate-death-certificates/8899157002/"/>
    <x v="0"/>
    <x v="177"/>
    <x v="164"/>
    <x v="1"/>
    <s v="Investigation, Multiple-newsroom collaboration, Database, Open data, Infographics, Map, Health"/>
    <s v="Inform"/>
    <x v="15"/>
    <x v="9"/>
    <m/>
    <s v="National"/>
    <s v="Compliance"/>
    <s v="Compliance"/>
    <s v="Compliance"/>
    <s v="Compliance"/>
    <s v="Compliance"/>
    <s v="QGIS, Microsoft Excel, Google Sheets, R, Python"/>
    <x v="112"/>
    <s v="Zoom/details on demand"/>
    <x v="1"/>
    <x v="0"/>
    <s v="For our Uncounted investigation, journalists from five newsrooms worked together to analyze CDC mortality data and follow that data to where it originates at the local level, through death certificates. We compared official COVID death figures with models developed by the CDC, in coordination with a team of demographers at Boston University; we collected death certificates and other primary source documents and then had medical examiners and physicians review them for errors and omissions; and we interviewed more than 100 medical examiners, coroners, public health experts, families and policymakers"/>
    <s v="What we found: Short-staffed, undertrained and overworked coroners and medical examiners were all but unified in when and how to investigate a possible death from COVID-19. Some took the family’s word for what they believed was their loved one’s cause of death. Others didn’t review medical histories or order tests to look for COVID-19, but expected the state or family members to provide documentation. Death investigators and some physicians attributed deaths to inaccurate and nonspecific causes that are meaningless to pathologists, but closely resemble symptoms of COVID-19. Our investigation reveals the country’s central problem with tracking COVID-19 deaths: Where people live and die has a lot to do with the accuracy of their death certificate. Some deaths are investigated with state-of-the-art technology and expertise; others don’t go beyond a phone call with the family.  Much of the impact from this project, published in three parts in mid-to-late December, is still evolving. But the CDC said in a statement that our findings go beyond what they are able to provide, and said forthcoming working papers would seek to address some of the more common reporting errors. &quot;We’re trying to push out as much information as we can, but we don’t have the resources to go digging in all of these counties. So it’s great that you’re doing this,&quot; Bob Anderson, the CDC’s chief of mortality statistics, told us. &quot;The sort of information that you’re digging up can help us, potentially, to improve the quality of the data.&quot;"/>
    <s v="The team at Boston University worked with the journalists on this project to provide them with models of expected deaths in every U.S. county, a level of granularity never before reported on a national scale. The team then identified states and counties that had highest rates of deaths that were both more than any normal, pre-pandemic year, but weren’t attributed to COVID.  This modeling data was created using 10 years worth of CDC mortality data and a regression analysis. We supplemented this data with our own point-in-time analysis of 2020 and 2021 CDC mortality data, from its newly-released WONDER API. In the areas flagged by models, reporters found an unusual increase in deaths from natural causes, especially at home, and spoke with local corners and medical examiners who would likely be investigating and certifying the death certificates in these cases.  We've made the data publicly available as a repo and embeddable Google Sheet, along with a searchable data viz by county:"/>
    <s v="Mortality data, at the local, state and federal levels, only tells part of the story. As our series found, many of the errors and omissions on death certificates reflect a long-simmering problem of conflicting or unclear CDC guidance, a lack of training and resources or general apathy or politicization of the pandemic. As a result, we struggled to reconcile these data discrepancies and had to rely on on-the-ground reporting to shore up the differences. Many of the answers we received about the number of unexplained excess deaths in a particular county, specifically from Louisiana, Missouri and Mississippi, were revealing and not surprising. But they had not been fully explained before and elected coroners have yet to be held accountable for these errors and the incompleteness of their data. We plan to continue this work throughout 2022, in an attempt to expand on these findings."/>
    <s v="As part of the project, Documenting COVID-19 is sharing the data used for the larger investigation to help local newsrooms investigate how COVID deaths are certified and counted in their community. We'll be updating this spreadsheet with new data and tools for reporters in the coming months. We also held a webinar on our reporting process and shared our slides here. We've received tips through our callout form from New York to Wyoming, and are already working with reporters in the USA TODAY Network in Georgia, Massachusetts, Wisconsin and five other states to replicate these stories locally."/>
    <s v="https://www.usatoday.com/story/news/nation/2021/12/22/deaths-elderly-couple-show-how-covid-deaths-can-go-uncounted/8989257002/"/>
    <s v="https://www.muckrock.com/news/archives/2022/jan/06/how-to-use-uncounted-cdc-data/"/>
    <m/>
    <m/>
    <m/>
    <m/>
    <m/>
    <s v="Dillon Bergin, Betsy Ladyzhets, Jake Kincaid and Derek Kravitz of the Documenting COVID-19 project; Sarah Haselhorst, The Clarion-Ledger; Ashley White and Andrew Capps, The Daily Advertiser; Rudi Keller, The Missouri Independent; Nada Hassanein, USA TODAY"/>
    <s v="Since the beginning of the pandemic, the Documenting COVID-19 project at Columbia University's Brown Institute for Media Innovation and MuckRock have worked to figure out how public health records and resulting data influences and shapes government policy. Death certificates are among the most influential records.  For this story, journalists from five newsrooms reviewed CDC mortality data at the county level. They compared those figures with models developed by the CDC and a team of demographers at Boston University, collected death certificates and documents and interviewed more than 100 medical examiners, coroners, public health experts, families and policymakers. The team at Boston University worked with the journalists on this project, providing models of expected deaths in every U.S. county and identifying areas of potential underreporting of COVID-19 deaths."/>
    <m/>
    <s v="English"/>
    <m/>
  </r>
  <r>
    <s v="Land of the Extinct, how does the local city collapse?"/>
    <s v="城市如何奔溃"/>
    <x v="32"/>
    <s v="http://somyeol.kbs.co.kr"/>
    <x v="0"/>
    <x v="178"/>
    <x v="165"/>
    <x v="1"/>
    <s v="Investigation, Long-form, Documentary, Database, Open data, Fact-checking, Infographics, Chart, Video, Map, Satellite images, Audio"/>
    <s v="Inform"/>
    <x v="2"/>
    <x v="11"/>
    <m/>
    <s v="National"/>
    <s v="Compliance"/>
    <s v="Non-compliance"/>
    <s v="Non-compliance"/>
    <s v="Compliance"/>
    <s v="Compliance"/>
    <s v="3D modelling, Sensor, Drone, D3.js, Json, Microsoft Excel, Node.js"/>
    <x v="113"/>
    <s v="Zoom/details on demand,Filtering"/>
    <x v="1"/>
    <x v="0"/>
    <s v="This project is an in-depth analysis of the decline in population in local cities. It mainly dealt with the current address of the collapsing local city and the harmful effects of population concentration in the metropolitan area.  During the five-month production period, reporters covered 17 cities at home and abroad, and analyzed vast amounts of demographics with experts. Related content was produced not only on web pages but also on documentaries."/>
    <s v="The coverage period is 5 months, 17 coverage sites, and 1,000km travel distance. Long-term on-site coverage has pointed out the problem of population decline in local cities. This is the first press release to cover the circumstances of individual cities in detail and implement them in videos.  Data analysis was also conducted. Based on the population data for special purposes that allow advanced statistical analysis, we looked at the problem of population decline in local cities with experts. Based on the analysis results, we also created &quot;a map of vacant houses across the country,&quot; &quot;a map of Korea's Catogram,&quot; and &quot;a 3D map of youth population movement.&quot; This is a case of high expertise in accessing statistical sources and finding social implications.  We also paid attention to the web page. We have built a three-dimensional digital storytelling that integrates text, photos, graphics, videos, and 3D data maps, not just one-dimensional digital storytelling that puts text and photos. Furthermore, the web page was designed to move in response to its own actions such as scrolling and clicking, increasing the reader's experience. Writing was also adjusted in consideration of user interface."/>
    <s v="This project used Create-React-App (CRA).  ① A map of vacant houses across the country This is a 2D interactive map that shows the stages of vacant concentration as of 2019 by dividing them into 'eup', 'myeon', and 'dong' units. Users can enter or select an area they are curious about to obtain an empty concentration rate in that area. It was made using Leaflet.  ② Local cities extinction Risk Map (2019) This is a 2D interactive map that shows the stages of the local cities extinction index as of 2019 divided into 'eup', 'myeon', 'dong' units. Users can enter or select a region they are curious about to obtain a local cities extinction index for that region. It was made using Leaflet.  ③ Korea's Cartogram Map (1966-2020) It is a catogram map that distorts the map area according to the population. Users can visually grasp how the population density in the metropolitan and non-metropolitan areas has changed with the times by selecting the year. It was made using D3.js. The number of people in each region is proportional to the size of the area.  ④ 3D simulation (2019) showing the movement of the youth population to the metropolitan area. There is a 3D simulation that shows the movement of the youth population during 2019. Users can choose the area they are curious about and get the percentage of the youth population who moved from that area to the metropolitan area. It was created using kepler.gl and redox."/>
    <s v="It was the hardest to get the data that was the core of the coverage. More sophisticated and detailed data were needed to show detailed population changes in Korea over the past half century. However, the population data released by the National Statistical Office to the public were not detailed. Accordingly, reporters secured the necessary data through a microdata integrated service channel (special purpose data capable of advanced statistical analysis) provided by the National Statistical Office to experts.  Recruitment of team members was also difficult. Data journalism cannot be carried out by reporters themeselves. We need the help of many people, including data analysts and web page developers. However, at the time of production, there were no analysts to handle the data, no developers to create web pages, or designers to decorate the pages. The production cost was not enough, so we couldn't entrust the project to an outsourcing company. In response, we mobilized connections from college juniors to co-workers to find team members to participate in the project."/>
    <s v="This page is a report on the problem of population decline in local cities. It contains specific social phenomena, causes, problems, and alternatives that can be derived at this point. Therefore, other media reporters can use this page to find out the current address and cause of the population decline in local cities in Korea, and how it negatively affects the whole country. Furthermore, we can see alternatives that can be derived at this point.  It is also worth referring to data visualization techniques. The most effort I put into this time is the map. I tried to design it so that I could see the changes in the population over half a century at a glance, and I also increased the user experience so that I could experience the changes in the population of the region where I live. In particular, the catogram technique is an example of a problem in which the population is too concentrated in a specific area as a data visual. It would be nice for other media reporters to refer to these cases and visualize them with population data in the future."/>
    <m/>
    <m/>
    <m/>
    <m/>
    <m/>
    <m/>
    <m/>
    <s v="HYUNG GWAN LEE, EUN HEE MO, HA WOO LEE, DONG HYUK CHOI, DA HYE KO, SO HYUNG CHOO, SU HONG PARK, DABIN LEE Lee"/>
    <s v="KBS has set up a special coverage team to carry out this project. Reporters specializing in exploration reports, data analysts with high expertise, and web developers and designers with excellent senses participated. I was consulted by academia while carrying out the project."/>
    <m/>
    <s v="Korean"/>
    <m/>
  </r>
  <r>
    <s v="2021 Bundestag Election in Germany - the Election Dashboards of Funke Mediengruppe"/>
    <s v="德国选区投票结果"/>
    <x v="10"/>
    <s v="https://interaktiv.waz.de/bundestagswahl-2021-umfragen-ergebnisse-wahlkarte/"/>
    <x v="0"/>
    <x v="179"/>
    <x v="81"/>
    <x v="1"/>
    <s v="Breaking news, Open data, News application, Mobile App, Infographics, Chart, Map, Elections, Politics"/>
    <s v="Inform"/>
    <x v="0"/>
    <x v="7"/>
    <m/>
    <s v="National"/>
    <s v="Compliance"/>
    <s v="Non-compliance"/>
    <s v="Non-compliance"/>
    <s v="Compliance"/>
    <s v="Compliance"/>
    <s v="D3.js, Json, CSV, R, RStudio, Node.js"/>
    <x v="48"/>
    <s v="Zoom/details on demand,Filtering,Search"/>
    <x v="1"/>
    <x v="0"/>
    <s v="2021 was a super-election year (bumper election year) in Germany, culminating in the Bundestag elections in September. Beginning in  January, Funke Mediegruppe’s 18 newspapers provided election-related figures and information in one online dashboard. While the dashboard remained, its content adjusted to three phases:   before the elections the dashboard showed current polls and historical election results   in the election night, maps and new-tickers publishing automated written updates were live   after the elections, the dashboard shared results and analyses using maps and various charts    Additionally, there were five regional variants of basically the same dashboard, but presenting results for smaller regions."/>
    <s v="Our dashboards were the backbone of all election coverage of 18 different newspapers. With the national dashboard published in January 2021 already, we were the first data journalism team in Germany to prepare the elections and overall, had almost one million visits across the different regional dashboards before, during and after election night in 2021. On top of that, many more articles of the company’s different newspapers either based their reporting on our work or even embedded parts of the dashboards as modular iframes into online articles, increasing the reach of our work. Our graphics and data were also adapted to multiple print graphics, for example the maps we created from very granular and hard to convert historical election results (link 7). Visualizations from our dashboards were featured by multiple blogs (e.g. datawrapper) and data visualization professionals."/>
    <s v="The project is based on a state-of-the-art frontend technology stack using React with next.js, Mapbox for maps, emotion for CSS-in-js, and d3 for data visualization. As most of our users visited the page on their smartphones, we paid extra attention to a good user experience on small devices with low bandwidth. Additionally, we split parts of the story into smaller pieces that could be embedded on other sites using iframes. We created a database with consistent structure that various scrapers (coded in node.js) fed data from different sources (json’s, csv’s, but also emails with spreadsheets that were parsed automatically) and formats into. This one database was then behind all the different localized dashboards. For the historical as well as analytical parts of the dashboards, large amounts of data needed to be wrangled. In order to be able to display historical election results in comparable geometries, historically different election district geometries had to be refactored. For analytical elements as for example the comparison of election results based on district’s populations (e.g. by age or income) or how rural/urban they were, a lot of additional data was gathered and matched to categorize election result districts in order to be able to make these comparisons automatically (to save time / manual capacities) once the results were complete."/>
    <s v="The overall challenge of the election-coverage was the scope of work considering our small four-person team. The difficulty is exacerbated by both the chaos in available data caused by German federalism, as well as catering to 18 different local newspapers that belong to Funke Mediengruppe. As our product included national-level results, in an ideal world, we would have simply created smaller derivatives for more local regions but based on the same data and source. Unfortunately, the data the federal German election office published, were not granular enough for small-scale maps of e.g. Berlin, Hamburg, or the municipalities of other federal states. Therefore the more granular local data for the regions our newspapers are covering had to be collected from various local offices, each of whom had differing formats and different interruptions during the election night (e.g. data being formatted differently than previously communicated), which needed a lot of fixing and adjusting of numerous scrapers for different locations in real time during election night, while results were flooding in already. The regional variance in data availability also impacted our production flow, as one of our approaches to make the workload manageable was to basically clone the dashboard we had created for the national overview to create regional derivatives by altering some location parameters but otherwise keeping the (data) structure and functions the same. However, we had to make revisions and adjustments for each location as data was not available consistently across these places. Where in one federal state there were only the election districts available (299 across all of Germany), other federal states had data on the level of municipalities (a few hundred per state) or even over 1000 different neighborhoods, which allowed for a very detailed map in the case of Berlin."/>
    <s v="The project shows that an efficient set-up and preparation make it possible to cover a lot in a short amount of time, even with a very small team. Strategies that helped us achieve these goals included:   using a template structure, which can be copied as a blueprint to various elections and/or geographies and allows for multiple localized editions of content in the same structure (and structuring the data consistently as well)   a modular set-up, that allowed for more flexibility when handling, updating, fixing or maintaining multiple pages at the same time. For example, erroneous modules could be commented out if not high-priority at that very moment of the election night, allowing to attend to more urgent issues without having to shut down a whole page or keep errors online   modules also made it possible to create stand-alone widgets from parts of our dashboards that could in turn be used in other articles and front-page teasers across the company. Without a modular set-up, with the small team we have, it would have been impossible to offer and create interactive visualizations for as many articles and pages as our widgets were used in / embedded into.   using a central data repository with a strict data structure (including polling results, election results, results of individual candidates as well as parties, for various geographies), into which scrapers fed data from various sources. This made it possible to keep the upper hand over complicated data situations where we had to switch between 7 different dashboards within minutes or work on them in parallel for months.   we created non-public, self-service web interfaces for colleagues from other desks to export custom charts with our election data, e.g. for specific municipalities or maps as printable svg’s"/>
    <s v="https://interaktiv.morgenpost.de/bundestagswahl-berlin-2021-ergebnisse-wahlkarte/"/>
    <s v="https://interaktiv.thueringer-allgemeine.de/bundestagswahl-thueringen-2021-ergebnisse-wahlkarte/"/>
    <s v="https://interaktiv.waz.de/bundestagswahl-nordrhein-westfalen-2021-ergebnisse-wahlkarte/"/>
    <s v="https://interaktiv.abendblatt.de/bundestagswahl-hamburg-2021-ergebnisse-wahlkarte/"/>
    <s v="https://interaktiv.morgenpost.de/abgeordnetenhauswahl-berlin-2021-umfragen-ergebnisse-wahlkarte/"/>
    <s v="https://www.morgenpost.de/infografik/#/grafik/6038f23e767e213d20deade1"/>
    <m/>
    <s v="Marie-Louise Timcke, André Pätzold, Angelo Zehr, Sebastian Vollnhals, Ida Flik, Moritz Klack, Christopher Möller"/>
    <s v="Funke Mediengruppe's Interactive team develops interactive applications and data-driven stories for the Group's various news brands. It acts like a small, interdisciplinary task force of data journalists, designers and programmers within the newsroom, is very visually driven and user-focused, and covers various topics ranging from elections to climate change or social inequalities. "/>
    <m/>
    <s v="German"/>
    <m/>
  </r>
  <r>
    <s v="Ignored, Dismissed"/>
    <s v="纽约警察局如何忽视 311 起关于司机不当行为的投诉"/>
    <x v="4"/>
    <s v="https://nyc.streetsblog.org/2021/10/21/ignored-dismissed-how-the-nypd-neglects-311-complaints-about-driver-misconduct/"/>
    <x v="0"/>
    <x v="180"/>
    <x v="166"/>
    <x v="0"/>
    <s v="Investigation, Database, Open data"/>
    <s v="Inform"/>
    <x v="0"/>
    <x v="7"/>
    <m/>
    <s v="Local"/>
    <s v="Compliance"/>
    <s v="Compliance"/>
    <s v="Non-compliance"/>
    <s v="Compliance"/>
    <s v="Compliance"/>
    <s v="QGIS, Microsoft Excel, CSV, PostgreSQL"/>
    <x v="44"/>
    <s v="Zoom/details on demand,Hyperlink to related materials"/>
    <x v="0"/>
    <x v="0"/>
    <s v="I spent two months analyzing data on more than 26 million complaints received by New York City’s 311 system to reveal that the city police department chronically ignores reports of reckless driving, illegal parking, and abandoned vehicles. This analysis of more than a decade of data showed how the NYPD’s neglect of resident complaints has fostered a culture of lawlessness on city streets that has gotten worse as traffic deaths in the city climb to their highest point in years."/>
    <s v="As a result of this story: - The city Department of Investigation has launched an investigation, which is ongoing, into one of the story’s findings: that city police officers may be harassing and intimidating frequent users of the 311 system.  - The city inquiry was demanded by then-Mayor Bill de Blasio, who expressed alarm about the story’s findings and vowed to improve the NYPD’s response to 311 complaints. - The NYPD has launched its own internal review. - The city Department of Information Technology released previously withheld data about city standards for 311 complaint response times. - The city Civilian Complaint Review Board said it would investigate allegations that the NYPD had falsified responses to 311 reports. - City council members criticized the NYPD’s handling of 311 in a hearing in which the story was frequently cited. - Other, larger news outlets--The Atlantic and The New York Post—wrote follow-up stories. - City lawmakers released statements condemning the NYPD’s handling of 311 complaints."/>
    <s v="I used PostgreSQL to examine and manipulate the city 311 data. I used QGIS to join it with a police precinct boundary shapefile to determine which precincts were the most neglectful of 311 reports. This revealed one precinct was a major outlier in the city, closing unusually large numbers of complaints impossibly fast and with false justifications. And I used Tableau to map the complaints, which revealed further patterns and damning anecdotal findings in the data. For example, this revealed that a high-profile cyclist death in 2018 was preceded by more than a dozen complaints about unsafe conditions for cyclists on the street where she died, which the NYPD had ignored.   I combined these data techniques with more traditional reporting that drew on hundreds of pages of public records and interviews with dozens of city officials, former city police officers, safe-streets advocates, attorneys, and residents who have filed years of 311 reports."/>
    <s v="The challenges of this project included working with such a large database, prying information from stonewalling city officials, and finding current or former NYPD officials to speak candidly about the department’s chronic mishandling of these complaints. Further, Streetsblog is a very small organization with few resources. This is the first project of this size that we have ever carried out.   The NYPD’s neglect of 311 has long been a source of ire for city residents, but reports on the problem had only been anecdotal. This story was the first to thoroughly document the NYPD’s sheer disregard for resident complaints and the failings of this crucial city service."/>
    <s v="This project demonstrated the value of a largely overlooked public dataset in assessing the performance of city agencies. It points to many additional stories that journalists could pursue with the same data—like examining the 311 response of other city agencies or joining this data with other datasets to scrutinize other aspects of the NYPD’s 311 response. (I’ve already conducted one such follow up, cross-referencing the 311 data to city summons data to show that the NYPD may be lying about the summonses it claims to write in response to 311 complaints.)"/>
    <s v="https://nyc.streetsblog.org/2021/10/26/council-member-calls-for-probe-of-alleged-311-harassment-as-colleague-reveals-dead-of-night-calls-from-cops/"/>
    <s v="https://nyc.streetsblog.org/2021/10/27/amid-multiple-investigations-nypd-defends-its-311-response-at-council-hearing/"/>
    <s v="https://nyc.streetsblog.org/2021/10/28/mayor-vows-to-investigate-alleged-harassment-of-311-users-after-recent-streetsblog-investigation/"/>
    <s v="https://nyc.streetsblog.org/2021/11/24/analysis-missing-parking-tickets-raise-new-questions-about-nypd-handling-of-311-complaints/"/>
    <s v="https://nyc.streetsblog.org/2021/12/21/city-investigating-nypd-311-harassment-allegations-after-streetsblog-report/"/>
    <m/>
    <m/>
    <s v="Jesse Coburn"/>
    <s v="I am an investigative reporter at Streetsblog, a small news organization with journalists across the United States reporting on the movement for safe streets. Prior to Streetsblog I spent five years reporting for Newsday, a newspaper in New York, where my investigative work sparked law enforcement investigations and legislative reforms. I have also reported for the New York Times, the Baltimore Sun, Foreign Policy, and other publications."/>
    <m/>
    <s v="English"/>
    <m/>
  </r>
  <r>
    <s v="Vaccination monitor"/>
    <s v="德国和联邦各州的疫苗接种率"/>
    <x v="10"/>
    <s v="https://interaktiv.morgenpost.de/corona-impfungen-deutschland-bundeslaender-weltweit/"/>
    <x v="0"/>
    <x v="181"/>
    <x v="81"/>
    <x v="1"/>
    <s v="Explainer, Open data, News application, Infographics, Chart, Map, Politics, Health"/>
    <s v="Inform"/>
    <x v="15"/>
    <x v="9"/>
    <m/>
    <s v="National"/>
    <s v="Compliance"/>
    <s v="Compliance"/>
    <s v="Non-compliance"/>
    <s v="Compliance"/>
    <s v="Compliance"/>
    <s v="Scraping, D3.js, Json, CSV, Node.js"/>
    <x v="65"/>
    <s v="Zoom/details on demand,Filtering,Search,Hyperlink to related materials"/>
    <x v="1"/>
    <x v="0"/>
    <s v="Since the early stages of Germany’s vaccination campaign, the vaccination monitor tracks the progress both nationally as well as in the different federal states, by age groups, vaccines and in international comparison. A modular concept allows us to react to new developments in the pandemic, newly available data or new questions by adjusting or adding visualizations. For example, in fall 2021, substantial parts of the page were revised to account for the new stage of booster vaccinations."/>
    <s v="As our corona coverage is based on the concept of a web of applications, bundled in a compact form in the main coronavirus monitor dashboard and going into different applications and specific pages from there, it is hard to draw clear lines between individual projects. However, the vaccination monitor was and is a crucial element of the interactives team’s continuous effort and aim to provide all relevant information related to the pandemic and its developments. The vaccination monitor alone has been visited over 15 million times in 2021, and the coronavirus monitor, which includes a stand-alone embed widget of the vaccination monitor, continues to be the most successful article in the company’s history."/>
    <s v="Data is regularly scraped from different sources with automated node.js scripts and written into csv files. The frontend uses these files and is based on a state-of-the-art frontend technology stack using React with next.js, Mapbox for maps, emotion for CSS-in-js, and d3 for data visualization. As most of our users visited the page on their smartphones, we paid extra attention to a good user experience on small devices with low bandwidth. Additionally, we split parts of the story into smaller pieces that could be embedded on other sites using iframes."/>
    <s v="As a page designed with a monitoring function, the project poses a number of technical and conceptual challenges. On a technical end, displaying new up-to-date figures every day means that we automated data-collection processes with various scrapers, often with data sources not especially friendly to scraping (or barely machine-readable in general). On top of that, the issuing authorities frequently change formats, locations or content of the tables they publish without prior notice, so the vaccination monitor also requires continuous and often very quick maintenance or fixes. On a conceptual level, changes in policy, updated recommendations from health authorities as well as progress in what was originally meant to be a linear process of vaccinating most of the population meant constant reshuffling of priorities, old visualizations becoming obsolete and/or that the need for new visualizations arose, especially as more data was made public or more granular data became available. Major events that made us rethink and rework large parts of the monitor include the moment vaccinations were available to everyone rather than to those belonging to a priority group, changes in the communicated national goal (% of the population vaccinated) as more infectious variants arose, the moment booster vaccinations became necessary and kids could get vaccinated as well. The quality and validity of data was also a constant question accompanying us, as the methodology behind recording data was not always consistent across time and space (e.g. sometimes vaccinated people were assigned to multiple priority groups, other places just one) and in other cases, the was a discrepancy between reality and the official plans or recommendations that made interpreting data difficult (e.g. officially only people above 12 should be vaccinated, but there already were frequent reports about younger kids receiving shots as well)."/>
    <s v="As with all our Covid-19-coverage, this project taught us about creativity in data-driven journalism: even when the overall topic is the same for a long time, it is still both possible and crucial to develop innovative formats that are tailored to users’ specific needs at a specific moment in time - and these change constantly. Modular set-ups provide a lot of benefits with this: they allow creating go-to places for users which can be updated, adapted module by module, expanded and so on, and therefore stay an optimum source of information and stable source of information while adapting to dynamic developments in the pandemic. An important approach in constantly finding new interesting angles to public data was to match it with other information in order to generate new insights. For example, in the early phase of Covid vaccinations in Germany, the official data included indicators on the professions or age groups of those vaccinated. Rather than just visualizing the published data (how many percent of those vaccinated work in healthcare), we researched data on the different federal state’s approximate numbers of healthcare workers, pensioners, pensioners living in care facilities a.s.o. so we could give an idea about which percentage of these groups had received vaccinations. We also aim to continuously question standart visualizations and adapt or find new forms of depicting information. With the vaccination monitor, we for example created an abstract queuing line showing the different groups of prioritized people (when vaccinations weren’t available to everyone yet) and depict the numbers of vaccinations in a calendar-based tile plot and bar-chart, making it more accessible and relatable than abstract standard graphs."/>
    <s v="https://interaktiv.morgenpost.de/corona-virus-karte-infektionen-deutschland-weltweit/"/>
    <m/>
    <m/>
    <m/>
    <m/>
    <m/>
    <m/>
    <s v="Marie-Louise Timcke, André Pätzold, Angelo Zehr, Sebastian Vollnhals, Ida Flik"/>
    <s v="Funke Mediengruppe's Interactive team develops interactive applications and data-driven stories for the Group's various news brands. It acts like a small, interdisciplinary task force of data journalists, designers and programmers within the newsroom, is very visually driven and user-focused, and covers various topics ranging from elections to climate change or social inequalities. "/>
    <m/>
    <s v="German"/>
    <m/>
  </r>
  <r>
    <s v="Yeah, neighborhood, drugs and luxury. This is how trap music sounds on playlists and what centennials talk about"/>
    <s v="阿根廷拾荒者"/>
    <x v="13"/>
    <s v="https://www.lanacion.com.ar/sociedad/yeah-el-barrio-drogas-y-lujo-asi-suenan-y-de-esto-hablan-los-traperos-en-la-playlist-de-los-nid16092021/#/"/>
    <x v="0"/>
    <x v="182"/>
    <x v="94"/>
    <x v="1"/>
    <s v="Explainer, Database, News application, Mobile App, Infographics, Chart, Audio, Arts, Culture"/>
    <s v="Explain"/>
    <x v="6"/>
    <x v="6"/>
    <m/>
    <s v="National"/>
    <s v="Compliance"/>
    <s v="Non-compliance"/>
    <s v="Non-compliance"/>
    <s v="Compliance"/>
    <s v="Compliance"/>
    <s v="AI/Machine learning, JQuery, Json, R, Python, Node.js"/>
    <x v="24"/>
    <s v="Zoom/details on demand,Personalization,Gamified interaction,Filtering,Hyperlink to related materials"/>
    <x v="1"/>
    <x v="0"/>
    <s v="Trap is one of the most popular music genres among young people in Argentina: of the most listened artists last year, ten of them swung between Rap, Trap and Reggaeton. We used Natural Language Processing (NLP) tools to analyze their lyrics, demystify the concepts around the genre and understand what these artists, who bring about such a furor among the new generations, are talking about. The purpose of this project was focused on attracting and creating an experience for this type of audiences, unusual for LA NACION and also dealing with this topic in a different way for non-specialized audiences."/>
    <s v="This special project was undoubtedly risky because we went completely out of our comfort zone. It was our first special using machine learning and dealing with a topic that is not typical in the newsroom. On the one hand, we set a precedent in using Machine Learning for content production in a large mass medium in Argentina; and on the other hand, we analyzed the lyrics of one of the most important music genres recently in a way never done before in the country. This was very well received by the community specialized in the subject, especially because we worked together with an independent medium specialized in freestyle and trap called El Estilo Libre and with journalists from the renowned music magazine Rolling Stone. We published this piece together and thanks to them we could have greater reach and dialogue with the community. The special was highlighted and valued by some freestyle personalities in rap battles. In addition to this news article, different pieces were made in social media: TikToks, Instagram Lives, Instagram TVs and different graphic pieces. These reached more than eighty thousand views in total and the piece was watched by an audience between 17 and 25 years old. The piece was also mentioned in LatAm Journalism Review, as one of the examples of an IA use applied to journalism in Latin America."/>
    <s v="The whole information process was made in Python. Visualizations were made in Vue.JS. A total of 692 song lyrics were scrapped of the top 20 artists of the genre of Genius platform. After this step, tokenization and lemmatization techniques were applied to calculate the frequency of words used in the songs. Named Entity recognition was performed for brand recognition with the SpaCy library in Spanish and a manual check was performed. A sample of songs was taken with a 95% confidence interval and it was manually classified word by word under three labels: places, people and brands to compare the entities that were manually labeled against those recognized by the model. After several repetitions,EntityRuler, a library functionality for adding entities and improving entity recognition, was used. Different Wikipedia pages with lists of tags were also used as model training input. Thus, the model was run once again on the sample to perform a confusion matrix and determine the F1 score, which was 0.61 in its latest version. Finally, the universe of all song lyrics was processed and, after the output was achieved, a manual correction was performed on it to achieve an even higher level of accuracy. Moreover, a technique known as Topic Modelling was applied with the Top2Vec model to recognize the topics covered by the songs. The Spotify API was used to perform a rhythmic analysis of the genre. Variables such as danceability, tempo, energy and acoustic level were used as input. Based on these variables, the technique known as ‘clustering’ was applied to the KMeans model in 3 groups.  "/>
    <s v="One of the great challenges of this project was the application of techniques from texts written in prose to texts written in verse, with phrases in different languages (English, Spanish, Italian, among others) and words and abbreviations specific to the genre or not found in dictionaries. In addition to this, we found that Natural Language Processing (NLP) models are not as powerful in languages other than English. This resulted in much more manual work and a team of more than 10 persons to be involved in the checking and supervision processes of the different techniques applied for more than 4 months. This project was one of the first projects of the team with these technologies, and therefore, it involved a process of learning and testing different models. As regards the editorial work, it was a twofold challenge: ensure that the piece is aimed at the specialized Trap community and understood by those who are not familiar with the subject. But installing such a disruptive and young issue in a traditional centenarian newsroom, where political or economic issues predominate and where the average age range of the audience is over 40 years old, was not an easy task. So, we worked with different teams and persons of different ages to find the best strategy for the project and achieve a vast reach on different platforms and audiences."/>
    <s v="The main lessons learned are hidden behind the challenges mentioned above. One of the main lessons learned, that can be passed on to other journalism teams, was the work done with Natural Language Processing (NLP) models applied to texts in languages other than English. That was hard work, trial and error, several repetitions and the search for other solutions to help a better performance of these models. The key was not to discard the idea, but to look for other solutions and connect with other people who had had a similar problem. This could be done thanks to the interdisciplinary work done between developers, data scientists, designers, network and music specialists. The work between different teams, not only from the same media, was key to have precision in the algorithms and an immersive experience for users. But it was also a great learning experience for the newsroom to take the risk of creating an experience directly aimed at new generations, with a different language and format to what we were used to."/>
    <s v="https://blogs.lanacion.com.ar/projects/data/yeah-neighborhood-drugs-and-luxury-this-is-how-trap-music-sounds-on-playlists-and-what-centennials-talk-about/"/>
    <s v="https://www.lanacion.com.ar/data/analisis-de-letras-de-trap-con-procesamiento-de-lengaje-natural-nlp-metodologia-nid14092021/"/>
    <m/>
    <m/>
    <m/>
    <m/>
    <m/>
    <s v="Gabriela Bouret, Delfina Arambillet, Felix Ramallo, Gabriel Alonso Quiroga, Martín Pascua, Florencia Abd, Giselle Ferro, Paz Azcárate, Gabriela Miño, Florencia Rodríguez Altube, Nicolás Cassese,, María Inés Arán, Nicolas Caffarini,"/>
    <s v="The project members are part of LA NACION Data, Graphics, Social Media teams. And Rolling Stone Argentina Magazine journalist."/>
    <m/>
    <s v="Spanish"/>
    <m/>
  </r>
  <r>
    <s v="China's global vaccine gambit"/>
    <s v="中国的全球疫苗策略"/>
    <x v="43"/>
    <s v="https://asia.nikkei.com/static/vdata/infographics/chinavaccine-1/"/>
    <x v="0"/>
    <x v="183"/>
    <x v="167"/>
    <x v="1"/>
    <s v="Explainer, Long-form, Infographics, Chart, Business, Health"/>
    <s v="Inform"/>
    <x v="33"/>
    <x v="0"/>
    <m/>
    <s v="International"/>
    <s v="Compliance"/>
    <s v="Non-compliance"/>
    <s v="Non-compliance"/>
    <s v="Compliance"/>
    <s v="Non-compliance"/>
    <s v="Scraping, D3.js, JQuery, Adobe Creative Suite, Google Sheets, CSV, Python"/>
    <x v="114"/>
    <s v="Zoom/details on demand,Hyperlink to related materials"/>
    <x v="1"/>
    <x v="0"/>
    <s v="This project is follows a landmark moment in China's attempts to establish itself as a pharmaceutical powerhouse and a global health player. The work used a wide range of sources to tell the story of the economics, politics and diplomacy behind Beijing's push to become the world's biggest exporter of COVID-19 vaccines. It is the first in a data-driven series exploring China’s vaccine strategy, capabilities and role in the global medicines supply chain. But the effort has also attracted skepticism and questions, and observers wonder how China’s initiative fits into preparations for the next pandemic. "/>
    <s v="We wanted to explore how and why Chinese vaccines have been exported all over the world despite most western countries eschewing their use. We tried to tell a nuanced story, highlighting how Chinese jabs have become a crucial tool in fighting the pandemic. But we also covered criticisms in areas including efficacy, transparency and the political demands made by Beijing of some recipient countries. Whatever the balance sheet of China's role, the pandemic shows Beijing has become an important presence in global public health in a way it was not before. We received comments, especially from people in the developing countries where the vaccines were in high demand. Readers from India, another big pharmaceutical country, were also interested in the follow-up piece."/>
    <s v="We mainly used Python to scrape, refine and visualize the data used in this piece and a follow-up published in December on China's push to become the world's number one pharmaceuticals maker (https://asia.nikkei.com/static/vdata/infographics/chinavaccine-2/). We visualized all of the charts with a package called Altair so that we could easily edit them in Adobe Illustrator. For the mapping, we geocoded and visualized with Google Data Studio and Geopandas. For some national data, such as that of China, Mexico, and Indonesia, we scraped press releases in local languages. We could easily find documents released by the Chinese government, as one of the team members could read Chinese. For Mexico and Indonesia, we mostly relied on translation and colleagues who speak the relevant languages. For the research process, we used Selenium to scrape several Chinese official web pages, including those of the national drug regulator. We had to use a Chinese VPN to see some websites."/>
    <s v="One of the most challenging parts of the work was telling the story of the spread of China's vaccines from various angles. We collected data on every aspect of Chinese jabs, such as distributed doses, product pipelines, and manufacturing plans. The flow of vaccine delivery was complicated, so we had to spend time calculating how many vaccines each country received.  The other challenge was China's lack of information disclosure. It was very difficult to access people and data in the country - especially from our base in Japan. It was also difficult to achieve the global coverage we wanted. We had to gather data and observations across continents for the comprehensive sweep required by the project. "/>
    <s v="The COVID-19 pandemic has triggered a tidal wave of disinformation and propaganda. This is true of both China's self-promotion and some of the criticism levelled at its vaccines. The main lesson of the project is that it is important to dig into details to try to tell a sophisticated story. Chinese vaccines have been very helpful in combating the pandemic, particularly for poorer countries with little or no access to western-made vaccines. In this sense, Beijing and the Chinese pharmaceutical companies played a crucial role in saving lives. But at the same time, Chinese jabs are neither the best nor the cheapest available. Part of the reason they struggle to gain acceptance in some places is a lack of published trial data. And some of the vaccine shipments China has made around the world have come with a political price for recipient nations."/>
    <s v="https://asia.nikkei.com/static/vdata/infographics/chinavaccine-2/"/>
    <s v="https://vdata.nikkei.com/newsgraphics/chinavaccine-1/"/>
    <m/>
    <m/>
    <m/>
    <m/>
    <m/>
    <s v="Anna Nishino, Akira Shimizu, James Hand-Cukierman, Shohei Yasuda, Kentaro Watanabe, Michael Peel, MinJung Kim, Michael Tsang, Kazuhiro Kida, Tetsuya Abe"/>
    <s v="Nikkei is the largest economic and financial paper in Japan and it is now expanding its presence worldwide (its English-language media, Nikkei Asia and the Financial Times, are also part of the Nikkei group). The project was a joint effort of a multinational team that included experienced international editors and data journalists from Nikkei and Nikkei Asia, as well as a visualization expert who won a prestigious journalism award."/>
    <m/>
    <s v="English, Japanese"/>
    <m/>
  </r>
  <r>
    <s v="Our Neighborhood Zoo Guards Project(Korean : Udong Guards)"/>
    <s v="保护动物"/>
    <x v="32"/>
    <s v="https://drive.google.com/file/d/1GSdTc0akGuXy7ONly8U7ODZQXtwdJoOU/view?usp=sharing"/>
    <x v="0"/>
    <x v="184"/>
    <x v="168"/>
    <x v="0"/>
    <s v="Investigation, Open data, Crowdsourcing, Illustration, Infographics, Chart, Environment"/>
    <s v="Inform"/>
    <x v="8"/>
    <x v="3"/>
    <m/>
    <s v="National"/>
    <s v="Compliance"/>
    <s v="Non-compliance"/>
    <s v="Non-compliance"/>
    <s v="Compliance"/>
    <s v="Non-compliance"/>
    <s v="Animation, JQuery, Json, Adobe Creative Suite, Microsoft Excel, Google Sheets, CSV"/>
    <x v="44"/>
    <s v="Zoom/details on demand"/>
    <x v="0"/>
    <x v="0"/>
    <s v="The Zoo Guards is a citizen-participatory data journalism project in which citizens and experts investigate zoos across the country.   In Korea, the number of zoos as well as their welfare status is unknown. This is due to the system in which anyone can easily establish a zoo without a license.    So, we started the Project to investigate animal welfare at the zoo. Experts created simple questions to gauge the welfare state of the zoo. Citizens surveyed the welfare of 10 common animals in their neighborhood zoos and posted their data on our website. The data was corrected analyzed by experts."/>
    <s v="A large number of citizens took part in the project. As experts, two veterinarians specializing in animal welfare, and as citizens, 760 teams of families including children and 40 veterinary college students gathered.   We collected data for a large number of zoos. Through citizens’ reports, we knew that there are about 200 unregistered zoos in addition to about 100 government-registered zoos. Citizens visited 246 out of 345 zoos in Korea (71.3%), and the welfare score of 10 animals averaged 53 out of 100. This was far below the score (88 points) at which it is presumed that the animals would live their life expectancy. Among the habitats surveyed, only 7% were presumed for the animals to be able to live their life expectancy. There were no statistics that investigated zoos on a large scale like ours in Korea. The government and some civic groups have surveyed a sample of 10 to 20 zoos.   It had an educational effect on citizens. They learn what conditions the animals in the zoo need to be happy and healthy. The children who participated in our project said, &quot;In the past, when I went to the zoo, I was busy looking at animals, but now I first check to see if the animals are healthy.&quot;   Finally, our educational materials will be helpful to small zoo operators and keepers. Previously, they had little opportunity to learn about the needs of each animal species.   We reported our results as three articles in our magazine. On November 15th, a summary was released in the form of interactive content on our website. Our project won a special award at the Korea Data Journalism Awards."/>
    <s v="1. PHP, CSS, mySQL, Excel It was used to develop a website for collecting zoo welfare survey data. On the website, citizens can answer 17 welfare measurement questions prepared by experts and post evidence photos and videos. Journalists and experts could download them as a single excel file when they want. With this excel file, they corrected and analyzed the data.   2. GPS location information Citizens usually used mobile devices at zoos to upload their findings. At this time, GPS location information of citizens was recorded along with the survey results, allowing experts and data journalists to determine the location of the zoo.   3. Google Docs, Google Maps We uploaded the zoo list in Google Docs and shared it with the public. Citizens added their neighborhood zoos to the list if it is not on the list (a zoo not registered with the government). With this, we discovered new zoos to investigate. Also, if citizens checked out a zoo welfare, they could write their name in the box next to the zoo’s name in the document. With this, we filled in the blanks on our zoo list. Also, we made it easy for citizens to find zoos close to home by uploading zoo address information to Google Maps.   4. JSON It was used to visualize statistical data analyzed with Excel as graphs in interactive content.   5. JQuery At the beginning of the project, to attract the public's attention and educate the ecology of the animals to be investigated, the 'Find Animals That Look Like Me' test was serviced. JQuery was used for user interaction in this test.   5. Javascript It was mainly used to implement motion in interactive content. In addition, it was used for all services for citizens."/>
    <s v="Our biggest challenge was filling the data gap. We wanted to know exactly the welfare status of Korean zoos. In Korea, cases of abuse at several zoos have been exposed, but we did not know how widespread this was in zoos across the country. (The roadside zoos in the Netflix documentary 'Tiger King' raise and harass tigers for commercial purposes. In Korea, this is happening with raccoons and meerkats.) The problem was that no one had zoo statistics. According to Korean law, if someone has less than 50 animals or less than 10 species, they are not required to register with the government as a zoo. Also, when registering as a zoo, there is no need to report whether it meets the environmental conditions related to welfare. Without basic data, it was impossible to analyze the overall well-being of the zoo.   We decided to solve the problem with 'children'; VIP customers of the zoo. After educating children on what kind of zoo is good for animals, if children can do research when visiting the zoo, it is possible to educate zoo visitors and collect data at the same time.   The problem that children may lack professionalism has been addressed with 'citizen science'. We cooperated with experts in the field of animal welfare to prepare a method so that even children can easily do welfare research. Any errors that may have occurred during the investigation were also considered by experts. Experts are writing their thesis based on the data collected by us.   In summary, our innovations are: First, the reliability of the results is high. Experts set the welfare survey method sophisticated enough to submit papers to academic journals and corrected any errors. Second, data that did not exist in the world was collected. Third, ethical zoo visitors are growing.."/>
    <s v="Other journalists can learn about the structures that engage citizens in data journalism through our project. Everyone who participates in our project realizes their own desires. Journalists can gather data that never existed and write articles. Experts can also collect data that never existed and write academic papers.   The same goes for citizens. Children can satisfy their curiosity about animals and visit the zoo. Parents can relieve the guilt of visiting a non-educational zoo. (Parents who participated in our project often professed, &quot;Our son/daughter loves animals so much, so we have no choice but to go to the zoo. But when I saw the poor environment of the zoo, I felt guilty. I am glad that our child can critically enjoy the zoo.”) Veterinary College students gain the experience they need to become zoo veterinarians and meet mentors (experts).    The Zoo Guards was born based on their needs. The Korea Data Journalism Awards presented us with a special award and evaluated that it showed the potential of citizen-participatory data journalism. Previously, data journalists had been collecting, processing, and analyzing scattered data. This has made excellent articles, but there is a limit for the areas of ‘no data’ to stay in the dark. I dare to say that our project showed that even areas without data can be targeted by data journalism with the help of citizens and scientists."/>
    <s v="https://zooreports.dongascience.com/raccoon"/>
    <s v="https://kids.dongascience.com/zooguard/main"/>
    <s v="https://docs.google.com/document/d/1AJuGUp9ckjF55lQIveuVmSAnfXVnjzCN8N05Oa4-AWs/edit"/>
    <s v="https://img.dongascience.com/kids2016/zooguard/article.pdf"/>
    <s v="https://img.dongascience.com/kids2016/zooguard/article_new.pdf"/>
    <m/>
    <m/>
    <s v="Dasol Lee, MyeongJu Lee, Jeong Kim, Kee Kyeon Cho, Won Jae Song, Jaeyeon Lee, Eun Young Choi, Haein Jeong"/>
    <s v="Dasol Lee is working as a science reporter at Donga Science. She is now part of a team that makes a Kids Donga science magazine. In this team, she planned the Zoo Guards project, covered it, and wrote the articles and interative content.  MyeongJu Lee is working as a manager of Kids Donga Science. The manager plans and runs services for the readers of the magazines. In this project, she was responsible for running a service for citizens. In addition, the editor-in-chief and the designers of the Kids Donga Science team, and the development team worked together on this project."/>
    <m/>
    <s v="Korean"/>
    <m/>
  </r>
  <r>
    <s v="The Chinese Companies Polluting the World More Than Entire Nations"/>
    <s v="中国企业对世界的污染超过了整个国家"/>
    <x v="4"/>
    <s v="https://www.bloomberg.com/graphics/2021-china-climate-change-biggest-carbon-polluters/"/>
    <x v="0"/>
    <x v="185"/>
    <x v="134"/>
    <x v="1"/>
    <s v="Investigation, Long-form, Fact-checking, Infographics, Chart, Map, Satellite images, Environment, Business, Economy"/>
    <s v="Inform"/>
    <x v="8"/>
    <x v="9"/>
    <m/>
    <s v="International"/>
    <s v="Compliance"/>
    <s v="Non-compliance"/>
    <s v="Non-compliance"/>
    <s v="Compliance"/>
    <s v="Compliance"/>
    <s v="QGIS, Json, Adobe Creative Suite, Microsoft Excel, CSV, R"/>
    <x v="115"/>
    <s v="Zoom/details on demand"/>
    <x v="1"/>
    <x v="0"/>
    <s v="China is the biggest unknown element in the fight against climate change. The world’s top polluter has more sway than any other country over whether the world succeeds at slowing the rise in global temperatures. Yet few companies in China publish data on their emissions, and those that do don’t say how they arrived at those figures.    Karoline Kan and Jin Wu spent months poring over corporate financial statements and sustainability reports to produce the first-ever emissions estimates of some of China’s biggest corporate polluters. The results were remarkable: some state-run companies emit as much as entire developed nations. "/>
    <s v="The story was the first attempt to estimate how China’s emissions breakdown at the company level. What stood out was the huge role that the construction sector, including steel and cement firms, have in driving China’s pollution. These industries will have to deliver the bulk of reductions needed to achieve China’s climate goals, requiring a drastic shift in the economy so it no longer relies on property development and heavy industry as major growth drivers.    After laying out the scope of the problem, we produced one of the most detailed sectoral breakdowns of China’s greenhouse gases to show how China can tame its biggest emitters. This calculation required a whole different collection of datasets including multiple government statistics yearbooks, academic papers and industry reports. Interviews with experts and additional visual elements helped illustrate specific solutions that can be deployed.    The project garnered positive feedback from climate experts and other journalists, who called the research “stunning,” a “fantastic investigation,” “beautiful visualization and “important work.” The data added to debate heading into COP26 climate talks in Glasgow about what countries should do to cut their emissions. "/>
    <s v="We worked with researchers from the Centre for Research on Energy and Clean Air to come up with our own methodology in order to calculate greenhouse gas emissions from major corporate polluters in China. With help from the researchers, we decided what were the best published data out there that can help us reach best estimation.   Data was collected into Google sheets for smooth collaboration with the researchers. We used R for formatting and analyzing data as well as generating drafts for some of the charts, then later polished them in Illustrator and exported them with ai2html for better accessibility on the web.   To make invisible emissions visible, we created moving particles with HTML5 Canvas to help our audience better connect to the topic. In addition to that, for the top as well as the grid graphic comparing company emissions, we used a multi-layer visual treatment to add motion to static photo/graphics with ai2html and photoshop, making the style consistent throughout the piece.    The scrolly top was built with HTML, CSS and JavaScript. GSAP, a Javascript animation library was used to create the smooth transitions, visually guiding our audience into the more data-heavy part of the story.   For the maps showing expanding construction in China’s cities, we used QGIS to map the built-up areas in different time periods, exported them as transparent png, then overlaid on top of satellite images. "/>
    <s v="The biggest challenge of the project was compiling the datasets from scratch,and figuring out how to drive home the scope of China’s true emissions through the visual elements.    Our goal was to collect enough data to be able to make a best-possible estimation of greenhouse gas emissions. Sources of pollution vary from industry to industry, requiring us to mine different base data and make independent calculations. The researchers we worked with reviewed academic papers, industry reports and government statistics to determine the best way to translate the data we could find (such as tons of steel used or number of cars produced) into their equivalent carbon footprints.    Once we had those numbers, we had to find a way to get across to readers just what they meant. We experimented with various ideas, eventually settling on using different equivalences, such as the emissions for countries, or barrels of oil and numbers of trees that have to be planted to absorb that CO2. "/>
    <s v="When there’s an important story we want to tell but there’s no published ready-to-use data on it, a close collaboration between journalists and domain experts (in our case, the researchers from CREA) to design a specific “study” could bring all sorts of possibilities.   Most of the time, we work with data that already exists, which is also true when it comes to research data. As journalists, we constantly have ideas that we hope there’s data for, but we lack the expertise to either collect that data, or do meaningful analysis and calculations by combining different datasets. So it’s becoming increasingly effective for a group of journalists to bring an idea to domain experts, brainstorming what could be done.   Be cautious with companies’ claims on “low carbon”, “carbon neutrality” and “sustainability” as ESG has become an area where a lot of greenwashing is happening. Many companies are not serious about their ESG reports, and often nobody will hold them accountable for whatever they reveal or not reveal in their ESG reports. Be careful with company emission data, and always try to be clear what scopes are included. "/>
    <m/>
    <m/>
    <m/>
    <m/>
    <m/>
    <m/>
    <m/>
    <s v="Jin Wu, Karoline Kan, Sharon Chen, Dan Murtaugh, Jane Pong"/>
    <s v="The journalists responsible for this story are reporters, editors and data journalists at Bloomberg News."/>
    <m/>
    <s v="English"/>
    <m/>
  </r>
  <r>
    <s v="Citizen Browser"/>
    <s v="Facebook 表示将停止推动用户加入党派政治团体"/>
    <x v="4"/>
    <s v="https://themarkup.org/citizen-browser/2021/01/19/facebook-said-it-would-stop-pushing-users-to-join-partisan-political-groups-it-didnt"/>
    <x v="0"/>
    <x v="186"/>
    <x v="169"/>
    <x v="0"/>
    <s v="Investigation, Long-form, Multiple-newsroom collaboration, Database, Open data, Infographics, Chart, Elections, Politics, Business, Health"/>
    <s v="Inform"/>
    <x v="0"/>
    <x v="6"/>
    <m/>
    <s v="National"/>
    <s v="Compliance"/>
    <s v="Non-compliance"/>
    <s v="Non-compliance"/>
    <s v="Compliance"/>
    <s v="Non-compliance"/>
    <s v="AI/Machine learning, Personalisation, Scraping, D3.js, QGIS, Json, Microsoft Excel, Google Sheets, CSV, R, RStudio, PostgreSQL, Python, Node.js"/>
    <x v="38"/>
    <s v="Hyperlink to related materials"/>
    <x v="0"/>
    <x v="0"/>
    <s v="The Citizen Browser project is a flashlight inside the black box of Facebook's algorithms, allowing The Markup to monitor what content Facebook decides to amplify in people’s news feeds. In a year when Facebook is under unyielding scrutiny as whistleblowers come forward to unmask the realities of Facebook's intentions, Citizen Browser is an essential tool that delivers the ground truth and enables empirical research on platform accountability. It is one of the only windows the public has into the impact of Facebook's algorithms on its users. Our reporting series highlights Facebook’s failures to live up to its own promises. "/>
    <s v="Following the publication of “Facebook Said It Would Stop Pushing Users to Join Partisan Political Groups. It Didn’t,” Sen. Ed Markey cited The Markup's work in a Jan. 26 letter to Facebook CEO Mark Zuckerberg questioning the company's broken promises regarding the promotion of political groups to its users. Leaked documents reveal that Facebook scrambled to address the issues raised by The Markup's article the day it ran. Internal teams investigated the “leakage” of political groups into recommendations, and the issue was escalated to Zuckerberg himself. Employees identified several technical issues that may have contributed to political groups being recommended to users, and an employee declared the problem had been &quot;mitigated&quot; by Jan. 25, six days after the story ran. As recently as June, our data suggests that Facebook's algorithms have continued to recommend political groups to its users. Our report “Credit Card Ads Were Targeted by Age, Violating Facebook’s Anti-Discrimination Policy” caught congressional attention as well. After Facebook pledged to purge its site of the discriminatory financial services ads that The Markup uncovered in its research, U.S. senator Mazie Hirono cited The Markup's reporting in her letter to Monika Bickert, Facebook's vice president of content and policy, calling the company's response &quot;evasive and inadequate.&quot;  One of the companies referenced in this story, Hometap, used our research to prompt an audit of its ads with its ad agency. According to a statement from Hometap's head of marketing, Rachel Keohan, &quot;Following your outreach, we worked with our third-party digital agency to audit our ad campaigns, and determined that many of our Facebook advertisements were, in fact, still utilizing age ranges for targeting purposes. We’re in the process of updating all of our Facebook advertisements to no longer target audiences based on age.”"/>
    <s v="The Citizen Browser project is a pioneering investigation combining the infrastructure of national polling with modern data collection techniques. Our panel of users automatically shares data with us from their Facebook feeds, allowing us rare visibility into what content is pushed by Facebook's algorithms.  Citizen Browser is a standalone desktop application based on the open source Electron JavaScript framework. It's designed to run 24/7, remaining open in the background of the user's computer. The app performs Facebook captures one to three times daily, using custom software to talk to a Chrome browser using the Dev Tools Protocol.  Our panelists include more than 3,500 paid participants in the U.S. and 600 in Germany. The resulting dataset contains more than 20 million posts, 57 million recommended groups, and three million targeted advertisements. To ensure panelists' privacy, we built a data pipeline that automatically removes personally identifiable information (PII) from panelists' feeds before making their data available for analysis. Maintaining data quality and panelist privacy requires constant upkeep: As Facebook updates its software, we must monitor and update code as well.  The application, data-processing pipeline, and underlying cloud infrastructure were audited by third-party security research firm Trail of Bits.  Analyzing this vast dataset required keyword analysis, linear regressions, correlation analysis, classification, and ranking comparisons. We joined panelists' data with information they provided about their demographic and political affiliations.  We also built interactive tools for the public. In Split Screen, readers can see differences in news sources, hashtags, and group recommendations between groups of Citizen Browser panelists. In our Trending on Facebook Twitter bot, we provide daily updates of the content that appeared most often in the past 24 hours in our panel. This bot accompanies our report on how sensationalist, partisan posts are more popular in feeds than Facebook claims."/>
    <s v="Attempting to independently monitor Facebook is a massive challenge. Many research scientists have tried and failed to overcome the technical and legal hurdles to providing oversight of the world’s largest social network. Facebook has a history of shutting down or dismissing attempts to monitor its platform. In 2019, the company made changes to obfuscate its code in a way that blocked ad collection efforts by ProPublica, Mozilla, and ad transparency group WhoTargetsMe. This summer, Facebook shut down the accounts of researchers working with the NYU Ad Observatory and then implemented new code that foiled automated data collection of posts—a technique researchers and journalists use to audit what’s happening on the platform on a large scale. We tackled these challenges in two ways. First, we built our system in a privacy-preserving manner that we hoped would blunt any legal argument from Facebook about our compromising its users’ privacy. We used an isolated browser profile on the panelists’ computers to store sensitive Facebook session information, and we built a data pipeline for redacting PII. We built our cloud infrastructure so that no unredacted data could be seen by a person. We had all our software audited by a security research firm to verify these measures. Secondly, we spend a lot of time adapting our software to the many changes in the tech platform’s software. Sometimes those changes happen when Facebook introduces a new feature, like the “flags” related to COVID-19 released this summer. The messages in these flags addressed the panelist by name, so we needed to update our redactors to strip that out. Other times—as when the platform modified accessibility attributes in its HTML to make it harder to rely on them to parse data from the page—it seems as if Facebook is updating its software to intentionally hinder our work."/>
    <s v="The most significant takeaway from this project is the importance of integrating engineering and editorial in the newsroom. Unlike in most newsrooms, our engineers and reporters work together on the same team and report to the same investigative editors. That allows them to work hand in hand to peek behind the curtain of Facebook's algorithms. No one was willing to accept that those algorithms could forever remain opaque. We couldn't have told these stories without the technology, and we couldn't have built the tech without that shared mission. Relatedly, holding tech platforms accountable requires speaking tech fluently yourself. Not every reporter needs to be able to tell their C++ from their C#, but being willing to question assumptions, shake off a fear of numbers, and dive headfirst into data can go a long way toward walking the walk. We also hope other journalists recognize and emulate our prioritization of privacy. We were able to glean a tremendous amount of information from our panelists’ Facebook feeds all while honoring our promise to respect their privacy and never compromise their personal information. Yes, this required a bit of legwork to make possible, but we were willing to pay the &quot;privacy tax&quot; for a principle we hold so sacred. Finally: show your work. We publish everything on GitHub for two reasons. It enables other newsrooms to repurpose our data, slicing and dicing it for their own investigations and takeaways, and we hope they do. And we also believe in transparency: We hope other newsrooms follow suit with publishing methodologies to show their work, helping fight the &quot;fake news&quot; narrative that journalists face."/>
    <s v="https://themarkup.org/citizen-browser/2021/02/16/trumps-false-posts-were-treated-with-kid-gloves-by-facebook"/>
    <s v="https://themarkup.org/citizen-browser/2021/03/04/official-information-about-covid-19-is-reaching-fewer-black-people-on-facebook"/>
    <s v="https://themarkup.org/splitscreen"/>
    <s v="https://themarkup.org/citizen-browser/2021/11/18/facebook-isnt-telling-you-how-popular-right-wing-content-is-on-the-platform"/>
    <s v="https://themarkup.org/citizen-browser/2021/09/22/germanys-far-right-political-party-the-afd-is-dominating-facebook-this-election"/>
    <s v="https://themarkup.org/citizen-browser/2021/05/20/facebook-said-it-would-stop-recommending-anti-vaccine-groups-it-didnt"/>
    <m/>
    <s v="Surya Mattu, Angie Waller, Corin Faife, Julia Angwin, Rina Palta, Jeff Crouse, Ian Ardouin-Fumat, Simon Fondrie-Teitler, Mago Torres, Leon Yin, Micha Gorelick, Sam Morris, Alfred Ng, Thomas Pullin, Jon Keegan, Colin Lecher, Dara Kerr, and more"/>
    <s v="Citizen Browser is a full-year (and still ongoing) project led by Markup senior data engineer Surya Mattu with assistance from project manager Angie Waller, data reporter Corin Faife, and two dozen other staffers and contractors who contributed to its upkeep, analysis, and corresponding reporting. An engineer by training, Surya builds tools and gathers data to tell stories about how algorithmic systems perpetuate systemic biases and inequalities in society. Before The Markup, he worked on Gizmodo’s Special Projects Desk and ProPublica, where he was part of the team that was a finalist for a Pulitzer Prize for the series “Machine Bias.”"/>
    <m/>
    <s v="English"/>
    <m/>
  </r>
  <r>
    <s v="Prediction: Bias"/>
    <s v="承诺无偏见的犯罪预测软件"/>
    <x v="4"/>
    <s v="https://themarkup.org/prediction-bias/2021/12/02/crime-prediction-software-promised-to-be-free-of-biases-new-data-shows-it-perpetuates-them"/>
    <x v="0"/>
    <x v="187"/>
    <x v="170"/>
    <x v="0"/>
    <s v="Investigation, Long-form, Multiple-newsroom collaboration, Database, Open data, Infographics, Chart, Map, Crime, Gun violence"/>
    <s v="Inform"/>
    <x v="1"/>
    <x v="16"/>
    <m/>
    <s v="Regional"/>
    <s v="Compliance"/>
    <s v="Non-compliance"/>
    <s v="Non-compliance"/>
    <s v="Non-compliance"/>
    <s v="Not applicable"/>
    <s v="Scraping, D3.js, QGIS, Json, Microsoft Excel, Google Sheets, CSV, R, RStudio, PostgreSQL, PostGIS, OpenStreetMap, Python, Node.js"/>
    <x v="116"/>
    <s v="Hyperlink to related materials"/>
    <x v="0"/>
    <x v="0"/>
    <s v="A Markup/Gizmodo collaboration, this investigation is based on more than eight million previously secret crime predictions that software developer PredPol left unsecured on the web. We conducted the first-ever independent analysis of actual PredPol crime predictions and found that they fell most heavily on low-income, Black, and Latino neighborhoods, while mostly sparing richer, White areas. Experts had feared the software was replicating police bias, but our unprecedented access to data allowed us to prove it. We also discovered that the company’s founders were aware of the inequities and developed a possible tweak, but the company didn’t change its algorithm. "/>
    <s v="Published as the year came to a close, the investigation was well received by activists, and academics studying policing technology who said it provides needed transparency into this notoriously opaque universe of cop tech.  “No one has done the work you guys are doing, which is looking at the data,” said Andrew Ferguson, a law professor at American University who is a national expert on predictive policing. “This isn’t a continuation of research. This is actually the first time anyone has done this, which is striking because people have been paying hundreds of thousands of dollars for this technology for a decade.” Immediately after publication, Sen. Ron Wyden’s office asked the reporting team for a private briefing on the findings, often a first step to legislation or other action."/>
    <s v="This investigation began when Gizmodo investigative data journalist Dhruv Mehrotra searched websites of law enforcement agencies using a tool he built and typed in “PredPol.” A page on the LAPD’s website linked to an unsecured server containing the motherload: millions of crime predictions PredPol delivered to dozens of law enforcement agencies across the country over years.  Dhruv downloaded the data, then partnered with The Markup’s Surya Mattu to analyze it. They converted more than eight million predictions stored on 42,000 individual files—small, red boxes drawn on street maps—into geolocation coordinates, and then joined them to demographic information from the U.S. Census Bureau and public housing locations from HUD. And then the really hard work began: What methods would we use? What thresholds? What about errors in Census data? Or the fact that we can’t get demographic information for areas as small as the prediction boxes? Getting the disparate impact analysis right and bulletproofing it took months. We used Python scripts and Jupyter notebooks to build the data sets for analysis. We used Kepler.GL and Observable Notebooks to build interactive maps that visualized the prediction data. We carried out our analysis using R, relying on the R Targets package to build a deterministic data pipeline that could be easily audited. And we used R Markdown to build data sheets that contained the findings for individual jurisdictions as well as maps showing where the predictions occurred. We also created choropleth and grid density maps using mapping software, showing predictions in their geographical contexts, which was invaluable for reporting The team filed more than 140 public records requests with 43 agencies, requesting data about stops, arrests, and use-of-force incidents. Surya and Dhruv wrote custom software to determine which incidents occurred in prediction locations."/>
    <s v="One huge problem was confirming the legitimacy of the data, since it came from unsecured cloud storage rather than an official source. That involved dogging dozens of police and sheriff’s departments and local officials, searching public contracts, and scouring media reports.  Connecting the findings to real-world actions by police on the street was hampered by the agencies, who almost universally refused to share data on how officers responded to the crime predictions. So we filed more than 140 public record requests for data on arrests, stops, and uses of force. Most departments denied our requests, but we collected, standardized and examined more than 600,000 arrests, stops, and uses of force from those who fulfilled our requests.  The reporting was particularly challenging during COVID-19 travel restrictions. Reporters called hundreds of arrestees and spoke to defense attorneys and prosecutors, and none were aware crime software may have been related to their cases. In many cities, advocates weren’t even aware that crime prediction software was being used at all. The team also interviewed cops, academics, policing experts, and local officials. They were eventually able to visit some communities affected by police departments’ use of PredPol.   The data analysis required a lot of prototyping and iteration. We used regressions to look for correlation between different predictions and arrests, we carried out an exposure analysis to determine who was most likely to be exposed to policing due to predictions, and we calculated the demographic composition of the different neighborhoods based on how many predictions they received. Each approach resulted in similar conclusions. To ensure the report's findings were bulletproof, we reached out to subject-matter experts on predictive policing and researchers from Stanford, Columbia, the University of Pennsylvania, Oxford, and Human Rights Watch to review our methodology before publication."/>
    <s v="First and foremost: Persistence pays. This data came not from a public records request—it would have been denied—but rather from unsecured cloud storage that an industrious reporter found by digging around. Sometimes the back door is the only door. Second, it shows the importance of reporting out the “why” behind the data findings. The data analysis revealed that the software targeted neighborhoods that were disproportionately inhabited by people of color and poor people. That’s a strong finding, yet those who believe algorithms are the cure to bias would question how this is possible. So we looked into it for them, finding a bevy of academic and government reports that most crime is not reported and that people of color and those living below the poverty line are more likely to file police reports when they’ve been victimized than White people or middle-class and rich people, who are more likely to handle the situation another way.   Lastly, transparency: We published an in-depth methodology showing precisely how we conducted our analysis and posted all of our data on GitHub, which allows anyone to download it and conduct their own research or reporting. As we in the media continue to battle a confused public’s contention that mainstream news is “fake” or biased, it’s never been more important to show your work, even your limitations. We do it every time at The Markup, and it’s heartening to see other newsrooms beginning to publish more robust methodologies as well."/>
    <s v="https://themarkup.org/show-your-work/2021/12/02/how-we-determined-crime-prediction-software-disproportionately-targeted-low-income-black-and-latino-neighborhoods"/>
    <m/>
    <m/>
    <m/>
    <m/>
    <m/>
    <m/>
    <s v="Aaron Sankin, Surya Mattu, Annie Gilbertson, Dhruv Mehrotra, Dell Cameron, Daniel Lempres, Josh Lash, Evelyn Larrubia, Andrew Couts, Angie Waller, Joel Eastwood"/>
    <s v="Aaron Sankin reports on how technology can be used to harm marginalized people. He focuses on platform governance and online extremism, which he previously covered for the Center for Investigative Reporting. Surya Mattu builds tools to tell stories about how algorithmic systems perpetuate systemic biases. He previously worked at Gizmodo and ProPublica, where he was part of the &quot;Machine Bias&quot; team, a finalist for a Pulitzer Prize. Annie Gilbertson is an investigative reporter and audio journalist based in Los Angeles. Dhruv Mehrotra is a data reporter with Reveal. Additional reporting by Dell Cameron, Daniel Lempres, and Josh Lash."/>
    <m/>
    <s v="English"/>
    <m/>
  </r>
  <r>
    <s v="Access Atlas"/>
    <s v="covid-19堕胎限制"/>
    <x v="4"/>
    <s v="http://access-atlas.org/"/>
    <x v="0"/>
    <x v="188"/>
    <x v="171"/>
    <x v="0"/>
    <s v="Breaking news, Database, Women, Health, Human rights"/>
    <s v="Inform"/>
    <x v="30"/>
    <x v="1"/>
    <m/>
    <s v="National"/>
    <s v="Compliance"/>
    <s v="Compliance"/>
    <s v="Compliance"/>
    <s v="Compliance"/>
    <s v="Compliance"/>
    <s v="Animation, Json, Microsoft Excel, Google Sheets, CSV"/>
    <x v="41"/>
    <s v="Zoom/details on demand,Filtering,Search,Hyperlink to related materials"/>
    <x v="0"/>
    <x v="0"/>
    <s v="As the first wave of  the COVID-19 pandemic peaked in the United States, abortion bans were instituted in many states under the guise of safeguarding public health. In response, Access Atlas was founded to track abortion bans and restritions set in place throughout the pandemic complemented by local narratives from abortion providers that illustrate their iniquitous impact. Since its inception, Access Atlas continues to develop resources to equip people with necessary and accessible information regarding the practical implications of confusing state laws and policies on abortion care. "/>
    <s v="Our project provided a vital source of information for everyone from journalists to people seeking abortions during a time when reproductive healthcare was under attack, but not regularly covered in the news. While media outlets covered some high profile battles over abortion access, the availability of abortion and other reproductive healthcare was unclear in many parts of the country in the early months of the COVID-19 pandemic. In the months of April and May 2020, our website and maps were the only consistently updated source of this aggregated data.  Our maps and information provided timely, accurate, and accessible information to the public on three key questions: (1) Are abortion services available in my state during the pandemic? (2) What policy restrictions, if any, exist to limit access? (3) How were abortion services defined in initial COVID-19 executive orders and statements in my state? We designed these resources to assist both individuals looking for information about their healthcare options and researchers looking for accurate data. Beyond abortion availability, these resources identify the gap between technical laws and actual abortion accessibility in each state and arm viewers with clear information about statewide abortion restrictions designed to limit access.  When states began to loosen COVID-19 restrictions, we continued to track abortion availability and accessibility, recognizing the public confusion and uncertainty in this time period. By conducting interviews with abortion providers in 2021, we were able to identify the ways in which providers were uniquely impacted by state policies during this time and shared our findings through a series of blog posts to complement our collected data.  "/>
    <s v="Access Atlas presents a set off three maps that capture and track the availability of abortion services in the United States during the COVID-19 pandemic. An excel database was developed using information collected from news articles, policy and legal documents and resources as well as clinic interviews. Analysis of this database yielded three important quantitative measures displayed within our maps that together communicate a digestible snapshot of abortion access in America.  The first map displays the COVID-19 Abortion Restriction Score. This score is a composite measure calculated according to the number of medically unnecessary laws enacted in each state whose restrictive impact on access to abortion care was amplified in the context of the pandemic. The two subsequent maps display how abortion was initially classified in executive orders implemented in March 2020 and the current status of abortion availability in each state. The website and maps were developped using HTML, JavaScript, and CSS. While this research exposed the uneven impacts of state-level responses to the COVID-19 crisis on abortion access, our analysis of their implications lacked local narrative. In January 2021, we called clinics in the 11 states that classified abortion as non-essential in initial government orders to understand the impacts of the pandemic on individual clinics. We collected both quantitative and qualitative data on over ten clinic level variables and published our findings in a series blog post that explored areas of commonality and difference in clinic experiences. The goal of this blog series was to highlight the unique experiences that clinics and their clients have had to navigate and overcome throughout the COVID-19 crisis and the need to support abortion providers now more than ever."/>
    <s v="The challenge of developing Access Atlas fell into two main categories: the practical issues associated with culling data, and the theoretical uncertainties we had about presenting the results. As recent graduates working without funding or institutional support, we spent our limited time outside our newly-remote first day jobs brainstorming how best to determine and relay critical information regarding abortion availability and access across the US. Despite hours spent reading news articles, executive orders, and government press statements, it remained unclear where people were able to access abortion services, and how people were expected to monitor changes in their availability.  Given the highly nonbinary nature of the question we were trying to answer, we devised a digestible &quot;COVID-19 abortion restriction score&quot; to characterize the various ways in which abortion availability could be threatened, then went state-by-state gathering data from a diverse range of trusted sources. This kept results simple but robust in that they contained a great deal of information: for example, this allowed us to capture where abortion was available, where surgical abortions were banned but telemedicine was available, or where restrictions limited the ability of providers to delegate tasks. We continued to review and update this information once the website launched, especially where accessibility was uncertain; we also brought two undergraduate research assistants onto our team.  More broadly speaking, we struggled to identify our audience. We wanted this information to be available to people seeking services themselves, but recognized that, given our resources and limited background in app development, it was more feasible to focus on the academic and research community. Ultimately, all of these decisions paid off, and we were able to collaborate with current students from Wellesley College, Vanderbilt University, and Georgetown University (see their writeup at: https://www.hyasforchoice.com/single-post/2020/05/31/access-atlas-mapping-abortion-restrictions-in-the-time-of-covid)."/>
    <s v="The landscape of abortion availability and access in the United States is unstable and changes according to political will or global pandemics. In addition, the intricacies of access to abortion services vary from state to state and new legislation and restrictions are often difficult to predict and track. Our team was challenged by the fickle nature of abortion access across the country. Sudden changes in accessibility required rapid updates to our website and this conflicted with our mission to provide our audience with accurate and well researched information.  Our team dealt with this conflict via transparency. We informed our audience about the limitations of our data, measurements and analysis as well as provided them with our sources. As journalists covering abortion in the United States our responsibility was not only to provide our audience with data and information, but also the necessary resources for to think critically about and evaluate the evidence we are presenting. This responsibility is often forgotten or intentionally ignored within journalism, especially journalism covering politically frought topics such as abortion. We also believe that our project demonstrates the importance of engaging youth in data reporting and journalism. Our project engaged university students as research assistants and collaborated with reproductive justice university groups on social media campaigns. We hope to continue to provide an inclusive platform which nurtures the energetic and visionary voices of youth and provides them with leadership opportunities."/>
    <s v="http://access-atlas.org/blog.html"/>
    <m/>
    <m/>
    <m/>
    <m/>
    <m/>
    <m/>
    <s v="Charlotte Evans, Io Jones, Tara Gallagher"/>
    <s v="Charlotte Evans is an Master's student in Population Health Sciences at the University of Cambridge. She grew up internationally and has a B.A. in Geography from Dartmouth College. Prior to graduate school Charlotte spent two years conducting health system evaluation research in the Northwest Territories of Canada in collaboration wih Indigenous governments. She is commited to ensuring equitible access to health care services and pursues this goal through the development of projects including Access Atlas and initiatives to ensure youth leadership in the design and delivery of mental healthcare.  Io Jones  is a student at the University of Virginia School of Law. She grew up in Brooklyn, New York ad has a B.A. in Geography and Public Policy from Dartmouth College. Prior to law school she worked as a litigation paralegal and conducted research on abortion access during the COVID-19 pandemic with the Access Atlas team. She has conducted a range of research projects on access to abortion, crisis pregnancy centers, and state, national, and global health policy. Tara is a first-year environmental science PhD student at Harvard University exploring connections between climate change and the water cycle. She grew up in Burlington, Vermont and has a B.A. in physics and music from Dartmouth College. Before graduate school, she spent two years working as a signal processing researcher on government contracts, and collaborated with both Harvard’s Center for Communicable Disease Dynamics and the Access Atlas team on studies related to infectious disease and reproductive health respectively."/>
    <m/>
    <s v="English"/>
    <m/>
  </r>
  <r>
    <s v="Scientifically Proven: An analysis of the most talked-about covid-19 treatments"/>
    <s v="最常用的针对 covid-19 的治疗方法"/>
    <x v="16"/>
    <s v="https://saludconlupa.com/comprueba/cientificamente-comprobado-un-analisis-de-los-tratamientos-mas-usados-contra-el-covid-19/"/>
    <x v="0"/>
    <x v="189"/>
    <x v="172"/>
    <x v="0"/>
    <s v="Database, Open data, News application, Fact-checking, Chart, Health"/>
    <s v="Inform,Database"/>
    <x v="15"/>
    <x v="9"/>
    <m/>
    <s v="National"/>
    <s v="Compliance"/>
    <s v="Compliance"/>
    <s v="Compliance"/>
    <s v="Compliance"/>
    <s v="Compliance"/>
    <s v="D3.js, Microsoft Excel, Google Sheets, CSV, Python, Node.js"/>
    <x v="49"/>
    <s v="Zoom/details on demand,Filtering,Search,Hyperlink to related materials"/>
    <x v="1"/>
    <x v="0"/>
    <s v="Several clinical trials have been carried out that offer scientific evidence to confirm the efficacy or harm of the use of a drug or therapy with various patients who have suffered mild, moderate and severe symptoms of coronavirus infection. Salud Con Lupa in collaboration with Epistemonikos analyzed the 45 most used COVID-19 treatments. We created seven classifications, ranging from &quot;standard treatment&quot; to &quot;unsupported by science&quot;. We developed these categorization levels to assess the appropriateness of the covid-19 treatments up to this point in time. From September 2020 until now, we update this information weekly as new scientific evidence becomes available."/>
    <s v="After two years since the COVID-19 pandemic started, there is already scientific consensus on which drugs under study work, and which do not, for the treatment of the disease. To follow the evolution of the evidence, in September 2020 Salud Con Lupa and Epistemonikos launched Scientifically Proven, a tool that announces the progress of the results of clinical trials of medicines against COVID-19 in the world. This effort, which is updated every week, presents 45 drugs, the most used, divided into seven categories (from &quot;Standard treatment&quot; to &quot;Science does not support it&quot;) that are very easy to understand to bring science closer to more people. Our tool shows the medicines that can be trusted today for each stage of COVID-19 and those that lack scientific support, but are still recommended by some organizations or groups that validate conspiracy theories. While there are drugs that have shown some benefit (such as monoclonal antibodies), they are expensive, complex to administer, and, in poor nations, still very rare. Scientific consensus is always difficult to define because there are many entities and finally one looks at the main organizations. For example, when the first organization says that hydroxychloroquine should not be used until the last one stops using it, many months go by. We also have drugs that have been reaching a consensus that they work. Today we are very clear about the role of corticosteroids and monoclonal antibodies. The latter are antibodies that bind to SARS-CoV-2 and block it. The issue is its cost. Today there is a consensus that they are used as prevention in high-risk people who have had close contact with someone infected, but also to treat patients in early stages."/>
    <s v="Build a database We built a database of 25 treatments that were evaluated. The project was launched in September 2020 and updated every week until the present, which allows to see a medical evolution of the treatments. Two years after, the list of medical evidence on the platform already gathers 45 treatments with the highest demand for use. The tool is presented in Spanish, English and Portuguese. Contrary to scientific research articles that have an academic or scientific structure, this tool was created with the aim of guaranteeing easy navigation access, with which visualizations and tabs were integrated with the details of the therapies. Multidisciplinary team The work team involved doctors, investigative journalists and scientific journalists, as well as computer specialists, responsible for the implementation on the website under a highly usable scheme that allows users to immediately know the classification , the evolution of the evidence and navigation by type of medication or therapy. Methodology and classification The scale we used was developed specifically for this project and seeks to answer two questions: How ready is an intervention for clinical use? What is the state of progress of scientific research on an intervention? In other words, the scale (seven categories) indicates what the available evidence tells us about the possible clinical use of a treatment and what is the nature, quality and possible evolution of this evidence. All the evidence used comes from the COVID-19 Living OVerview of Evidence (L·OVE) platform, an open access platform that is updated by searching 41 electronic databases, trial registers and other sources."/>
    <s v="How to dive the sea of ​​evidence on COVID-19 to come up with the necessary answers before running out of air? This challenge that we face with our partner Epistemonikos. We created a solution that classifies interventions against COVID-19 according to their effectiveness, proven with the latest and best available evidence. This is how the “Scientifically Proven” repository was born. Our tool completed more than one year in operation, being updated every week to determine the effectiveness of the different interventions against COVID-19 and, in this way, contribute to safe and informed decision-making by social and political actors, health professionals, as well as the entire Latin American and world population. Currently, the repository continues to be updated without interruptions and, in addition, it is translated into the Portuguese and English languages, in order to reach even more people throughout the world. We have the purpose of bringing scientific evidence closer to where health decisions are made, which affect us all individually and collectively. The best way to prevent health and public health problems is by considering evidence in decisions, but for this, evidence must be properly organized and accessible. This is an example of what science and journalism can achieve together against  COVID-19."/>
    <s v="Before the COVID-19 pandemic, the scientific community had concerns about poor-quality science being preprinted and then widely disseminated. But now, everyday people are reading them too and the media is covering them at a rate that far outpaces pre-2020.  In Latin America, we faced a big problem: most of the journalists don’t know how to find strong scientific evidence and sources and translate it into Spanish. That is one of the most important reasons that we launched Scientifically Proven, a tool that is helpful for them and for the public. It provides a snapshot of the research on the coronavirus, but does not constitute medical endorsements. What kind of evidence do we use? The primary source of information for estimating the effect of each intervention is randomized trials. Other evidence is used as a complement, especially when there is no evidence from randomized trials. We also always recommend consulting your doctor about treatments for COVID-19."/>
    <s v="https://saludconlupa.com/comprueba/scientifically-proven/"/>
    <s v="https://saludconlupa.com/comprueba/cientificamente-comprovado/"/>
    <m/>
    <m/>
    <m/>
    <m/>
    <m/>
    <s v="Fabiola Torres, Gabriel Rada, Jason Martínez"/>
    <s v="Fabiola Torres is an investigative journalist from Perú. She is co-founder and director of Salud Con Lupa. She is an International Center for Journalists Knight Fellow and a member of the International Consortium of Investigative Journalists (ICIJ). Jason Martínez is co-founder &amp; CTO of Salud con magnifying glass. He designs and builds apps with a focus on civic tech and data journalism. Gabriel Rada is Associate Professor at the Faculty of Medicine and director of the Evidence Center at the Pontificia Universidad Católica de Chile. He is the co-founder, president and CEO of the Epistemonikos Foundation, a non-profit organization whose mission is to bring independent, high-quality information to all those who make health decisions, through the use of information technologies.               "/>
    <m/>
    <s v="Spanish, English​, Portuguese"/>
    <m/>
  </r>
  <r>
    <s v="Fashion brands aren't keeping their Instagram diversity promises"/>
    <s v="Instagram 图片的分析时尚界肤色多样性"/>
    <x v="4"/>
    <s v="https://qz.com/1971689/"/>
    <x v="0"/>
    <x v="190"/>
    <x v="120"/>
    <x v="1"/>
    <s v="Investigation, Database, Infographics, Chart, Arts, Lifestyle, Business, Culture, Economy, Human rights"/>
    <s v="Inform"/>
    <x v="6"/>
    <x v="6"/>
    <m/>
    <s v="Unrestricted"/>
    <s v="Compliance"/>
    <s v="Non-compliance"/>
    <s v="Non-compliance"/>
    <s v="Compliance"/>
    <s v="Compliance"/>
    <s v="Scraping, D3.js, Python, Node.js"/>
    <x v="117"/>
    <s v="Zoom/details on demand,Filtering,Hyperlink to related materials"/>
    <x v="1"/>
    <x v="0"/>
    <s v="A year after fashion and beauty companies took to Instagram en mass to show support for the Black community and the Black Lives Matter movement, our analysis of 27,000 images posted by 34 brands showed that while many did increase the diversity of skin tones in their Instagram images, the increases were often only marginal. Light skinned models still prevail. We made this readily apparent with interactive and static data visualization.  "/>
    <s v="The piece was one of the more widely read items on our site and was especially well read by members of the fashion and beauty industry. Researchers of inequity and company representatives reached out asking us to share our data and methods so that they could bring better accountability to their organizations and study it further. Influencers shared the story and graphics with their followers. Fashion influencer Bryanboy called it “very essential reading” Later in the year our data and graphics were included in an episode of an episode of the The BoF Show on Bloomberg TV."/>
    <s v="First we used custom built tools to collect and store Instagram posts using python and node. Then we constructed a database front-end that allowed us to evaluate and categorize every image we collected. That piece of software was written in node. We then analyzed our data using the python library pandas. Visualized the data using HTML, CSS, and D3.js and added interactivity using javascript.  The visualizations have three modes to allow readers to explore the data. A timeline view, a clustered gradient view, and a combination of the two—a view of two clusters, split by whether the post was from before or after Blackout Tuesday. These three modes deftly showed how long brands stopped posting to Instagram during the US unrest, the distribution of skin tone depicted on a brand’s account, and how that distribution changed after Blackout Tuesday. In all three views, dots can be tapped or moused-over to reveal the image it represents. We size-optimized the photographs using the command line tool imagemagick.  "/>
    <s v="Collecting this data was extremely hard. Instagram does not have an API and the site will block IP addresses that it perceives as trying to harvest data. Nevertheless, we devised ways to both collect the data without violating the site's terms of use—and avoid being blocked. But that was just the start. We then used the software we wrote to evaluate each image by hand, establishing the number of people in the image, their skin colors, and whether or not the image was suitable for inclusion in our analysis.   "/>
    <s v="Firstly, our project is a great example of how to hold organizations accountable through data. Second, it shows the opportunity for journalists to create data where none previously existed. There was no dataset of the skin tones of models promoted by fashion and beauty brands, despite the information being in plain view. We were willing to put in the work, and made a first-of-its kind dataset.   "/>
    <s v="https://qz.com/1981716/"/>
    <m/>
    <m/>
    <m/>
    <m/>
    <m/>
    <m/>
    <s v="Amanda Shendruk, Marc Bain, David Yanofsky"/>
    <s v="Amanda Shendruk is a visual journalist on Quartz’s Things team. She reports at the intersections of code, data and design. Marc Bain was Quartz's fashion reporter. He covered anything and everything related to clothes and footwear, whether sneakers or luxury, business, or design. David is the editor of Quartz’s Things team, the publication’s cohort of journalists who use code-based methods to originate and execute their stories.  "/>
    <m/>
    <s v="English"/>
    <m/>
  </r>
  <r>
    <s v="Social housing? Get to the back of the queue"/>
    <s v="等待社会住房的时间"/>
    <x v="24"/>
    <s v="https://app.nos.nl/op3/socialehuur/#/?gemeente=alkmaar"/>
    <x v="0"/>
    <x v="191"/>
    <x v="173"/>
    <x v="1"/>
    <s v="Investigation, Long-form, Database, Open data, News application, Podcast/radio, Illustration, Infographics, Chart, Video, Map, Audio, Economy"/>
    <s v="Inform"/>
    <x v="2"/>
    <x v="9"/>
    <m/>
    <s v="National"/>
    <s v="Compliance"/>
    <s v="Non-compliance"/>
    <s v="Non-compliance"/>
    <s v="Compliance"/>
    <s v="Compliance"/>
    <s v="Animation, Personalisation, Adobe Creative Suite, Microsoft Excel, Google Sheets, CSV, Python"/>
    <x v="118"/>
    <s v="Search,Filtering"/>
    <x v="6"/>
    <x v="0"/>
    <s v="In The Netherlands the waiting times for social housing are long. Yet nobody knew how long exactly: somehow no part of the government keeps tabs on this. So we set out to find the exact waiting time for social housing, for every single one of the 355 municipalities in the country. We requested data from the 300+ social housing corporations in the country, to find that in at least a quarter of the municipalities you’ll need to wait for more than 7 years. In some parts of the country waiting times were as high as 20 years - or more."/>
    <s v="Our investigation added to the national society wide debate about the current housing crisis, its consequences and possible solutions. Following our addition to the debate the housing crisis was high on the agenda of the newly formed political coalition. Who, when presenting themselves merely weeks ago, installed a minister of housing as part of the Ministry of Interior and Kingdom Relations. We published across different media - online news article, online interactive, radio reportage, tv-broadcast - on the last Saturday of april 2021. Come Monday the new insight on exact waiting times for every municipality dominated the frontpages of all newspapers - both national and regional, as well in local and regional broadcasts. As the national public news broadcast, our reporting reaches a great audience. Yet by sharing the outcomes and data with regional news outlets, our impact further increased. Our results can be seen in an interactive that can be personalized on a municipality level, an explainer-video on Youtube, and on our site and newsapp, reaching over hunderds of thousands unique visitors. The articles were viewed 400.000+ times, the interactive has had 400.000+ unique visitors, and the YouTube video has 280.000+ unique views. Together with our television- and radiobroadcasts, which usually reach millions of people."/>
    <s v="Most of our research consisted of classic journalistic slog e-mailing the 300+ corporations responsible for social housing throughout the country. Many of them did not answer our e-mails, so we ended up calling those corporations, explaining what we were trying to do and asking them for data. Once corporations agreed, we had to get the numbers out of the files they sent us (PDF’s, Word documents, annual reports and emails) and into our spreadsheet. For data analysis purposes we mostly used Google Spreadsheets and Python Pandas - though most of it was spreadsheet based. The Netherlands is made up of a multitude of municipalities and in most of them the social housing is dealt with by multiple corporations. We therefore needed to calculate weighted average waiting times, to make sure we had a good understanding of the situation in every municipality. (We used a threshold of 75% of all social housing in a municipality; if we had less than 75% of results for a given municipality, we showed no data.) For our interactive we wanted to provide readers/visitors with more contextual data; these numbers, mostly open data, were also collected and edited in the spreadsheet. The interactive was built using the Nuxt.js and designed with Adobe XD. For graphics Adobe illustrator was used, and After Effects for animations."/>
    <s v="The hardest part of this project was the sheer number of unknown unknowns we had to overcome, and the vast number of sources needed to gain insight into waiting times for social housing. The Netherlands is made up of a multitude of municipalities and in most of them the social housing is dealt with by multiple corporations. Every organization had a slightly different definition of waiting time, active and passive. We ended up resolving this with personal contact - explaining our needs to many organizations."/>
    <s v="It’s always worth asking simple questions even when people think the answer is obvious. Everyone “knew” that waiting for social housing was a matter of years and years, instead of months. Yet nobody knew exactly how long the wait was. We found out why nobody knew soon enough: the information needed to get to an average waiting time on a municipality level was scattered among hundreds of organizations. Second lesson for others - one story begets many more. By building an interactive website where users need to fill in their municipality, we ended up with 355 different stories: one story for every municipality. So instead of spending months apparently working on one production, think of it as time well spent telling 355 different stories. And finally, note how this story did not start with a simple downloaded dataset. Some data-driven investigation require you to build your own dataset, e-mailing and calling hundreds of sources."/>
    <s v="https://www.dropbox.com/sh/w64ubzr3fc9b15i/AACdGeO9qOeyxkT1hSvVJs6ga?dl=0"/>
    <s v="https://www.youtube.com/watch?v=7RBQ60O8SRs"/>
    <s v="https://nos.nl/op3/artikel/2377995-sociale-huurwoning-in-zeker-een-kwart-van-de-gemeenten-wacht-je-meer-dan-7-jaar"/>
    <s v="https://nos.nl/video/2378050-22-jaar-wachten-op-je-sociale-huurwoning-krijgt-emma-er-een-voor-haar-veertigste"/>
    <s v="https://www.nporadio1.nl/fragmenten/nos-radio-1-journaal/6fdc677b-2ea7-4d39-93a1-31068711486f/2021-04-24-langere-wachttijden-voor-een-sociale-huurwoning"/>
    <m/>
    <m/>
    <s v="Daan Kool, Lars Boogaard, Cheuk-Ming Tang, Winny de Jong, Jurjen IJsseldijk, Emil van Oers, Leen Kraniotis, Wessel de Jong, Jeroen Schutijser, Emma Jackson, Jos Stolper, Stephan Vegelien en Hugo Janssen."/>
    <s v="NOS is the national public news broadcaster of the Netherlands. NOS op 3, part of NOS, covers the news for an audience between ages 18 and 35 years. For this investigation researchers, (data) journalists and designers from both the NOS economics desk and NOS op 3 collaborated intensively:  Daan Kool: research Winny de Jong: research, data analysis Lars Boogaard: data visualisation, design and animation Cheuk-Ming Tang: development Jurjen IJsseldijk: editing and project management Emil van Oers: research, script, presentation and video-editing Leen Kraniotis: research, production Wessel de Jong: tv reportage Jeroen Schutijser: radio reportage additional support was provided by Hugo Janssen, Emma Jackson, Jos Stolper, and Stephan Vegelien."/>
    <m/>
    <s v="Dutch"/>
    <m/>
  </r>
  <r>
    <s v="Saving Singapore's Shores"/>
    <s v="拯救新加坡的海岸"/>
    <x v="18"/>
    <s v="https://www.straitstimes.com/multimedia/graphics/2022/01/singapore-protect-sea-levels-rise/index.html"/>
    <x v="0"/>
    <x v="192"/>
    <x v="100"/>
    <x v="1"/>
    <s v="Solutions journalism, Fact-checking, Chart, Video, Map, Satellite images, Environment"/>
    <s v="Inform"/>
    <x v="8"/>
    <x v="9"/>
    <m/>
    <s v="National"/>
    <s v="Compliance"/>
    <s v="Non-compliance"/>
    <s v="Non-compliance"/>
    <s v="Compliance"/>
    <s v="Compliance"/>
    <s v="Animation, 3D modelling, Canvas, Adobe Creative Suite, Google Sheets, CSV, OpenStreetMap"/>
    <x v="119"/>
    <s v="Zoom/details on demand,Filtering"/>
    <x v="0"/>
    <x v="0"/>
    <s v="To drive home the urgency of climate change, this story provides a simulation of how Singapore will be affected by rising sea levels, using the Merlion — Singapore’s landmark – as a scale. Using data from the latest IPCC report, we visualized the best- and worst-case scenarios for sea-level rise by 2100. The story also highlights the impact of climate change on extreme weather events, and the measures that are put in place to protect the low-lying island-nation – from nature-based solutions to infrastructures to funding climate research."/>
    <s v="The latest IPCC report garnered much attention to the topic of climate change, but most of the contents of the report remain too complicated for many. We are making this topic more accessible through the use of the 3D simulation and animated graphics to explain the complicated sea-level processes. This project will also be displayed at an exhibition at the National Museum of Singapore from Jan 14 through Feb 8. The exhibition, called &quot;Through the Lens,&quot; is a celebration of the best in visual and interactive journalism. It explores the impact of global climate change on Singapore and showcases how even a small country can do its part to tackle the challenges of the crisis."/>
    <s v="This project uses 3D modelling in Unreal, and it required scaling the models manually to make sure they are accurate. The 3D simulation is then exported as a video and we used our video scrolly template to display them on the web. The animated graphics were created on Adobe illustrator, then animated using Adobe AfterEffects. The 3D map was created in Blender and was also exported as a video. In addition, we also used datawrapper for some of the simple charts."/>
    <s v="The hardest part of this project was making sure we are accurate. First of all, the IPCC report itself is complicated and not easy to understand. Terms such as &quot;ice-cliff instabilities&quot; were totally new to us. The sea-level projections also come with caveats to the data. We consulted with researchers at the Earth Observatory of Singapore, who helped us understand the complex sea-level processes and made sure we were explaining and visualizing them correctly. Another challenge in creating this project was striking a balance between showing all the scenarios – even the extreme worst-case scenario, while also delivering the message that these are merely projections, and it's not too late to minimise the damage. We strived for this balance through adding annotations in the 3D merlion scrolly, and also having the second part of the piece solely to highlight many of the existing and planned measures to protect Singapore's coastlines."/>
    <s v="We think it's important make complicated topics such as climate change more accessible and understandable to readers who would otherwise not seek out information on this topic. While the 3D visualisation took a lot of work and back-and-forth to get it right and accurate, we believe this is the best way to visualize this data and drive this story home. We also think it's important to consult with the scientific community to make sure we are representing the data as accurately as possible. In addition, as with any other climate change-related topic, it's important to strike that balance between the problem and the solution."/>
    <m/>
    <m/>
    <m/>
    <m/>
    <m/>
    <m/>
    <m/>
    <s v="Charlene Chua, Luo Mingxuan, Ryan Tan, Rachael Lee, Stephanie Adeline, Zachary Tia, Zeke Tan"/>
    <s v="Charlene Chua - Digital Graphics Journalist; Luo Mingxuan - Designer intern; Ryan Tan - 3D/Designer; Rachael Lee - Designer intern; Stephanie Adeline - Digital Graphics Journalist &amp; project lead; Zachary Tia - Data journalist intern; Zeke Tan - Real-time Graphics Developer;"/>
    <m/>
    <s v="English"/>
    <m/>
  </r>
  <r>
    <s v="Supply chains, interrupted. Why a bicycle takes 40 days to reach Singapore"/>
    <s v="中国到新加坡的自行车订单——在全球供应链崩溃之前和之后。"/>
    <x v="18"/>
    <s v="https://www.straitstimes.com/multimedia/graphics/2021/12/global-supply-chain-problems/index.html"/>
    <x v="0"/>
    <x v="193"/>
    <x v="100"/>
    <x v="1"/>
    <s v="Investigation, Illustration, Map, Satellite images, Economy"/>
    <s v="Inform"/>
    <x v="34"/>
    <x v="9"/>
    <m/>
    <s v="International"/>
    <s v="Compliance"/>
    <s v="Non-compliance"/>
    <s v="Non-compliance"/>
    <s v="Non-compliance"/>
    <s v="Non-compliance"/>
    <s v="D3.js, Json, Adobe Creative Suite, Google Sheets"/>
    <x v="120"/>
    <s v="Zoom/details on demand"/>
    <x v="0"/>
    <x v="0"/>
    <s v="Over the past year, the world’s logistics network has seen unprecedented upheavals, affecting deliveries of everything from bottles of champagne to iPhones. The story uses a bicycle as a case study for the global delays in deliveries. We visualised a pre-disruption delivery timeline and contrasted it to the same delivery amid the global disruptions. The story then looked at the factors influencing the delays, as well as the results of them, with a focus on how congested ports had become since the beginning of 2021."/>
    <s v="The topic of supply chain disruptions has been the subject of countless stories published over the past year but few have taken a predominantly visual approach to explaining the topic. It’s a complex subject that spans economics, politics, manufacturing, and a global pandemic. We simplified the idea by providing a scenario that most people can relate to — ordering a product online, making the subject and its impacts easy to understand."/>
    <s v="For the introductory scolly section, we used our in-house scrollytelling component coupled with SVGs created in Adobe Illustrator. The SVGs contain multiple layers, which allowed us to manipulate them using CSS and Javascript. The ships and trucks are animated along SVG paths based on how far a reader had scrolled down the page, while other elements are animated using CSS keyframe animations. Elements like the wakes of the ships were made visible or hidden based on how far the ship had travelled since its starting position.  We created the second scrolly using satellite imagery sourced from SentinelHub. We manipulated the images in Photoshop and created SVG annotations in Illustrator and QGIS.  Lastly, the map component near the end of the story was created using D3.js with data from GoComet. The map is rendered as an SVG and is only visible on desktop. On mobile, it is replaced with a dumbbell chart.  "/>
    <s v="The idea for the initial scrolly section took a long time to form. As a result, the ideation phase made up a significant amount of the overall time we spent on the project, and the introductory section went through several iterations. We started out wanting to create a globe and zoom into congested ports to display satellite imagery but decided we needed to ground the idea to make it more relatable.  We then settled on the idea of tracking a single product, though our initial thinking was just to have lines running down the page to show the relative trips of the bicycles before and after the disruptions. We eventually decided to go with illustrations to make a serious idea easier to approach and to move away from the abstraction of lines running down a webpage to something more literal that included actual modes of transport.  Another issue we encountered early on was dealing with the sheer amount of data needed to create a visualisation of ships traversing the globe, but as mentioned above we eventually dropped this idea."/>
    <s v="Most interactive stories you see are visually quite serious, but it’s acceptable to lighten a serious topic with visuals that a child would understand. This is something we discussed a lot when putting the piece together. Our senior editors were worried about the seriousness of the topic and whether it would resonate with our readers. We brainstormed how we could go about engaging readers and decided to go with more “cutesy” animations as a way to draw readers into the story."/>
    <m/>
    <m/>
    <m/>
    <m/>
    <m/>
    <m/>
    <m/>
    <s v="Alyssa Mungcal, Carlos Marin, Charles Tampus, Christopher Udemans, Joyce Lim, Rachael Lee, Rodolfo Pazos, Xaquín G.V"/>
    <s v="Alyssa Mungcal: UI/UX designer Carlos Marin: Data visualisation developer Charles Tampus: Web developer Christopher Udemans: Graphics journalist and project lead Joyce Lim: Reporter Rachael Lee: Graphic design intern Rodolfo Pazos: Interactive graphics editor Xaquín G.V.: Data and graphics editor"/>
    <m/>
    <s v="English"/>
    <m/>
  </r>
  <r>
    <s v="Remembering the 5 million lives lost to Covid-19"/>
    <s v="记住 500万人的生命 输给 Covid-19 "/>
    <x v="18"/>
    <s v="https://www.straitstimes.com/multimedia/graphics/2021/10/covid19-5million-deaths/index.html"/>
    <x v="0"/>
    <x v="194"/>
    <x v="100"/>
    <x v="1"/>
    <s v="Infographics, Chart, Health"/>
    <s v="Inform"/>
    <x v="15"/>
    <x v="7"/>
    <m/>
    <s v="International"/>
    <s v="Compliance"/>
    <s v="Non-compliance"/>
    <s v="Non-compliance"/>
    <s v="Compliance"/>
    <s v="Non-compliance"/>
    <s v="D3.js, Json, Adobe Creative Suite, Google Sheets, R"/>
    <x v="64"/>
    <s v="Zoom/details on demand,Filtering"/>
    <x v="0"/>
    <x v="0"/>
    <s v="Covid-19 was set to claim five million lives around the globe last October. However, the constantly growing death counts had left people numb and confused. This story took a unique visualisation approach in the hope to break the numbness. We connected the visual metaphor of condolence flowers with death counts in an attempt to humanize the number and serve as a reminder for lives that have been cut short by the virus.  "/>
    <s v="The piece was one of the most well-read interactives of the month on our site. Given that it’s almost two years into the pandemic, it was quite a challenge for a repetitive theme to attract this much attention from the audience. In addition, this project was one of the first nontraditional charts our graphics desk has been published so far. It introduces more visual possibilities our newsroom can offer for our readers."/>
    <s v="1) We conducted visual research and mood boarding in Miro to collect and organise references from publications that had put up visual pieces when the global Covid-19 death count passed the one million mark. And then we came up with the flower visualisation concept as a digital memorial to pay tribute to the lost lives.  2) Data wrangling and visualisation prototype are both done in Observable notebooks. The notebooks allow us to work collaboratively and transparently to easily iterate the design of a nontraditional look of a chart. We first used Arquero, a JavaScript library to perform dplyr-like data queries, to transform Covid-19 data sourced from Our World in Data (OWID). Then we imported the data from one data-wrangling notebook to another to test out different types of flowers with D3.js to encode time series data with animation.  3) We exported SVGs from Observable notebooks and refined the layout in illustrator. The top scrolly made with Vue.js then animate different layers in SVGs with CSS as users scroll through. The bottom exploratory tool adapted D3.js code from Observable notebook and turned it into a Vue.js component.  4) To engage our readers throughout, we relied on the classic Martini glass narration structure to lay out the key moments and details almost two years into the pandemic. It stats with explanatory scrolly to take readers through ebbs and flows of the pandemic globally. Next, it narrows down to profile five countries of interest and lastly it offered an animated exploratory tool for readers to learn more about the situation in each continent.  "/>
    <s v="The most challenging part is conceptualisation since the topic has been covered extensively with all types of charts when the world first cross one million deaths. It took us quite some effort to come up with a visualisation solution that is both refreshing and meaningful. Another challenge lies in turning the intricate SVGs performant as they are rendered in a browser. It took trial and error to optimise the file size of our SVG with several layers.  "/>
    <s v="The main takeaway from this project is how to report a topic that has been covered extensively. We deliberately stayed away from charts that other publications have already used. We also drew inspirations outside the visualisation world - the Japanese funeral floral arrangements - for an organic look of the layout.  This time we have also incorporated Observable into our workflow from data wrangling to visualisation. This allows us to make quick updates as live data came in from OWID. We were able to put together an interactive demo for our editors to facilitate the discussion."/>
    <m/>
    <m/>
    <m/>
    <m/>
    <m/>
    <m/>
    <m/>
    <s v="Arvind Jayaram, Charles Tampus, Christopher Udemans, Leonard Lai, Rodolfo Pazos, Spe Chen, Xaquín G.V."/>
    <s v="Arvind Jayaram: Assistant foreign editor Charles Tampus: Web developer Christopher Udemans: Graphics journalist Leonard Lai: Assistant digital editor Rodolfo Pazos: Interactive graphics editor Spe Chen: Data visualisation designer and project lead Xaquín G.V.: Data and graphics editor Correspondents: Timothy Goh in Singapore, Debarshi Dasgupta in India, Arlina Arshad in Indonesia, Wahyudi Soeriaatmadja in Indonesia, Nadirah H. Rodzi in Malaysia and Elizabeth Law in China"/>
    <m/>
    <s v="English"/>
    <m/>
  </r>
  <r>
    <s v="Millions of People with Felonies Can Now Vote. Most Don't Know it."/>
    <s v="数百万有重罪的人现在可以投票"/>
    <x v="4"/>
    <s v="https://www.themarshallproject.org/2021/06/23/millions-of-people-with-felonies-can-now-vote-most-don-t-know-it"/>
    <x v="1"/>
    <x v="195"/>
    <x v="174"/>
    <x v="1"/>
    <s v="Investigation, Open data, Infographics, Elections, Politics, Crime"/>
    <s v="Inform"/>
    <x v="2"/>
    <x v="3"/>
    <m/>
    <s v="National"/>
    <s v="Compliance"/>
    <s v="Non-compliance"/>
    <s v="Compliance"/>
    <s v="Compliance"/>
    <s v="Non-compliance"/>
    <s v="AI/Machine learning, D3.js, Json, Google Sheets, CSV, Python"/>
    <x v="121"/>
    <s v="Hyperlink to related materials"/>
    <x v="1"/>
    <x v="0"/>
    <s v="After several battleground states reinstated the right to vote for people formerly incarcerated for felonies, we undertook a complex data investigation that revealed that no more than 1-in-4 of them registered to vote in time for the 2020 election. We used text messaging to directly engage with people who were newly able to vote in Nevada, Kentucky, Iowa and New Jersey. Many of the people we spoke with didn’t know they were eligible to vote; our investigation showed that states do little to notify them of their restored rights."/>
    <s v="This reporting opened the door to a legislative resolution in Nebraska to study voting among formerly incarcerated people. As the resolution states, “data and system errors have impermissibly disenfranchised eligible voters from participation in the election process.”  The resolution exists in large part because of Nicole Lewis’s nuanced reporting in the story, and Andrew R. Calderón’s detailed description of how to unearth and contextualize such data  that demonstrated to civil society groups like the ACLU that such a study is feasible and explained how to conduct it efficiently.  The nature of the system means impact will be slow to materialize, but as the pending legislation in Nebraska shows, we believe that over time the exposure of the ways voting participation is still stymied can affect tens of thousands of people. Our story was co-published by the Louisville Courier-Journal and USA Today Network, appearing in the Des Moines Register, the Reno Gazette-Journal and several Gannett newspapers in New Jersey. That helped bring the issue to the forefront nationally and in the states we analyzed. The project also raised awareness of the issue through media appearances on CBS News, NBC/Peacock on Zerlina Maxwell's show along with two more NBC Now appearances, and NPR and WBUR’s Here And Now.  It was also covered by Politico and Talking Points Memo."/>
    <s v="Entity matching: We used Python to join the datasets. Early iterations of the project used natural language processing tools like Dedupe, but we were happily able to simplify the problem to the point where we could use more straight-forward techniques.   Surveying: We used Typeform to design and build a custom survey to embed on our site.   SMS (text messaging): We used the Twilio API to run our direct survey of formerly incarcerated people in Kentucky.    Cloud computing: We tracked and logged our SMS survey using Docker containers running on Amazon Elastic Cluster Service (ECS). We used Terraform to manage the stack, allowing us to quickly deploy serious computational resources but only pay for what we actually used and avoid long-term maintenance debt.   Observable notebooks for sharing results with the editorial team. These included editorial analysis, but also helped show the status and results of the SMS survey for internal use.   D3.js to visualize the percentage of potential voters who registered."/>
    <s v="Our nuanced approach to understanding the data behind this project made this project unusual for a newsroom. Despite the fact that nearly every state purges people from the voter rolls once they go to prison, few states keep track of how many formerly incarcerated people re-register once they are released. This makes assessing the success of the re-enfranchisement laws incredibly difficult. We had to figure out how to do our analysis with imperfect and ambiguous data, using only publically accessible records.  We developed a methodology for joining voting records with release records that was conservative but accurate (“at least one in four”). By using complex logic based on release date, age at release, and name, we were able to set an accurate but fair minimum value. Another challenge was building relationships with formerly incarcerated people who had been re-enfranchised. When we did our survey, we got negative responses from people who it seemed didn’t want to talk about their experience with the criminal justice system. There is a stigma associated with incarceration . Upon release, people often want to focus on re-entry rather than their time behind bars. Fortunately, we came in contact with a source through our SMS campaign in Kentucky who was willing to share her story, and her anger that the Kentucky government had not done more to inform her that she had the right to vote in the 2020 election."/>
    <s v="Generally speaking, this project demonstrates that entity resolution problems in datasets from multiple sources can sometimes be solved with simple techniques available to many newsrooms. It also demonstrates how journalists can answer a question that the government has not answered using the government’s own data from multiple agencies. And it shows how journalists can use release records and data about prisoners to answer questions about a topic like voting, and similarly how voter rolls are a powerful source of useful information for many kinds of journalistic inquiry.   More specifically, journalists can learn from Andrew R. Calderón’s open methodology on how to measure voting patterns of people released from prison. For practical reasons, we did not consider all states that re-enfranchised people with felony records. In addition, the analytical techniques we used are not limited to states that recently gave people with felony records the right to vote – these techniques could be applied to other questions about the voting patterns of formerly incarcerated people."/>
    <s v="https://www.themarshallproject.org/2021/07/01/how-many-people-convicted-of-felonies-are-registered-to-vote-in-your-state"/>
    <m/>
    <m/>
    <m/>
    <m/>
    <m/>
    <m/>
    <s v="Nicole Lewis, Andrew Rodriguez Calderón, David Eads, Susan Chira"/>
    <s v="Story and engagement reporting: Nicole Lewis, Andrew Rodriguez Calderón Data and engineering: Andrew Rodriguez Calderón, David Eads Editors: Susan Chira and David Eads"/>
    <m/>
    <s v="English"/>
    <s v="This award combines two entries, recognizing the outstanding data and engagement journalism of Weihua Li specifically and of the team as a whole. We were blown away by the consistent excellence in data analysis and reporting, across a wide variety of stories. We very much agreed with the citation letter: The work &quot;challenges mainstream myths about crime and punishment and empowers community members to use data to hold the powerful accountable.&quot; It is particularly impressive that such strong work was done on the subject of the incarcerated, a population that can be challenging to cover using the customary tools and techniques of journalism. The Marshall Project's effort to create a community of the incarcerated in order to center stories around those voices and experiences is an example for us all."/>
  </r>
  <r>
    <s v="Sacrifice Zones: Mapping Cancer-Causing Industrial Air Pollution"/>
    <s v="美国最详细的致癌工业空气污染地图 "/>
    <x v="4"/>
    <s v="https://projects.propublica.org/toxmap/"/>
    <x v="0"/>
    <x v="196"/>
    <x v="21"/>
    <x v="1"/>
    <s v="Investigation, News application, Map, Environment, Health"/>
    <s v="Inform"/>
    <x v="35"/>
    <x v="9"/>
    <m/>
    <s v="National"/>
    <s v="Compliance"/>
    <s v="Compliance"/>
    <s v="Non-compliance"/>
    <s v="Compliance"/>
    <s v="Compliance"/>
    <s v="Personalisation, D3.js, QGIS, Json, Adobe Creative Suite, Microsoft Excel, Google Sheets, CSV, R, PostgreSQL, PostGIS, OpenStreetMap, Python"/>
    <x v="122"/>
    <s v="Zoom/details on demand,Filtering,Search,Hyperlink to related materials"/>
    <x v="0"/>
    <x v="0"/>
    <s v="In a groundbreaking interactive-first investigation that the EPA’s own staffers praised as “a wake-up call,” ProPublica revealed more than 1,000 hot spots of cancer-causing industrial air pollution that the agency allowed to take root across America. These are “sacrifice zones.” Residents pay the price so that consumers can enjoy products made there. We captured the ways EPA has failed to protect the public, not just through weak policies, but through deliberate choices recounted to us on the record by insiders. This project was conceived by journalists on our interactive data team and grew to include expertise from across our newsroom."/>
    <s v="The project, which the EPA’s own staffers praised as “a wake-up call” and “a huge bucket of cold water in the face,”  led to the kind of impact environmental advocates said they had been working for decades to achieve. Two days after the first parts were published, the EPA announced that its administrator Michael S. Regan would visit the communities we featured; on his tour, he said the agency had “looked very carefully” at ProPublica’s reporting and was “incorporating much of it” into plans for reform, which include increasing air monitoring and enforcement and reexamining the way the agency assesses cancer risk. New cumulative risk assessment guidelines are expected to be released in early 2022, along with an updated “more robust” analysis of air pollution. In response to our reporting, officials launched air monitoring efforts in Laredo, Texas and Pascagoula, Mississippi.  The investigation, which we distributed to impacted communities through an unprecedented engagement effort, also led to a groundswell of activism among residents, many of whom said they had been unaware of the dangers they’d faced. Residents lobbied for air monitoring, packed town halls, circulated petitions, started neighborhood health surveys, and called for the CDC to conduct blood testing on schoolchildren.  More than 60 local TV stations aired segments about our analysis; at least 16 local newspapers did the same. Their stories extended our impact — an article in a Michigan newspaper led state officials to investigate a polluter that had never been permitted; a Missouri television station’s report prompted such outrage that the EPA called a meeting in Verona, Missouri in response to community outrage over the extreme cancer risks we revealed. “As soon as I saw that report, I knew I needed to come down here tonight,” Greg Winters told us at the meeting. “It pissed me off.”"/>
    <s v="We used five years of the EPA's Risk-Screening Environmental Indicators (RSEI) database, along with EPA's Toxics Release Inventory to generate estimated additional cancer risks from industrial emissions down to 810 x 810 meter grid cells for the whole country. We averaged values over the years 2014-2018 to get a better idea of long term exposure. We used US Census data to determine racial disparities in cancer risk from industrial emissions. We obtained all of this data through online government servers.    At around 7 billion rows, our data was too large to use the analysis tools we’d normally use, so we turned to  Google BigQuery. Using BigQuery, we were able to compute cancer risks at an incredibly high resolution -- each grid cell in our analysis represents a quarter of a square mile of the country. We used Ruby and Python to write a clustering algorithm that generated &quot;hot spots&quot; around areas that represented estimated lifetime cancer risks from industrial emissions of above 1 in 100,000. We used R to do our race analysis. We used Ruby, Python (with rasterio) and Photoshop to generate static maps of high risk zones. To make our interactive map, we took the result of our analysis and compressed it into mbtiles format with tippecanoe. We then designed the interactive map with Mapbox Studio and wrote a JavaScript web application using Vue.js and the Mapbox API to geocode user input, query the data and surface it for readers. The web application also included d3.js charts for individual results."/>
    <s v="Five years of EPA modeled industrial chemical concentrations added up to about 7 billion rows of data. Turning the disaggregated concentration data into cancer risks required learning how big data systems worked, and then learning how to distill the outputs into something that could be served in a web application and queried on the fly. It took the better part of a year to develop that pipeline. But once we had initial findings, we ran into another issue: the quality of the government’s data. Because the EPA doesn’t directly monitor the air, it accepts self-reported emissions estimates that companies often derive using flawed formulas. The EPA does little to check the accuracy of these numbers and failed to catch major errors that our reporters began to spot. To publish an analysis we could trust, the entire reporting team undertook a vast, weekslong data quality scrub that the agency had never bothered to do. The scrub led more than two dozen facilities to correct their data with the EPA and for agency officials to admit that the EPA needs to do a better job of ensuring data integrity. We then wrote software to reintegrate those updated submissions into our overall analysis. From the very start, we recognized that all of this technical work would amount to little, however, if it neglected to serve the people in these hot spots. We launched the most ambitious and far-ranging community engagement endeavor ProPublica has ever undertaken to make sure our work reached those most impacted by the risks we’d uncovered. We reported on the ground in 10 states and mailed postcards to 8,800 homes. In the end we heard from more than 1,000 impacted residents across 34 states, many of whom had been unaware of the dangers posed by nearby facilities."/>
    <s v="Cross-newsroom collaborations yield incredible results. The custom analysis undertaken by our newsroom’s data journalists for over a year laid a foundation upon which we could tell uniquely authoritative stories. Seven reporters then joined in the effort to illuminate how and why these hot spots came to be. Together, the team distilled our findings— powered by billions of rows of data, countless records and scores of interviews— into lucid language with a clear presentation. Our visuals team, for instance, developed an interactive graphic to teach readers about cumulative risk—a concept they needed to see to understand. We learned that giving readers such an intimate and personalizable look at a problem makes for effective storytelling. Readers had strong emotional reactions to being able to plug in their address and get a precise view of the estimated industrial cancer risk where they live for the very first time. Especially since no one else had ever compressed, processed and made this data accessible in this interactive form. Our map quantified a problem in many places that was previously anecdotal, allowing residents in the most marginalized communities to point to hard data when discussing the risks in their neighborhood.  Visualizing and publishing a government’s agency data in such a granular way can also drive change and conversations among policymakers. EPA employees told us that our presentation has led the agency to improve its own data analysis efforts.  Finally, the careful way in which we approached our analysis helped it be taken seriously by experts who might otherwise dismiss work by non-academics. Prior to publication, we invited air toxics scientists to give us feedback during map demonstrations and went over our detailed methodology with them, word for word. This was hard and unglamorous work, but it demonstrated to key stakeholders that our approach was sound."/>
    <s v="https://www.propublica.org/article/toxmap-poison-in-the-air"/>
    <s v="https://www.propublica.org/article/how-we-created-the-most-detailed-map-ever-of-cancer-causing-industrial-air-pollution"/>
    <s v="https://www.propublica.org/article/the-dirty-secret-of-americas-clean-dishes"/>
    <s v="https://www.propublica.org/article/whats-polluting-the-air-not-even-the-epa-can-say"/>
    <s v="https://www.propublica.org/article/they-knew-industrial-pollution-was-ruining-the-neighborhoods-air-if-only-regulators-had-listened"/>
    <m/>
    <m/>
    <s v="Lylla Younes, Al Shaw, Ava Kofman, Lisa Song, Max Blau, Maya Miller, Kiah Collier, Alyssa Johnson, Ken Ward Jr., Jeff Kao, Lucas Waldron"/>
    <s v="Lylla Younes and Al Shaw are interactive data reporters and news applications developers. Ava Kofman, Lisa Song, Max Blau, Maya Miller, Kiah Collier, Alyssa Johnson and Ken Ward Jr. are reporters. Jeff Kao is a computational journalist. Lucas Waldron is a visual investigations producer."/>
    <m/>
    <s v="English, Spanish"/>
    <m/>
  </r>
  <r>
    <s v="Unchecked: America's Broken Food Safety System"/>
    <s v="美国的食品安全系统未能阻止沙门氏菌流行"/>
    <x v="4"/>
    <s v="https://www.propublica.org/article/salmonella-chicken-usda-food-safety"/>
    <x v="0"/>
    <x v="197"/>
    <x v="21"/>
    <x v="1"/>
    <s v="Investigation, Explainer, Long-form, Database, News application, Crowdsourcing, Business, Agriculture, Health"/>
    <s v="Inform"/>
    <x v="3"/>
    <x v="7"/>
    <m/>
    <s v="National"/>
    <s v="Compliance"/>
    <s v="Non-compliance"/>
    <s v="Non-compliance"/>
    <s v="Compliance"/>
    <s v="Compliance"/>
    <s v="D3.js, JQuery, Json, PostgreSQL, Python"/>
    <x v="62"/>
    <s v="Hyperlink to related materials"/>
    <x v="1"/>
    <x v="0"/>
    <s v="We analyzed genomic sequencing data and used phylogenetic tree visualization software to show that even after the CDC ended its outbreak investigation into salmonella infantis, the dangerous and drug-resistant strain was still running rampant through the chicken industry and sickening tens of thousands of people. The unchecked spread of this strain is emblematic of America’s baffling, broken food safety system, which is ill-equipped to protect consumers or rebuff industry influence. We also built an interactive database using the USDA’s microbiological sampling data to allow consumers to look up the salmonella rates of the plants that produced their chicken or turkey."/>
    <s v="A week before the first story was published — after about a month of interview requests about our findings — the USDA announced that it was rethinking its approach to salmonella. In November, the department asked a key advisory committee for suggestions on how to improve its testing program to focus more on public health risks. In particular, the USDA said it wanted recommendations on how to focus on the riskiest types of salmonella, how much salmonella was present and how to better control the bacteria on farms — all vulnerabilities highlighted by ProPublica's reporting. And in early December, the USDA asked poultry companies for project proposals to test new strategies for reducing contamination. ProPublica's reporting also spurred one of the country's leading food safety lawyers, Bill Marler, to threaten to sue the USDA if it didn't respond to his long-pending petition to ban the sale of raw meat and poultry tainted with certain types of salmonella — including infantis. Our Chicken Checker app engaged thousands of consumers across the country who, for the first time, were empowered to make more informed shopping decisions. And through the app, we received nearly 900 submissions from people who collected information from packages of poultry, which allowed us to see which supermarkets had received poultry from the most problematic plants. Several readers wrote in to say that they had sought to avoid industrial poultry processors and were surprised to learn through Chicken Checker that the organic, free-range chicken they paid a premium for was actually processed by a big chicken company. One Maryland reader called our investigation &quot;eye opening and upsetting piece.&quot; &quot;Congress is supposed to be protecting us, the consumer, and yet they are constantly letting us down by siding with the very industry they are supposed to be protecting us from,&quot;"/>
    <s v="Data reporter Irena Hwang used a combination of command-line tools, DB Browser for SQLite and various Python open-source libraries. Hwang used command-line tools to obtain data from the NCBI Pathogen Detection Browser’s (https://www.ncbi.nlm.nih.gov/pathogens/) public API and DB Browser for SQLite to convert raw TSV files into query-able SQL databases. Then, Hwang used the Jupyter Lab user interface to write Python scripts for combining and analyzing data from public APIs and state and federal information requests, using Python packages including pandas and sqlite3. Hwang also used the Interactive Tree of Life (https://itol.embl.de/), software developed by researchers in Germany, to visualize phylogenetic data.   News applications developers Andrea Suozzo and Ash Ngu combined 15 datasets, including the USDA’s list of registered poultry processing plants and corresponding salmonella sampling data, into a PostgreSQL database. They adapted federal regulatory methodologies used to evaluate salmonella prevalence in plants to focus on the types of salmonella most likely to cause human illness, then built a front-end searchable interface to surface and visualize that data using Ruby on Rails and D3. The Chicken Checker app showed consumers how to find the plant code, which may appear in several places on raw poultry packaging, and presented information about the plant’s salmonella record in an easily understood format."/>
    <s v="The project depended on analysis of data that was new to ProPublica, particularly genomic sequencing data. Given the highly specialized nature of this data, much of our reporting focused on gaining a thorough understanding of the origin and scope of the data, identifying which analyses were most informative and useful, finding and familiarizing ourselves with the right software for analysis, interpreting our results and verifying those results with federal agencies and nearly a dozen outside experts. "/>
    <s v="ProPublica is excited to bring to the attention of other journalists underutilized databases like the NCBI Pathogen Detection Browser and USDA Food Safety and Inspection Services Laboratory Data. We believe that these databases can and should be used for additional reporting on food safety and public health, and accountability stories about the federal agencies that gather and review this data in order to regulate industries. We also believe that this story can help expand the definition and scope of data journalism to a field that can leverage even the most esoteric datasets from academic science. Investigative stories are often data-driven, and we believe that our story and Chicken Checker news application help expand that definition to include “science-based” and “public-service oriented.”"/>
    <s v="https://projects.propublica.org/chicken/"/>
    <s v="https://www.propublica.org/article/how-propublica-used-genomic-sequencing-data-to-track-an-ongoing-salmonella-outbreak"/>
    <s v="https://www.propublica.org/article/your-free-range-organic-chicken-may-have-been-processed-at-a-large-industrial-poultry-plant"/>
    <s v="https://www.propublica.org/article/when-dangerous-strains-of-salmonella-hit-the-turkey-industry-responded-forcefully-the-chicken-industry-not-so-much"/>
    <s v="https://www.propublica.org/article/the-low-and-slow-approach-to-food-safety-reform-keeps-going-up-in-smoke"/>
    <s v="https://twitter.com/propublica/status/1454886464433659905?s=20"/>
    <m/>
    <s v="Irena Hwang, Andrea Suozzo, Ash Ngu, Michael Grabell, Bernice Yeung, Mollie Simon, Maryam Jameel"/>
    <s v="Irena Hwang is a data reporter at ProPublica. Andrea Suozzo is a news applications developer at ProPublica. Ash Ngu is a reporter, designer and developer with ProPublica’s news apps team. Michael Grabell is a ProPublica reporter who writes about economic issues, labor, immigration and trade. He is a two-time Pulitzer Prize finalist. Bernice Yeung, who covered business with a focus on labor and employment for ProPublica, is managing editor of the Investigative Reporting Program at UC Berkeley. Mollie Simon is a research reporter at ProPublica. Maryam Jameel is a ProPublica engagement reporter working on community-sourced investigations."/>
    <m/>
    <s v="English"/>
    <m/>
  </r>
  <r>
    <s v="What Parler Saw During the Attack on the Capitol"/>
    <s v="帕勒在袭击国会大厦时看到了什么 "/>
    <x v="4"/>
    <s v="https://projects.propublica.org/parler-capitol-videos/"/>
    <x v="0"/>
    <x v="198"/>
    <x v="21"/>
    <x v="1"/>
    <s v="Breaking news, Documentary, News application, OSINT, Video, Politics"/>
    <s v="Inform"/>
    <x v="2"/>
    <x v="38"/>
    <m/>
    <s v="Corporate, individual or specific event"/>
    <s v="Compliance"/>
    <s v="Compliance"/>
    <s v="Compliance"/>
    <s v="Compliance"/>
    <s v="Non-compliance"/>
    <s v="D3.js, QGIS, Json, Google Sheets"/>
    <x v="123"/>
    <s v="Zoom/details on demand"/>
    <x v="0"/>
    <x v="0"/>
    <s v="Shortly after the attempted insurrection on Jan. 6, we were the first news organization to publish the majority of these videos, which had been uploaded to the then-defunct social media service Parler. Although that system had been taken down by its hosts, we received and combed through a trove of thousands of video files collected by an online group that had archived them. The result of our work was a harrowing interactive and social media-like experience that let users experience the riot as though they were in the midst of its participants.  "/>
    <s v="Readers responded strongly, making it one of the most-viewed features on the site in 2021. The Department of Justice cited the videos we published dozens of times in documents charging  insurrectionists with crimes committed that day, and the videos were played countless times in Congress during former President Trump’s impeachment trial.  Perhaps most crucially, because these videos were made inaccessible when Parler’s web host took it off the Internet, if it weren’t for our project, all of this documentary evidence might have been lost."/>
    <s v="This project was a huge technical undertaking. The initial cache of videos was over 30 terabytes, a truly enormous amount of data. We had to use metadata and write code to narrow down the videos to a reasonable number to review.  We put out a call to the rest of the newsroom and asked for volunteers to review the videos so we could surface the  germane and newsworthy videos from the day. ProPublica journalists watched and tagged hundreds of videos in a spreadsheet. We also needed to think through the experience we wanted readers to have. We wanted it to be easy to navigate and tell a gripping, unfolding story, but also let them specify which parts they wanted to see. We color-coded the videos and organized them by time, creating a timeline scrubber that is its own data visualization: because the timeline is color-coded, you can see at a glance how over time the videos go from outside of the Capitol complex, to inside the building itself.  Further, video is not easy or cheap to deal with. We had to transcode all of the videos to create versions of the files that we could serve to users, including those on mobile data connections. What’s more, some browsers crash when you load too many videos at once, so we had to create technical workarounds to make it possible for browsers to handle that many videos. "/>
    <s v="The sheer size of the original dataset — 30 terabytes comprising many hours of footage — made it a complex project from the start. The data we got from our sources included the full EXIF metadata, we were able to narrow the trove down to using timestamps (starting from Trump’s speech through the end of the day) and geographic coordinates (in or near the Capitol).. However, the EXIF data was messy and inconsistent across different devices so we needed to be careful to avoid missing pieces of video evidence. More than  35 ProPublicans contributed to this project. They watched and tagged videos to augment what we knew about each of them past what the metadata could tell us, which helped  narrow down to just videos we wanted to publish. Corralling dozens of colleagues into a Google Sheet together on such a tight timeline was hard work.  Really, the main challenges here given the scope of information we were working with was speed. We’re not a breaking news organization, but we sprinted and worked together to make sure we got these videos to the American people as soon as we could. We consider it a public service."/>
    <s v="Sometimes an event comes around that is so momentous you need to drop everything to cover it. Most journalists know this, but knowing how you can make an impact on a national, fast-breaking story is hard.  We stuck to our strengths: Computational journalist Jeff Kao found a source with a huge cache of data, and collaborating with our news apps editors created a way for the entire organization to pitch in and help. The news apps team then got to work immediately sketching out how we could present videos to people in a compelling and meaningful way.  While other news organizations went with curated walk-throughs of the day, we realized there was power in a minimally-filtered and immersive piece. Giving people the “Parler-eye view” of the day gave people the ability to experience the day through the eyes of those who posted videos from it. That way of looking at it turned out to be powerful."/>
    <s v="https://www.propublica.org/article/inside-the-capitol-riot-what-the-parler-videos-reveal"/>
    <s v="https://www.propublica.org/article/why-we-published-parler-users-videos-capitol-attack"/>
    <s v="https://www.propublica.org/article/capitol-eugene-goodman"/>
    <m/>
    <m/>
    <m/>
    <m/>
    <s v="Lena V. Groeger, Jeff Kao, Al Shaw, Moiz Syed, Maya Eliahou, Alec MacGillis"/>
    <s v="Lena V. Groeger is a Deputy Editor on the News Apps team at ProPublica. Jeff Kao is a Computational Journalist at ProPublica. Al Shaw is a Deputy Editor on the News Apps at ProPublica. Moiz Syed was a News Apps Developer at ProPublica. Maya Eliahou is a Visual Producer at ProPublica. Alec MacGillis is a Reporter at ProPublica."/>
    <m/>
    <s v="English"/>
    <m/>
  </r>
  <r>
    <s v="Black Snow: Big Sugar's Burning Problem"/>
    <s v="糖业公司称空气安全"/>
    <x v="4"/>
    <s v="https://projects.propublica.org/black-snow/"/>
    <x v="1"/>
    <x v="199"/>
    <x v="175"/>
    <x v="1"/>
    <s v="Investigation, Explainer, Solutions journalism, Long-form, Multiple-newsroom collaboration, Documentary, Crowdsourcing, Infographics, Chart, Video, Map, Satellite images, Environment, Business, Agriculture, Health, Economy, Employment"/>
    <s v="Inform"/>
    <x v="8"/>
    <x v="3"/>
    <m/>
    <s v="Regional"/>
    <s v="Compliance"/>
    <s v="Non-compliance"/>
    <s v="Non-compliance"/>
    <s v="Compliance"/>
    <s v="Compliance"/>
    <s v="Sensor, Scraping, D3.js, QGIS, JQuery, Json, Adobe Creative Suite, R, RStudio, PostgreSQL, PostGIS, Python"/>
    <x v="5"/>
    <s v="Zoom/details on demand,Filtering,Hyperlink to related materials"/>
    <x v="0"/>
    <x v="0"/>
    <s v="For years, residents living amid Florida’s sugar fields have complained about cane burning, a harvesting method that chokes communities of color with smoke and ash. Yet sugar companies and regulators have reassured people that the air is healthy.  The Palm Beach Post and ProPublica tested that proposition, using our own monitors to produce a first-of-its-kind analysis tying the burning to spikes in pollution, which experts said posed health risks. We also analyzed hospitalization records and even traveled to Brazil, where São Paulo officials have largely phased out burning after residents there voiced concerns similar to those of Floridians today."/>
    <s v="Our investigation revealed that regulators depended on an unfit air monitor and measured pollution in a way that failed to capture the impact of cane burning. After we started asking questions, officials replaced the monitor, and federal lawmakers pressed to tighten the nation’s pollution standards.  Citing the reporting, Sen. Jeff Merkley, a Democrat from Oregon and one of the upper chamber’s leading voices on environmental justice, called for greater federal oversight to make sure a similar situation does not happen again. “What the predominantly Black and Hispanic communities living near cane fields in Florida have been put through is completely unacceptable,” said Merkley, who serves as chair of the Environment and Public Works Committee’s subcommittee on environmental justice.  Changes to the nation’s air-monitoring framework are necessary, Merkley said, “to make it harder for industries to bury evidence of the dangerous pollution levels they’re causing.” Moreover, the investigation prompted new research that will add air sensors in the sugar-growing Glades region and examine health trends this year — something Florida has failed to do. The study, funded by NASA, will be the most comprehensive effort of its kind in the area. The Post/ProPublica project is also reshaping the political debate in Florida, where both parties have long supported the sugar industry. In December, Democratic lawmakers introduced legislation to roll back a law that protects farmers from lawsuits over air pollution. And U.S. Rep. Charlie Crist, who previously served as governor and is now a contender for the post again, has pledged to push for “a shift away from burning and towards a cleaner harvesting process” if elected governor this year. He called for action in response to our reporting, saying “we cannot continue to turn a blind eye to the air pollution and health hazards this community is experiencing.”"/>
    <s v="To collect real-time air-quality data in the Glades, ProPublica and The Post collaborated with residents to set up low-cost sensors outside their homes in Pahokee, one of the towns that dot the area. These PurpleAir sensors constantly recorded air pollution levels over four months of the cane-burning season. The air-quality data was analyzed in tandem with burn permit logs and smoke plume projections from the state Agriculture Department. We sought to discern the relationship, if any, between cane burns and increased air pollution at residents’ homes while taking into account wind and other atmospheric variables that affect how smoke travels. Armed with the state’s smoke projections, we used mapping software to categorize each day based on whether smoke from the burns was projected to reach Pahokee. Our analysis of more than 100 days of data found repeated spikes in particulate matter, or PM2.5, on days when the state authorized cane burns and projected smoke would blow toward instead of away from town. Our sensors reported more spikes in PM2.5 between 9 a.m. and 8 p.m. — the hours when cane is burned and the resulting smoke may linger. In addition to the analysis of the air-quality data, we also gathered qualitative data about the effects of cane smoke using a text bot that surveyed residents whenever our sensors detected a spike in pollution. The residents were asked how the air smelled, how much smoke they saw in the air and what health-related reactions, if any, they had. To sign up community members, we called every sixth person on the voter rolls; we designed flyers and posted them on bulletin boards and community gathering spots; we attended a Zoom church service to discuss the effort; and we contacted local leaders and knocked on doors."/>
    <s v="Until our investigation, reporting on cane burning in the Glades largely rested on anecdotal accounts and political spin. This project combined original records research and reporting, deep community engagement and a novel citizen science experiment using low-cost air-quality sensors to produce a first-of-its-kind analysis showing the link between cane burning and air pollution near residents' homes. The effort underscored why officials’ claims of safety have persisted for so long. Sugar cane burning is uniquely challenging to track because the burns last roughly 15 to 40 minutes and occur in fields across a 400,000-acre region. Air pollution analyses often rely on hourly or daily data from a regulatory monitor that can miss or mute short bursts of pollution. Our project, however, used PurpleAir sensors to measure air-quality levels in real time. The data allowed us to identify the existence of short spikes in pollution during cane-burning hours on days when the smoke was projected to blow toward Pahokee. The project was made possible through a deep level of community engagement. But outreach was particularly complicated because many of the same people who are affected by the seasonal burns also benefit from the industry’s role as one of the biggest employers in the region. Residents in the area also often have unreliable Wi-Fi, which made it challenging to find residents who wanted to and were able to host a PurpleAir sensor. The stakes for the billion-dollar sugar industry were high, and it challenged the project’s reporting and methodology at every turn. We published an explainer to address criticisms and walk readers through the complex science and regulation. Even then, one of Florida’s largest sugar producers mounted a public relations campaign in the Glades to discredit ProPublica, which it called an “activist, agenda-driven, online-only website.” The project has no corrections or clarifications."/>
    <s v="PurpleAir sensors are a relatively recent innovation; the first version of the sensors was created in 2015. In the past few years, though, the sensors have undergone enough development and testing by universities, air-quality groups and regulators like the EPA that they are able to be used in a project where reporters work with residents to do their own monitoring of air pollution in places where the government's air-monitoring system is lacking. Since publishing “Black Snow,” the PurpleAir staff has emailed the reporters to say that “tons of groups have been following suit” and that “it really gave lots of folks who struggle with localized pollution ideas and courage to set up sensors and do their own research.” Journalists can do the same.  Additionally, the project’s reporters have already begun sharing the tools they used for community engagement that made this project possible. At the Investigative Reporters and Editors conference last year, Ramadan and Miller detailed how to use free text bot tools to get real-time feedback from dozens of sources at once. They also shared tips on conducting community research to then generate and launch tailored outreach strategies to reach communities where they are (this can range from letter-writing to door-knocking to hosting events, among others). Reporters from other news organizations have since reached out and said they have deployed these tips and tools in their own journalism. We expect that will only continue."/>
    <s v="https://www.propublica.org/article/a-complete-failure-of-the-state-authorities-didnt-heed-researchers-calls-to-study-health-effects-of-burning-sugar-cane"/>
    <s v="https://www.propublica.org/article/burning-sugar-cane-pollutes-communities-of-color-in-florida-brazil-shows-theres-another-way"/>
    <s v="https://www.propublica.org/article/after-years-of-complaints-florida-improves-pollution-monitoring-near-burning-sugar-cane-fields"/>
    <s v="https://www.propublica.org/article/sugar-companies-said-our-investigation-is-flawed-and-biased-lets-dive-into-why-thats-not-the-case"/>
    <s v="https://www.propublica.org/article/we-reported-on-pollution-from-sugar-cane-burning-now-federal-lawmakers-want-the-epa-to-take-action"/>
    <s v="https://www.propublica.org/article/they-deserve-to-be-safe-candidates-call-on-florida-to-investigate-the-health-effects-of-sugar-cane-burning"/>
    <m/>
    <s v="Lulu Ramadan -The Palm Beach Post, Hannah Morse - The Palm Beach Post, Ash Ngu - ProPublica, Maya Miller - ProPublica, Nadia Sussman - ProPublica"/>
    <s v="Lulu Ramadan was an investigative reporter at The Palm Beach Post, where she worked from 2015 to 2021. She’s now an investigative reporter at The Seattle Times. Hannah Morse joined in 2018 and currently covers county government for The Palm Beach Post. Ash Ngu is a reporter, designer and developer with ProPublica’s news apps team. Maya Miller is an engagement reporter with ProPublica focusing on health, environment and housing. Nadia Sussman is a video reporter with ProPublica."/>
    <m/>
    <s v="English, Spanish"/>
    <s v="This data Journalism team produced changes that will have a direct effect in people´s lives and health. The experts advice and citizen participation building a dataset from scratch , together with a beautiful presentation full of maps, evidence and stories , makes this investigation inspirational and proves the power of open collaboration as a step forward for real impact journalism."/>
  </r>
  <r>
    <s v="Who Will Pay To Protect Tech Giants From Rising Seas?"/>
    <s v="谁将出钱保护科技巨头免受海平面上升的影响"/>
    <x v="4"/>
    <s v="https://apps.npr.org/sea-level-rise-silicon-valley/"/>
    <x v="0"/>
    <x v="200"/>
    <x v="176"/>
    <x v="1"/>
    <s v="Explainer, Long-form, Multiple-newsroom collaboration, Video, Map, Environment, Business"/>
    <s v="Inform"/>
    <x v="36"/>
    <x v="7"/>
    <m/>
    <s v="Regional"/>
    <s v="Compliance"/>
    <s v="Compliance"/>
    <s v="Non-compliance"/>
    <s v="Compliance"/>
    <s v="Compliance"/>
    <s v="Drone, QGIS, Google Sheets, Node.js"/>
    <x v="124"/>
    <s v="Hyperlink to related materials"/>
    <x v="0"/>
    <x v="0"/>
    <s v="Coastal cities need billions of dollars to build defenses against sea level rise. Tensions are growing over where that funding will come from: taxpayers or private companies with waterfront property? This immersive project is a deep dive into a complicated subject, using interactive maps and drone photography to help convey the scope of the issue and the challenging terrain."/>
    <s v="Our story is being used a tool for community engagement among several environmental justice groups in the Bay Area. They are using it to help their public understand sea level rise and how it affects them, relative to their large corporate neighbors.  After publication, Google and Facebook employees tweeted about the story publicly. Google and Facebook are both aware of our reporting. "/>
    <s v="This project is a combination of original drone footage and photography, maps and reporting. The maps were made using QGIS, leaflet.js and lots of code to allow integration with Google Sheets. This project was built with NPR’s own in-house developed scrolly-telling based interactive template. The template makes it easy to integrate photo, video, interactive elements, and text.   "/>
    <s v="Creating the data layers for Facebook and Google’s parcels was extremely difficult and confusing. Lauren Sommer and I (Daniel Wood) collected detailed parcel information from several different counties to create the data sources at the heart of this story. Some of the data was extremely large and hard to work with. Some of the parcels were held by third parties but rented to the companies. Other parcels were owned by the companies but as-yet undeveloped. Creating this layer with a cohesive methodology from messy public sources was very challenging.  Building a slippy map that flew and zoomed on scroll was essential to locating this story within a place. Working on a tight budget, we opted to use a free web mapping library called leaflet.js, rather than spend extra for something like Mapbox. But this came with several difficulties. One downside of this was that we had to populate the imagery with our own custom labels, and we had to have them work well on desktop and mobile. Another challenge was loading and painting the geo data while keeping the load times low. While Mapbox would allow you to preload this data into their tiles, our system doesn’t pre-bake tiles, making this impossible. On the plus side, loading the geo data in the browser allowed us to easily manipulate the layers with javascript and css. This made the water effect possible and the timeline of loading data later on. "/>
    <s v="Animated maps such as these can be a good way to step laypeople through the factors and impacts of issues that otherwise can be very dry and difficult to grasp with text and photos alone. This project offers a couple examples of how one might approach it."/>
    <m/>
    <m/>
    <m/>
    <m/>
    <m/>
    <m/>
    <m/>
    <s v="Lauren Sommer, Ryan Kellman, Ruth Talbot, Daniel Wood, Duy Nguyen, Alyson Hurt, Neela Banerjee, Lee Smith, JJ Haris, Kevin Stark, Meredith Rizzo, Marissa Leshnov"/>
    <s v="Reporting by Lauren Sommer Visual editing and production by Ryan Kellman Design and development by Ruth Talbot, Daniel Wood, Duy Nguyen and Alyson Hurt Map asset collection and editing by Daniel Wood and Ruth Talbot Editing by Neela Banerjee, with copy editing by Lee Smith Drone video by JJ Harris/Techboogie/KQED Additional reporting by Kevin Stark, KQED Additional production by Meredith Rizzo Additional photography by Marissa Leshnov for NPR"/>
    <m/>
    <s v="English"/>
    <m/>
  </r>
  <r>
    <s v="Duterte government's ‘rubbish' files stall SC drug war case"/>
    <s v="杜特尔特政府的“垃圾”文件拖延了 SC 毒品战争案 "/>
    <x v="20"/>
    <s v="https://www.rappler.com/newsbreak/investigative/duterte-government-rubbish-files-stall-supreme-court-drug-war-case-part-one/"/>
    <x v="0"/>
    <x v="151"/>
    <x v="41"/>
    <x v="0"/>
    <s v="Investigation, Database, Chart, Map, Crime, Human rights"/>
    <s v="Inform"/>
    <x v="20"/>
    <x v="3"/>
    <m/>
    <s v="National"/>
    <s v="Compliance"/>
    <s v="Non-compliance"/>
    <s v="Non-compliance"/>
    <s v="Non-compliance"/>
    <s v="Compliance"/>
    <s v="Microsoft Excel, Google Sheets, CSV"/>
    <x v="125"/>
    <s v="Hyperlink to related materials,Zoom/details on demand"/>
    <x v="0"/>
    <x v="0"/>
    <s v="The series is an unprecedented look into the police’s files on drug war operations, including reports of deaths, and which took two years of litigation before the Supreme Court was able to compel them to submit. Rappler obtained a copy of those files and pleadings, revealing the documents were no better than rubbish reports whose only value was to delay a court decision on whether President Rodrigo Duterte’s drug war should be voided. The case is pending. A subset of the files revealed that killings were already endemic in a province outside Manila with little to no solution.  "/>
    <s v="Four months after Rappler published the series, the former prosecutor of the International Criminal Court (ICC) requested an investigation into Duterte’s drug war and other extrajudicial killings. Providing context to the series was five years’ worth of Rappler’s reporting into the drug war, parts of which were cited 49 times in the ICC prosecutor’s request for authorization to probe Duterte "/>
    <s v="The team used both Microsoft Excel and Google Sheets to serve as repositories of the data we collected from the drug war documents. We analyzed the data using the same set of tools available within these softwares. The team plotted the data using Flourish, in addition to using Google Maps, to give us the big picture of what we are working with. "/>
    <s v="Getting the files was our first big hurdle, as providing us copies of the documents would get sources charged with contempt of court. We obtained the copy in 2020 just before the pandemic hit, meaning we had to sort through thousands of unorganized files as we navigated the challenges of reporting in the time of COVID-19. Transferring confidential and big files in the time of the pandemic was also difficult. Ultimately, it was the uselessness of data in the files that proved the most difficult to deal with – how do we find the story in the data after we found out there was scarce data after all? Parts 1 and 2 tell the story of what lack of data meant, while Part 3 was a result of finding the trend in a small subset. "/>
    <s v="Rappler’s reporting demonstrates what a local newsroom under attack can achieve with collaboration among its journalists for a long-term investigative data project. The combined expertise of the reporters involved in the story provides an intimate yet system-spanning look at the failure of criminal investigation and judicial action in President Rodrigo Duterte’s blood-soiled central platform, the war on drugs. The project also signals the urgent need for technology in telling impactful stories, all while keeping the fundamental principles of journalism intact – the necessity of data journalism."/>
    <s v="https://www.rappler.com/newsbreak/investigative/incomplete-submissions-supreme-court-show-poorly-documented-drug-war-part-two/"/>
    <s v="https://www.rappler.com/newsbreak/investigative/vigilantes-drug-war-bulacan-killings-part-three/"/>
    <m/>
    <m/>
    <m/>
    <m/>
    <m/>
    <s v="Lian Buan, Rambo Talabong, Jodesz Gavilan, Michelle Abad, and Pauline Macaraeg"/>
    <s v="Lian Buan covers justice and corruption for Rappler. She is interested in decisions, pleadings, audits, contracts, and other documents that establish a trail.  Rambo Talabong covers the House of Representatives and the local government sector for Rappler. Prior to this, he covered security and crime. He was named Jaime V. Ongpin Fellow in 2019 for his reporting on President Rodrigo Duterte’s war on drugs. In 2021, he was selected as a journalism fellow by the Fellowships at Auschwitz for the Study of Professional Ethics. Jodesz Gavilan is a writer and researcher for Rappler and its investigative arm, Newsbreak. She covers human rights and impunity, and also hosts the weekly podcast Newsbreak: Beyond the Stories.  Michelle Abad is a researcher-writer at Rappler. Possessing the heart and soul of a feminist, she is working on specializing in women's issues in Newsbreak, Rappler's investigative arm. Pauline Macaraeg is a digital forensics researcher at Rappler. Her work involves studying the digital landscape and finding ways to counter online efforts that undermine democratic institutions and values. She writes about the spread and impact of disinformation and harmful online content."/>
    <m/>
    <s v="English"/>
    <m/>
  </r>
  <r>
    <s v="TRACKER: The Philippines' COVID-19 vaccine distribution"/>
    <s v="菲律宾的 COVID-19 疫苗分发 "/>
    <x v="20"/>
    <s v="https://www.rappler.com/newsbreak/data-documents/tracker-covid-19-vaccines-distribution-philippines/"/>
    <x v="0"/>
    <x v="201"/>
    <x v="41"/>
    <x v="0"/>
    <s v="Database, OSINT, Chart, Map, Health"/>
    <s v="Inform,Database"/>
    <x v="15"/>
    <x v="7"/>
    <m/>
    <s v="National"/>
    <s v="Compliance"/>
    <s v="Non-compliance"/>
    <s v="Non-compliance"/>
    <s v="Compliance"/>
    <s v="Compliance"/>
    <s v="Microsoft Excel, Google Sheets, CSV"/>
    <x v="126"/>
    <s v="Zoom/details on demand,Filtering,Search,Hyperlink to related materials"/>
    <x v="0"/>
    <x v="0"/>
    <s v="This is a regularly-updated tracker that shows the progress of the national vaccination program in the Philippines, which kicked off on March 1, 2021. It contains data on the number of vaccine doses administered to Filipinos so far, the number of doses per vaccine manufacturer delivered to the country, and maps on the status of the vaccine rollout per region."/>
    <s v="The tracker complements official information from the government's national vaccination dashboard by providing details like the percentage of the Philippine population already vaccinated, the number of vaccine doses administered each day, and the country's speed of inoculation as compared to other countries in Southeast Asia."/>
    <s v="We use Google Sheets to encode the data, then connect it to Datawrapper and Flourish for the graphs and maps. We also use data from Our World in Data to track the vaccination progress in ASEAN countries."/>
    <s v="The hardest part is actually collecting the data, because data people like us would have to manually encode the numbers daily from the government's dashboard, which doesn't allow users to select and copy texts. Some figures from previous dates also get updated from time to time on the dashboard, so we would have to review past entries and match our figures with the government's numbers. In addition, there are varying sources for reports on each vaccine delivery arriving to the country, so the curation of this data is more difficult."/>
    <s v="Because vaccinating the population against COVID-19 is a major effort to fight the disease, there should be more eyes on the progress and speed of the country's vaccination program. Yes, the government provides regular figures, but we should add more context to those numbers, to show our readers how fast or slow the vaccination is, where the program is doing well or not, and where the government may be lacking in attention and where there is opportunity for intervention by the private sector."/>
    <m/>
    <m/>
    <m/>
    <m/>
    <m/>
    <m/>
    <m/>
    <s v="Michael Bueza"/>
    <s v="Michael Bueza is a data curator under Rappler's Tech Team. He is an IT graduate who joined Rappler in 2013 after working for a top IT company. He was part of the Research Team before he took on his current role. He usually works on data about elections, governance, and the budget."/>
    <m/>
    <s v="English"/>
    <m/>
  </r>
  <r>
    <s v="OBJECTIVE OR BIASED – On the questionable use of Artificial Intelligence for job applications"/>
    <s v="工作申请AI公平or偏见"/>
    <x v="10"/>
    <s v="https://interaktiv.br.de/ki-bewerbung/"/>
    <x v="0"/>
    <x v="202"/>
    <x v="177"/>
    <x v="1"/>
    <s v="Investigation, Long-form, Chart, Video, Business, Employment"/>
    <s v="Inform"/>
    <x v="1"/>
    <x v="3"/>
    <m/>
    <s v="National"/>
    <s v="Compliance"/>
    <s v="Non-compliance"/>
    <s v="Non-compliance"/>
    <s v="Compliance"/>
    <s v="Compliance"/>
    <s v="AI/Machine learning, Json, Adobe Creative Suite, Microsoft Excel"/>
    <x v="127"/>
    <s v="Zoom/details on demand"/>
    <x v="0"/>
    <x v="0"/>
    <s v="Software programs promise to identify the personality traits of job candidates based on short videos. With the help of Artificial Intelligence, they are being advertised to make the selection process of candidates more objective and faster. In the US more and more companies and their HR departments are working with this kind of software. Also, startups in the UK and EU begin to enter the market with similar products for recruiters. We scrutinized one of those products and wanted to find out whether it makes the recruitment process more objective and fairer. "/>
    <s v="As an interdisciplinary team that works at the crossroads of journalism and computer science we think it’s important not only to write about the phenomenon but also include data analysis that would show if such AI systems were able to deliver on the product promises. Also, algorithmic accountability reporting and AI as an investigative topic still is quite an underreported field in Europe and Germany. Furthermore, we wanted to contribute to the general debate if and how we want to use those algorithms in the recruiting process as a society.   The investigation triggered a discussion in the media and policy making landscape about the use of AI for recruiting purposes: The Markup’s Julia Angwin addressed the issue in a detailed twitter thread, the weekly magazine Der SPIEGEL and also Business Punk – a partner magazine of the political magazine stern – quoted the investigation in a longer piece about recruiting software. Also the MIT Technology Review cited our work. A tweet by one of our colleagues was largely echoed, especially in the US. In the aftermath of our investigation scientists from universities all over Europe reached out to learn more about our method and results. Also, unions got interested in the issue and refer to our findings. Policy makers who are working with and around the EU AI Act, where such AI Systems are assessed as “high risk”, regularly quote our investigation. "/>
    <s v="Based on insights from scientific research in the field of face and personality recognition on the basis of images or video materiel we developed an experimental setup and several hypotheses to test the software. Together with test persons several hundred video clips were produced. The goal: To find out whether a range of factors would affect the artificial intelligence of the software and hence the personality assessment of the candidates. The experiment was performed in two different ways: On the one hand, a professional actress wearing different outfits would answer the various job interview questions, always using the same text and way of speaking. On the other hand, video producers technically modified a considerable number of recorded videos of a diverse group of test subjects. That way, it was possible to make sure for both scenarios that only a single factor would be purposefully changed in each experiment. "/>
    <s v="Since we entered terra incognita – there was almost no reporting and only few research on the use of AI-driven personality prediction based on video-snippets in the context of Human Resources – it was challenging to verify the results. We did that by consulting and discussing our results with experts from relevant fields such as Business Psychology and Computer Vision / Machine Learning.  We gained access to an application that promises to evaluate the mimic, gestures and voice of job candidates on the basis of short videos. No other data journalistic team - as far as we know - has conducted such an experiment on a software that claims to use Artificial Intelligence on job interviews before. Getting access to the application and testing it under “real circumstances” – without being uncovered – was a challenging and time-consuming process. We have good reason to assume that the investigation and especially the results of our experiments can contribute to an urgently needed discussion if and how we want to use such AI driven software for recruiting at such an early stage as a society. "/>
    <s v="As an interdisciplinary team that works at the crossroads of journalism and computer science, we find it important to not only write about the phenomenon but also include data analysis that shows whether such AI systems are able to deliver on the product promises. Algorithmic accountability reporting and AI as an investigative topic is still an underreported field. And each investigation requires an individual approach. Thus, every story adds to a better understanding of the field and algorithmic accountability in general.  Our method draws on the idea of investigating an algorithm by holding the input constant – except for a single factor under consideration – while evaluating the differences in the output afterwards. This gives you an idea of the importance and the influence of an input variable without knowing the inner details of the algorithm. These (pairwise) comparisons can and should be repeated for various factors in different contexts. That also helps in order to assess whether the impact of certain factors happens by purpose or hints to technical flaws. This approach can be applied to other AI-related investigations and black-box algorithms in general. "/>
    <s v="https://interaktiv.br.de/ki-bewerbung/en/index.html"/>
    <m/>
    <m/>
    <m/>
    <m/>
    <m/>
    <m/>
    <s v="Elisa Harlan, Oliver Schnuck, Steffen Kühne, Sebastian Bayerl, Benedikt Nabben, Uli Köppen, Lisa Wreschniok"/>
    <s v="Elisa Harlan works as data journalist and reporter at the German public broadcaster Bayerischer Rundfunk (ARD). She graduated from the German School of Journalism and studied data journalism at Columbia University in the US. She was a fellow at the investigative newsroom Correctiv and was one of the &quot;Top 30 under 30&quot; journalists in 2019, awarded by Mediummagazin. Her work was awarded with the Grimme Online Award and nominated for the Reporter:innenpreis 2021. Oliver Schnuck Computer and social scientist by training, he works as data journalist at BR Data / BR Recherche (Bayerischer Rundfunk). Interested in the numbers behind the words and the graphics next to them. Previous work was awarded with the Philip Meyer Award.  Steffen Kühne Tech Lead AI + Automation Lab and BR Recherche / BR Data at Bayerischer Rundfunk. Data journalist and interactive developer. Specialized in data analysis, visualization and storytelling. Sebastian Bayerl  Full stack developer AI + Automation Lab and BR Recherche / BR Data at Bayerischer Rundfunk. Creator of user-friendly web applications and immersive interactive experiences. Uli Köppen is Head of the AI + Automation Lab and Co-Lead of the investigative data team BR Data at German Public Broadcaster Bayerischer Rundfunk. In this role she’s working with interdisciplinary teams of journalists, coders and product developers specializing in investigative data stories, interactive storytelling and experimentation with new research methods such as bots and machine learning. As a Nieman Fellow 2019 she spent an academic year at Harvard and MIT and has won several awards together with her colleagues."/>
    <m/>
    <s v="English, German"/>
    <m/>
  </r>
  <r>
    <s v="Pandora Papers"/>
    <s v="海上数据海啸"/>
    <x v="4"/>
    <s v="https://www.icij.org/investigations/pandora-papers/about-pandora-papers-leak-dataset/"/>
    <x v="0"/>
    <x v="203"/>
    <x v="178"/>
    <x v="1"/>
    <s v="Investigation, Long-form, Cross-border, Multiple-newsroom collaboration, Database, Corruption, Money-laundering, Business, Economy"/>
    <s v="Inform"/>
    <x v="4"/>
    <x v="5"/>
    <m/>
    <s v="International"/>
    <s v="Compliance"/>
    <s v="Not applicable"/>
    <s v="Not applicable"/>
    <s v="Compliance"/>
    <s v="Compliance"/>
    <s v="AI/Machine learning, Scraping, Microsoft Excel, Google Sheets, CSV, Python"/>
    <x v="128"/>
    <s v="Hyperlink to related materials"/>
    <x v="1"/>
    <x v="0"/>
    <s v="The Pandora Papers investigation lays bare the global entanglement of political power and secretive offshore finance. Based on more than 11.9 million records, containing 2.94 terabytes of confidential information from 14 offshore service providers, the investigation reveals the secret deals and hidden assets of more than 330 politicians and high-level public officials in more than 90 countries and territories, including 35 country leaders. The files were obtained by the International Consortium of Investigative Journalists and shared with 150 media partners around the world. They also reveal secret holdings of more than 130 billionaires from 45 countries including 46 Russian oligarchs."/>
    <s v="The publication of the Pandora Papers has generated reactions around the world, among them:  Within hours of publication, authorities around the world vowed investigations. Officials in Pakistan, Mexico, Spain, Brazil, Sri Lanka, Australia and Panama, among other countries quickly promised inquiries while global watchdog groups demanded action in the wake of stories revealing how billionaires, politicians and criminals exploit a shadow financial system that covers up tax dodging and money laundering. Parliaments, including the European Parliament, and those in Malaysia, Colombia, Ecuador, Brazil, among others opened discussions about the Pandora Papers. US lawmakers proposed a legislation that experts say represents the most significant reform of anti-money laundering rules since 9/11. The chairman of a Czech Senate commission called for investigations into the offshore deals of Czech Republic Prime Minister Andrej Babis’ exposed in Pandora Papers reporting. Czech prime minister’s party narrowly lost re-election days after Pandora Papers revelations in a surprise outcome. A Denver museum promised to return looted relics to Cambodia after US moves to seize them. The repatriation of the ancient statues came weeks after Pandora Papers reporting identified dozens of Khmer antiquities linked to an accused trafficker in the collections of major art institutions. Chilean legislators voted to impeach president Sebastián Piñera after Pandora Papers revelations. Proceedings advanced to the Senate, where the Senate voted 24-18 in favor of removing him from office, but the vote fell short of the required threshold. Ecuador’s president Guillermo Lasso survived removal efforts after a majority of the country’s legislature voted against a recommendation to dismiss him following Pandora Papers revelations. In Sri Lanka, President Gotabaya Rajapaksa ordered an investigation into the Pandora Papers findings, including those showing members of his family used shell companies to buy luxury property and artwork."/>
    <s v="The 11.9 million records were OCRed, indexed and shared using Datashare, a secure research and analytical open source tool developed by ICIJ’s technical team. To explore and analyze the information, ICIJ identified files that contained beneficial ownership information by company and jurisdiction, structured it and generated lists by country. In cases where information came in spreadsheet form, ICIJ removed duplicates and combined it into a master spreadsheet. For PDF or document files, ICIJ used programming languages such as Python to automate data extraction and structuring as much as possible. ICIJ used machine learning and other tools, including Fonduer and Scikit-learn, to identify and separate specific forms from longer documents. Some provider forms were handwritten, requiring ICIJ to extract information manually. SVT extracted data from passports. After structuring the data, ICIJ used graphic platforms (Neo4J and Linkurious) to generate visualizations and make them searchable. Graph databases were also used in https://offshoreleaks.icij.org/ Machine learning (Universal Sentence Encoder) was used to cluster due diligence files that didn’t show offshore links and tag them in Datashare, enabling reporters to exclude them from their searches. ICIJ also used Python, ElasticSearch, Google Sheets, Microsoft Excel, Datashare-Tarentula for analysis on the use of offshore entities by politicians (published in our Power Players feature), use of U.S. trusts, use of offshore entities by Forbes billionaires, suspicious activity reports, lawyers connected to Baker McKenzie who previously held government posts, use of offshore jurisdictions by clients from different countries and distribution by provider, the role offshore finance plays in hiding looted art and ancient relics, Mossack Fonseca clients in the Pandora Papers (with the Miami Herald). ICIJ validated data using public records. The data and analysis were fact-checked through several rounds using spreadsheets and code. ICIJ used its in-house fact-checking tool “Prophecies” to"/>
    <s v="The Pandora Papers’s 11.9 million records arrived from 14 different offshore services firms in a jumble of files and formats presenting a massive data-management challenge. The Pandora Papers information brought a new challenge because the 14 providers had different ways of presenting and organizing information. Some organized documents by client, some by various offices, and others had no apparent system at all.  A single document sometimes contained years’ worth of emails and attachments. Some providers digitized their records and structured them in spreadsheets; others kept paper files that were scanned. Some PDFs were 10,000-pages and had information in forms that had to be structured. The documents arrived in English, Spanish, Russian, French, Arabic, Korean and other languages. The complexity of the data and the fact that only 4% of the records were in spreadsheet format required a major effort to validate and structure information about companies in secrecy jurisdictions and their owners in the Pandora Papers. The methods used to sort this out involved different approaches by provider, based on the quality of the data and format of the files. The scale of the leak required important computer power to process the information and structure data out of it to conduct analysis afterwards. The reporting effort of more than 600 journalists in 117 countries and territories was central to the project. Due to the sensitivity of the project and the difficult conditions of press freedom where many of the partners were, ICIJ took security considerations into account, such as the use of encryption for secure communication. As the investigation was done in the middle of the Pandemic, it was not possible to organize an in-person meeting with all reporters. Instead, the team looked to stay connected virtually and online training sessions also helped overcome some of the challenges."/>
    <s v="Dealing with a large number of records in different formats requires a combination of approaches. Having a tool, such as Datashare, that facilitates the process of indexing, OCRing and sharing the data securely is central to a global collaboration. Also having a secure place where to coordinate efforts and communicate is key. In the case of Pandora Papers, ICIJ used the Global I-Hub, which is a communication platform that uses the software Discourse and has been adjusted to the specific project needs. Establishing security protocols in global projects is also important. ICIJ and its media partners used encryption during the project.  When working with diverse records coming from different sources and formats, it is important to identify key types of files that could be used to explore key topics in the data and structure information that could lead to the generation of datasets and analysis. Structuring information that comes from different files might require a combination of approaches including the use of code for automated data extraction, machine learning for more complex problems and manual work. Reporting outside the data is key to connect the dots and get the stories. More than 600 journalists worked for nearly two years on the Pandora Papers. Visualizations, such as the use of graph databases, can help with the reporting process and find connections in the data. In global collaborations, it’s important to make data accessible to all team members and facilitate its exploration in a way that reporters with or without coding skills can have the same capacity of navigating the data. Training sessions can help with the process of making data and technologies accessible to everyone. It is also key to allocate time for data validation and fact-checking of data analysis. Public records and comment requests can help with the validation processes."/>
    <s v="https://www.icij.org/investigations/pandora-papers/global-investigation-tax-havens-offshore/"/>
    <s v="https://www.icij.org/investigations/pandora-papers/power-players/"/>
    <s v="https://www.icij.org/investigations/pandora-papers/alcogal-panama-latin-america-politicians/"/>
    <s v="https://www.washingtonpost.com/world/interactive/2021/met-museum-cambodian-antiquities-latchford/"/>
    <s v="https://www.icij.org/investigations/pandora-papers/baker-mckenzie-global-law-firm-offshore-tax-dodging/"/>
    <s v="https://offshoreleaks.icij.org/"/>
    <m/>
    <s v="600 journalists in 117 countries and territories | About: https://www.icij.org/investigations/pandora-papers/about-pandora-papers-investigation/ | Partners: https://www.icij.org/investigations/pandora-papers/pandora-papers-journalists-and-media-partners/"/>
    <s v="The Pandora Papers is an investigation by a global team of more than 600 journalists in 117 countries and territories. The team included data journalists, reporters, editors, researchers, fact-checkers and developers that mined together more than 11.9 million records of confidential financial information from 14 offshore service providers."/>
    <m/>
    <s v="English"/>
    <m/>
  </r>
  <r>
    <s v="OpenLux"/>
    <s v="卢森堡-避税天堂"/>
    <x v="28"/>
    <s v="https://www.occrp.org/en/openlux/"/>
    <x v="0"/>
    <x v="204"/>
    <x v="179"/>
    <x v="1"/>
    <s v="Investigation, Explainer, Long-form, Breaking news, Cross-border, Multiple-newsroom collaboration, Database, Open data, Infographics, Corruption, Money-laundering, Business, Crime"/>
    <s v="Inform"/>
    <x v="4"/>
    <x v="3"/>
    <m/>
    <s v="International"/>
    <s v="Compliance"/>
    <s v="Non-compliance"/>
    <s v="Non-compliance"/>
    <s v="Compliance"/>
    <s v="Compliance"/>
    <s v="Scraping, Microsoft Excel, Google Sheets, Python"/>
    <x v="43"/>
    <s v="Hyperlink to related materials"/>
    <x v="1"/>
    <x v="0"/>
    <s v="The OpenLux project uncovered years of dubious financial activity involving celebrities, organized crime groups, &amp; people with political connections that had been hidden for years thanks to Luxembourg’s corporate secrecy laws. After Le Monde journalists scraped the data from Luxembourg’s corporate register &amp; worked with OCCRP’s data team to upload it into OCCRP Aleph, our investigative data platform, it became fully searchable for the first time. A global team of journalists investigated the names &amp; companies in the database. Collaborating with 16 media outlets &amp; scores of reporters, we found several instances of elites hiding their business activities from the authorities &amp; public scrutiny."/>
    <s v="In Luxembourg, the prosecutor has opened at least 12 cases as a result of the OpenLux investigations. The government has committed to putting more people in the prosecutor's office to investigate financial crime._x000a_ _x000a_The Luxembourg government put forward a draft bill aimed at allowing authorities to sanction those who use the country’s financial system for money laundering and tax evasion. The law will grant the LBR the power to impose sanctions and relieve the country’s justice system in cases where the registry is abused. “I can confirm that the Minister of Justice will submit to the government a draft bill allowing the Luxembourg Business Register (LBR) to impose administrative sanctions,” Luxembourg Ministry of Justice Press Attaché Monique Feidt told OCCRP._x000a_ _x000a_In Serbia, the Openlux investigation created a huge political scandal and forced the president to give an explanation to the press._x000a__x000a_In Spain, the Openlux investigation connected a former IMF director, Rodrigo Rato, to the company owned by an arms trafficker, Abdul Rahman el Assir._x000a_ _x000a_Several EU parliamentarians are using the OpenLux investigation to strengthen the legislation for the next EU directive in terms of requirements for future registers. _x000a_ _x000a_A month after the publication of the investigation, the European Parliament held a plenary debate titled “Reforming the EU policy framework to stop tax avoidance in the EU after the OpenLux revelations.” _x000a_ _x000a_A German MEP used OpenLux to press for open company registers after investigation with Indonesian partners showed a palm oil magnate owns a Frank Gehry structure in Dusseldorf — a fact unknown to the German authorities._x000a_ _x000a_Reacting to the publication of OpenLux, EU Commissioner Paolo Gentiloni said he is considering an amendment to the anti-tax avoidance directive._x000a__x000a_European Economic Commission officials requested that a Le Monde reporter explain the revelations from OpenLux."/>
    <s v="his project was based on the exploitation of public data and was unusual in its large size and geographical scope.   We built a gigantic database from two public registers: the trade and company register ( RCS), which brings together all the administrative acts of Luxembourg companies, and the register of beneficial owners (RBE), which lists the ultimate owners of these companies.  This data and documents were mapped to match OCCRP’s Follow the Money data structure and then ingested into Aleph.  OCCRP Aleph is a data platform that brings together a vast archive of current and historic databases, documents, leaks and investigations.  Adding the Luxembourg data to Aleph automatically extracted the names of companies and people that we could then match up with other records we hold to find leads for stories._x000a_Luxembourg has initiated in recent years a process of financial transparency, but this has its limits: the information contained in its registers is not freely offered to the general public in an open data process (open data), as in other countries. To access it, you must connect to the Luxembourg Business Register (LBR) site, and type the name of a company that you know beforehand. Impossible, on the other hand, to submit the name of a person to know the companies which it owns, nor to make a search on the contents of the documents, as on a search engine.  By scraping and importing this public data into Aleph, we enabled journalists to overcome these imposed technical obstacles and easily conduct reverse-company look-ups and searches and match the results against other datasets to find what would have otherwise proven to be difficult, if not possible, to find connections."/>
    <s v="The size of the data was unwieldy, and without context it didn't mean much. To get the context and find the leads we needed to a) use Aleph to find overlapping data and connections and b) find the right journalists who knew enough about the people and companies mentioned to understand the importance of what they were looking at, and then spend the time to tenaciously dig to turn that into a story. Aleph enabled journalists to overcome the limitations of the site itself - reverse-company look-ups by people and in bulk, in addition to the cross referencing matches across datasets."/>
    <s v="With the right tools and expertise, public data can be used to find important stories and push for change. _x000a_The data can continually be mined for stories by partners and others, like this one published months after the initial OpenLux project came out. https://www.occrp.org/en/openlux/trail-of-venezuelas-stolen-billions-leads-to-caribbean-luxury-properties_x000a_And  Forbes used the OpenLux data and followed up with a piece in November 2021 https://www.forbes.com/sites/giacomotognini/2021/11/08/investigation-how-billionaires-bernard-arnault-amancio-ortega-park-vast-wealth-in-tiny-tax-light-luxembourg/?sh=6261a13327b8"/>
    <s v="https://www.lemonde.fr/les-decodeurs/article/2021/02/08/openlux-the-secrets-of-luxembourg-a-tax-haven-at-the-heart-of-europe_6069140_4355770.html"/>
    <s v="https://www.occrp.org/en/openlux/revealed-the-secret-luxembourg-base-of-italys-ndrangheta-mafia"/>
    <s v="https://www.occrp.org/en/openlux/luxembourg-companies-lead-to-luxury-real-estate-across-europe"/>
    <s v="https://www.occrp.org/en/openlux/frequently-asked-questions"/>
    <s v="https://www.occrp.org/en/openlux/shedding-light-on-big-secrets-in-tiny-luxembourg"/>
    <s v="https://www.occrp.org/en/openlux/indonesian-paper-and-palm-oil-tycoon-secretly-bought-historic-munich-building-for-350-million-euros"/>
    <m/>
    <s v="From Le Monde: Anne Michel, Jérémie Baruch, Maxime Ferrer, Maxime Vaudano_x000a_ _x000a_From OCCRP:_x000a_Project Coordination: Antonio Baquero Iglesias_x000a_Reporting: Cecelia Anesi, Roman Anin, Antonio Baquero Iglesias, Daniela Castro, Anuška Delić, Lara Dihmis, Stevan Dojčinović, Irina Dolinina, Luiz Fernando Toledo, Nathan Jaccard, Vlad Lavrov, Ilya Lozovsky, Eli Moskovitz, Miranda Patrucic, Dragana Peco, Rana Sabbagh, Sana Sbouai, Roman Shleynov, Olesya Shmagun, Tom Stocks, Jonny Wrate, Martin Young_x000a_Editing: Brian Fitzpatrick, Jared Ferrie, Caroline Henshaw, Ilya Lozovsky, Julia Wallace_x000a_Fact-Checking: Birgit Brauer, Ivana Jeremić, Olena LaFoy, Bojana Pavlović, Dima Stoianov, Rebekah Ward_x000a_Data: Eric Barrett, Friedrich Lindenberg_x000a_Research (OCCRP ID): Amra Dzonlić, Daniel Salazar Murillo, David Ilieski, Dragana Peco, Olga Gein, Vladimir Petin, Karina Shedrofsky_x000a_Graphics and Visuals: Sergiu Nicolae Brega, Edin Pasović, Svetlana Tiourina_x000a_Web Production: Mark Nightingale, Adem Kurić"/>
    <s v="Maxime Vaudano is the editor of cross border investigations for Le Monde, in France. With a background in data journalism, fact-checking and visual storytelling, he has worked on multiple projects involving tax avoidance and financial crime, such as the Panama Papers, the Paradise Papers, and the CumexFiles. _x000a__x000a_Based in Barcelona, Antonio Baquero joined OCCRP in 2020 and is an investigative editor covering Europe and beyond. Before that, he worked at El Periódico Catalunya, where he served as a correspondent in North Africa, specializing in migration, as well as a war reporter in Kosovo, Afghanistan, and Iraq."/>
    <m/>
    <s v="English, French, German, Bahasa, Russian, Spanish, Serbian, Portuguese, Italian"/>
    <m/>
  </r>
  <r>
    <s v="Nepotism in Palestine: Officials’ Relatives are Guaranteed a Job Upon Graduation"/>
    <s v="巴勒斯坦的裙带关"/>
    <x v="44"/>
    <s v="https://arij.net/investigations/nepotism-en/"/>
    <x v="0"/>
    <x v="205"/>
    <x v="180"/>
    <x v="0"/>
    <s v="Investigation, Long-form, Chart, Corruption"/>
    <s v="Inform"/>
    <x v="2"/>
    <x v="30"/>
    <m/>
    <s v="Regional"/>
    <s v="Compliance"/>
    <s v="Non-compliance"/>
    <s v="Non-compliance"/>
    <s v="Compliance"/>
    <s v="Non-compliance"/>
    <s v="Python"/>
    <x v="129"/>
    <s v="Zoom/details on demand,Hyperlink to related materials"/>
    <x v="0"/>
    <x v="0"/>
    <s v="This investigation documents the appointmnet and promotion of the relatives of officials in the Palestinian Authority in public offices or diplomatic corps without any transparency in these appointmnets._x000a_This is a clear violation of the Palestinian Basic Law, the Palestinian Civil Service Law, and the Diplomatic Corps Law, and it erases the principle of equal opportunities when getting a job."/>
    <s v="This investigation provoked reactions and caused repercussions in the Palestinian and Arab public opinion, especially since it was published in the same day when the activist Nizar Banat was killed by the Palestinian Security forces for his rejection of the policies and corruption of the regime._x000a_The investigation was circulated by many institutions, organizations, and local and international networks, and it was republished by many websites, electronic pages, and dozens of websites in Palestine and the Arab world. It also caused an uproar on social media and campaigns were made for it. The investigation also received a certificate of appreciation from ARIJ Annual Awards for Arab Investigative Journalism in 2021 in the Best Arabic Investigative Report - Data Journalism category."/>
    <s v="In this data-driven report, we analyzed the official and unofficial databases of employment in the Palestinian government and diplomatic corps over 10 years, and built 5 databases on Microsoft Excel to organize, clean, and analyze quantitative data._x000a_We compared the percentage of government job advertisements to the number of job applicants, as well as extracting the number of relatives of government officials in those jobs. We also used the “Tableau” program to extract tables from the official gazette files in Palestine, as it is one of the important open data sources we relied on. We also used the “Import.io” program during the process of collecting data from the local news archives in Palestine._x000a_As for the visual representation of the data, we relied on the Tableau, Flourish, and Infogram programs. This data visualization played an important role in communicating the message of the investigation."/>
    <s v="We faced a set of difficulties and challenges during the investigation, including: ensuring the validity of the data circulated, preparing lists of data on cases related to appointments and promotions, persuading sources to speak because of the seriousness of the issue, communicating with credible sources and experts, and ensuring the “right to comment” from senior authorities in the Palestinian Authority._x000a__x000a_We faced indirect threats from some cases during the step of the &quot;right to comment&quot;, including Hala Fariz, the Palestinian ambassador to Sweden, who hinted that she would go to the judiciary in the event of writing contrary information that denies her account. We were forced to publish the investigation under &quot;pseudonyms&quot; because it documents and exposes the corruption of senior officials in the Palestinian Authority and in the judiciary and intelligence agencies who keep promotions and appointments for their relatives and families in clear violation of the law._x000a__x000a_The publication of the investigation coincided with the killing of the Palestinian activist Nizar Banat, and sparked widespread controversy. Which made us more insistent on the issue of the pseudonyms, fearing for our safety, especially because one of our colleagues lives in the same city in which Nizar was assassinated and the series of arrests that joined the ranks of journalists in that during that period._x000a__x000a_Lastly, the report had to be edited several times, whether in terms of data or information, and we had to present it to more than one lawyer to ensure its credibility, which required more time and effort in completing it to avoid legal accountability"/>
    <s v="That this investigation can be applied in all regions, and it can be worked on from all over the world through databases and leaks of promotions, in addition to the need to follow up and use the official newspaper of the country, which is the primary and main reason for launching this investigation._x000a_Also, this investigation can be proven by reviewing official press releases, news archives, and job advertisements announced in the Public Personnel Council (PPC), as well as analyzing statistical and civil society databases."/>
    <s v="https://arij.net/investigations/nepotism/"/>
    <m/>
    <m/>
    <m/>
    <m/>
    <m/>
    <m/>
    <s v="Mariam Abdullah, Mahmoud Mohammed (Pseudonyms)"/>
    <s v="Mariam Abdullah: investigative journalist_x000a_Mahmoud Mohammed: investigative journalist_x000a_(We prefer to give a more detailed bio)"/>
    <m/>
    <s v="Arabic"/>
    <m/>
  </r>
  <r>
    <s v="Lanes of Death in East Cairo"/>
    <s v="东开罗的行人死亡通道 "/>
    <x v="44"/>
    <s v="https://arij.net/investigations/Cairo-Streets-en/"/>
    <x v="1"/>
    <x v="206"/>
    <x v="180"/>
    <x v="0"/>
    <s v="Investigation, Long-form, Database, Open data, OSINT, Chart"/>
    <s v="Inform"/>
    <x v="2"/>
    <x v="4"/>
    <m/>
    <s v="Local"/>
    <s v="Compliance"/>
    <s v="Non-compliance"/>
    <s v="Non-compliance"/>
    <s v="Compliance"/>
    <s v="Non-compliance"/>
    <s v="Microsoft Excel, Python"/>
    <x v="130"/>
    <s v="Zoom/details on demand,Filtering"/>
    <x v="0"/>
    <x v="0"/>
    <s v="The investigation documents the increase in deaths and injuries of pedestrians on the restored roads (developed and expanded) in East Cairo, due to the failure of the Ministry of Local Development to establish safety means on those roads, such as speed bumps, pedestrian crossings lanes, traffic lights or providing pedestrian bridges, which increased number of victims on the asphalt, with those reposnible for the lives of people in Egypt being complicit in their deaths._x000a_This is in addition to an environmental defect that resulted from the destruction of trees and historical plantings to expand those roads."/>
    <s v="After publishing the investigation, Egypt's president called for emphasizing the safety of roads and facilitating pedestrian crossings lanes, and also called on government officials to expedite the launch of the smart security system that would prevent accidents, monitor roads, and ensure rapid intervention. Some pedestrian bridges were built, and the president also instructed to hold community meetings with the residents to explain what happened._x000a_Here, I would like to point out that in Egypt there is no significant influence of the press, and there is usually a negative and misfortunate influence on the journalist or the newspaper that publishes the investigation."/>
    <s v="1. Excel sheets: to build two big databases. The first is for the victims of road accident victims and included details of the time and place of accidents, their ages and jobs, and the type of accidents. Using functions, I got results of the places that witnessed most accidents, their time, type, vehicle type, and the type of injury or death._x000a__x000a_2. The second Excel sheet used Google Earth to document satellite images, modifications, and lack of safety measures on the roads before its expansion and after development, to be used as evidence to prove the hypothesis._x000a__x000a_3. Juxtapose JS: to display satellite images interchangeably to show the stages before and after development in one interactive image to highlight the size of the trees that were removed and the loss of the green color, and to clarify the absence of any safety measures on the roads for pedestrians._x000a__x000a_4. Tableau: to convert some spreadsheets in PDF format to a database in Excel sheets, and I used it on a small scale, especially since there are no databases except for the old ones._x000a__x000a_5. Florish: tool to turn the data into interactive graphics that highlight the rise in road and pedestrian accidents over the past and current years, as well as in other thermal graphics to see the timing of accidents in order to protect people from them. It is the areas where most accidents occurred._x000a__x000a_6. Google Maps: to plot the roads with the most accidents, and I made a commuter car to document the lengths, widths and lack of safety for pedestrians (which I did on the ground on a real field tour)."/>
    <s v="- The hardest part of the investigation is the lack of official databases or statistics available from beginning to end, so I had to manually create databases and include them in Excel sheets and collect them myself from Facebook groups for the victims’ areas where they were writing and photographing each incident with video, photos, and data, So I compiled a case by case file of pedestrian accidents after making sure they were documented._x000a_- I tried to update the database from local news sites, where I found a way to find the news of the victims using the keywords “in transit” in the news pieces of pedestrian accidents, which enabled me to update the databases._x000a_- I also conducted a questionnaire to target the population in those areas and find out the extent of the damage and its spread, although this was a danger to me because I could have been tracked by the security forces, especially since some will consider this as a move to spread false news._x000a_- I also had to do field work to confirm what I wrote about about 15 roads, and indeed I almost hit some pedestrians had it not been for the fact that we were driving slowly, and I also documented before and after pictures of the roads via satellite._x000a_- Confrontation with the officials was inevitable but extremely dangerous. Every journalist who tries to criticize or question the achievements of the government and the state is prosecuted, and it is considered unpatriotic, and the officials try to evade answering. But in the end, I confronted them._x000a_- Finally, I published the story under a pseudonym out of fear for my personal safety and out of fear of being stalked."/>
    <s v="- Don't give up if there are no databases, you can build and analyze databases by yourself._x000a_- Do not despair no matter how difficult the story is, but you have to document and prove it with more than one evidence and more than one method._x000a_- You have to listen to the people and those affected, we write these stories for them._x000a_- Your personal safety is more important than anything else, and you can write a story to get everyone's attention._x000a_- You have to come up with your final story in an easy, convenient, interactive way that is backed up by all numbers"/>
    <s v="https://arij.net/investigations/Cairo-Streets/"/>
    <m/>
    <m/>
    <m/>
    <m/>
    <m/>
    <m/>
    <s v="Mustafa Mansour Mohamed"/>
    <s v="An Egyptian investigative journalist, with over 10 years of experience in writing in-depth, data driven, and cross-border stories, as well as stories for television. He recently completed a diploma in data journalism._x000a_He worked as an investigative editor in daily and weekly Egyptian digital and interactive newspapers. He received the Arab Journalism Award, and the Egyptian Journalism Award 2018 from the Syndicate of Journalists in Egypt._x000a_He worked as a former head of the investigations department in its daily and weekly editions, and was responsible for investigative projects and documentaries in Arab and Egyptian news sites."/>
    <m/>
    <s v="Arabic, English"/>
    <s v="Data journalism can contribute to saving lives, and this is what Mustafa Mansour Mohamed and his team at the Arab Reporters for Investigative Journalism (ARIJ) set out to do with their “Lanes of Death in East Cairo” data investigation. They put themselves in harms ways to confront officials in a country where journalists often see the inside of a jail cell for daring to speak to authority and they collected field data about the rising death toll among pedestrians on the roads of East Cairo while trying to avoid the Egyptian security services that might have categorized their activities as subversive.  The risk paid off - the President of the country addressed the issues highlighted in the investigation and the road infrastructure was improved through the building of pedestrian bridges in dangerous traffic areas and through smart safety systems that were also put in place. The ARIJ investigation combined satellite data, direct data collection and very thorough data analysis to make a big difference for the citizens of Cairo."/>
  </r>
  <r>
    <s v="Jackpot: How the gambling industry cashed in on political donations"/>
    <s v="赌博和政党投资"/>
    <x v="21"/>
    <s v="https://www.abc.net.au/news/2021-10-14/how-the-gambling-industry-cashed-in-on-political-donations/100509026"/>
    <x v="0"/>
    <x v="207"/>
    <x v="119"/>
    <x v="1"/>
    <s v="Investigation, Long-form, Database, Infographics, Chart, Politics, Business"/>
    <s v="Inform"/>
    <x v="0"/>
    <x v="9"/>
    <m/>
    <s v="National"/>
    <s v="Compliance"/>
    <s v="Compliance"/>
    <s v="Non-compliance"/>
    <s v="Compliance"/>
    <s v="Compliance"/>
    <s v="Scraping, D3.js, Json, Adobe Creative Suite, Microsoft Excel, Google Sheets, CSV"/>
    <x v="75"/>
    <s v="No interactive feature"/>
    <x v="1"/>
    <x v="0"/>
    <s v="Australians squander more on gambling per capita than any other nation. _x000a_Our series Hitting the Jackpot is the most comprehensive and detailed examination to date of the money flowing from Australia’s gambling industry into the political system._x000a__x000a_Unlike most countries, Australia’s gambling industry extends far beyond lotteries and casinos. This is one of the reasons the industry’s political influence is so difficult to quantify._x000a__x000a_Our project adopted a new approach to this problem, expanding on previous analyses to trace political payments from more than 370 gambling-related businesses and individuals over 22 years."/>
    <s v="The project provided clear evidence of the monetary ties between the gambling industry and Australia’s political parties at a time of intense public scrutiny of the gambling sector’s links to money laundering and organised crime._x000a__x000a_Using data from the Australian Electoral Commission (AEC) Transparency Register – a public database of annual disclosures about the financial dealings of political parties, candidates and others involved in the federal electoral process – we uncovered for the first time at least $81,769,853 in political payments linked to entities with a stake in gambling. This is more than twice the amount previously identified._x000a__x000a_A key reason for this difference was that our project encompassed hundreds of organisations and businesses with interests in gambling, compared to the dozens identified in previous analyses._x000a__x000a_This new data was used to build an unprecedented searchable database which visualised the flow of money through an connected bubble chart. _x000a__x000a_The series renewed calls for greater transparency and accountability of Australia’s federal political donations laws and provided impetus for the introduction of two separate bills to federal parliament._x000a__x000a_These bills campaigned for, among other reforms:_x000a_* banning political donations from particular industries including gambling_x000a_* lowering the threshold for reporting political donations to $1,000_x000a_* capping donations and electoral spending_x000a_* requiring real-time disclosure of political payments."/>
    <s v="We used a combination of Excel, Google sheets, OpenRefine and Tableau Prep to collect, share, catalogue, clean and join data. _x000a__x000a_We used Tableau Desktop to analyse and explore the data, as well as draft and create proof-of-concept visualisations._x000a__x000a_We built a custom tool to scrape the data from the AEC website. We chose to scrape rather than download the data because the scrape picked up metadata (such as client IDs) which we knew would be invaluable not only for cleaning and joining our data to other datasets but also for future use of our work._x000a__x000a_The custom tool was designed to pull details of all payments to and from our list of gambling “clients” (first-tier clients), whether declared by the donor or recipient._x000a_It also fetched payments to/from associated entities, enabling us to detect vast amounts of money paid indirectly to parties._x000a__x000a_All the charts were created using the D3 framework._x000a_ _x000a_In Part 1, the tree chart adapts to various screen sizes/shapes to solve the issue of readability on small screens. In Part 2, we used a series of bee swarms to demonstrate how the pattern and timing of specific payments reveals clues about their purpose._x000a__x000a_In both parts, we used a step-by-step “scrollyteller” to to avoid overwhelming people with detail. This format allowed us to guide users through the visualisations and zoom in on specific data points while providing relevant background and context to particular payments and clients._x000a__x000a_This format also allowed us to give a sense of the sheer scale and number of payments._x000a__x000a_Lastly, the interactive connected bubble chart (adapted from a network chart) in Part 1 allowed the user to explore the data more thoroughly and see how each of the groups are connected."/>
    <s v="The hardest part of the project was creating a unique dataset of payments specific to the gambling sector._x000a__x000a_We began by negotiating with three separate groups – the Democracy For Sale project, Monash University and the Centre for Public Integrity – to obtain their political donations data (specifically, their lists of clients categorised by industry). _x000a__x000a_We then compiled these three databases into a single “master dataset” of roughly 17,800 entities required weeks of cleaning because: _x000a_1. the databases didn’t have shared fields or IDs which would allow a straightforward join; and _x000a_2. donor and recipient names can have any number of variations (e.g. a single donor may be known as “Australian Hotels Association”, “Australian Hotels Association (NSW)”, Australian Hotels Association, NSW”, “AHA NSW”, etc.) making string matches difficult._x000a__x000a_After compiling the master list we identified donors with gambling interests.This step was critical because previous analyses of political donations data have tended to categorise each donor by a single interest or industry However, this masks the true size and reach of Australia’s gambling industry, which penetrates into sectors far beyond casinos and lotteries, and includes individuals and businesses which may appear, at first glance, to have no obvious links to gambling._x000a__x000a_It involved detailed research, including examining company records, annual reports, media archives, etc., and extensive consultation with researchers, gambling reform groups, and others with expertise in the topic._x000a__x000a_We then forensically examined all payments connected to those entities, supplementing data scraped from the AEC website with data collected manually from hundreds of PDF forms. These contain key details – and in some cases, entire payments – missed or excluded from the Transparency Register’s online database._x000a__x000a_The resulting dataset is the most comprehensive and detailed record to date of payments made by the gambling industry to Australia’s political parties."/>
    <s v="This project demonstrates how journalism can build on previous work to develop new approaches and purpose-built datasets in response to the news of the day._x000a__x000a_Our data-driven approach allowed us to not only create a new dataset from existing research, but to also generate new insights and break ground at a time of intense media focus on the gambling industry._x000a__x000a_The series also shows that journalists can reveal important information even when the available data is incomplete, patchy or very messy. Australia has some of the weakest political donations laws in the developed world; multiple loopholes mean the source of more than a third of the money remains unknown. But detailed analysis of the available data reveals clues about how strongly Australia’s political parties and elected representatives are linked to the gambling industry."/>
    <s v="https://www.abc.net.au/news/2021-11-23/how-gambling-industrys-biggest-political-donors-influence-votes/100592068"/>
    <m/>
    <m/>
    <m/>
    <m/>
    <m/>
    <m/>
    <s v="Inga Ting, Nathanael Scott, Alex Palmer, , Katia Shatoba, Michael Workman, Anna Freeland, Stephen Hutcheon"/>
    <s v="Inga Ting (data journalist), Alex Palmer (designer), Nathanael Scott (developer), Katia Shatoba (developer), Michael Workman (researcher) and Stephen Hutcheon (supervising producer) are part of ABC New’s Digital Story Innovations team._x000a_Anna Freeland (researcher) is a digital/data journalist with ABC Arts who joined the DSI team for this project."/>
    <m/>
    <s v="English"/>
    <m/>
  </r>
  <r>
    <s v="COVID-19 Vaccination Tracker"/>
    <s v="covid-19追踪"/>
    <x v="2"/>
    <s v="https://graphics.reuters.com/world-coronavirus-tracker-and-maps/vaccination-rollout-and-access/"/>
    <x v="0"/>
    <x v="208"/>
    <x v="55"/>
    <x v="1"/>
    <s v="Explainer, Cross-border, Database, News application, Mobile App, Illustration, Infographics, Chart, Map, Health"/>
    <s v="Inform"/>
    <x v="15"/>
    <x v="16"/>
    <m/>
    <s v="International"/>
    <s v="Compliance"/>
    <s v="Compliance"/>
    <s v="Compliance"/>
    <s v="Compliance"/>
    <s v="Non-compliance"/>
    <s v="Scraping, D3.js, Json, Node.js, GitHub Actions, Next.js, React"/>
    <x v="131"/>
    <s v="Zoom/details on demand,Filtering,Search,Hyperlink to related materials"/>
    <x v="0"/>
    <x v="0"/>
    <s v="The Reuters vaccine tracker monitored both the progress of the vaccination campaigns in countries around the world as well as the policy schemes that decided who was given priority access when in each local health jurisdiction at a level of detail not matched elsewhere."/>
    <s v="The tracker page was a vital resource for our readers, both to qualify how far countries had gotten in their vaccination drive and to catalogue the policy decisions being made around who was given priority access, ultimately answering the question of whether readers, themselves, were eligible to receive a vaccine._x000a__x000a_In addition to the data feeding our own page, Reuters partnered with Amazon developers to make the data available to Alexa users. In several markets including the United States and the United Kingdom, Alexa users could ask questions and be given answers about whether they were eligible to be vaccinated or when their local health jurisdiction planned for a particular group to be given access."/>
    <s v="Vaccine eligibility data was entered into a spreadsheet by each priority group specified by each health jurisdiction rollout plan. At a set time each day, a node process was run in GitHub Actions to scrape the data, and then a series of checks was done to both make sure errors weren’t introduced and to also flag when data hadn’t been updated within 7 days for any priority group. That feedback was sent to a Microsoft Teams channel for clear visibility to a data collection team. Once all checks had passed, the data was published to an API that drove graphics and tables on the tracker page and which Amazon developers would in turn fetch into their own ETL pipelines for the Amazon Alexa skill._x000a__x000a_The overall vaccination statistics were visualized via a draggable canvas-based globe, which made it easy to see the yawning gaps regionally between haves and have-nots and made for an intuitive interface to scan progress around the world."/>
    <s v="Designing a database to catalogue the disparate vaccine rollout policies of 80 countries and 50 U.S. states was incredibly difficult. Reuters needed a schema that could correctly encode the progress of each campaign in a way that was comparable across countries, generalise categories of how groups were being prioritised, capture the vaccines each group was eligible to receive and track down the dates access was promised or finally granted. Maintaining that schema as those policies quickly changed was especially difficult, and in many cases we needed to reconcile the previous plans to the current ones through our own reporting."/>
    <s v="We felt like the summary statistics of how many shots had gone into arms, while important to make larger comparisons of broad policy decisions and outcomes, was actually second to a more fundamental information need our readers had in the first months of the rollout: Answering when they can get a shot. That information was harder to get and standardise and ultimately didn’t lend itself to complex graphics, but we felt it was where we were best placed to fulfil an immediate public service need. That focus paid dividends for us, and we think made ours a unique resource in a crowded field of shot counters."/>
    <m/>
    <m/>
    <m/>
    <m/>
    <m/>
    <m/>
    <m/>
    <s v="Jon McClure, Prasanta Kumar Dutta and Gurman Bhatia"/>
    <s v="The Reuters graphics team publishes visual stories and data. We typically cover all areas of the news, with content ranging from climate to financial markets. The team conceptualises, researches, reports, and executes many of the visual stories published."/>
    <m/>
    <s v="English"/>
    <m/>
  </r>
  <r>
    <s v="We know what you did last legislative period - Season 2"/>
    <s v="对政府官员的首次调查"/>
    <x v="15"/>
    <s v="https://cuestionpublica.com/sabemos-lo-que-hiciste/"/>
    <x v="0"/>
    <x v="209"/>
    <x v="181"/>
    <x v="0"/>
    <s v="Investigation, Database, Open data, News application, Fact-checking, OSINT, Mobile App, Illustration, Video, Map, Satellite images, Elections, Politics, Corruption, Money-laundering, Crime"/>
    <s v="Inform"/>
    <x v="0"/>
    <x v="13"/>
    <m/>
    <s v="National"/>
    <s v="Compliance"/>
    <s v="Non-compliance"/>
    <s v="Non-compliance"/>
    <s v="Compliance"/>
    <s v="Compliance"/>
    <s v="Scraping, Microsoft Excel, Google Sheets, CSV, R, Python"/>
    <x v="46"/>
    <s v="Zoom/details on demand"/>
    <x v="1"/>
    <x v="0"/>
    <s v="This is the 1st web application revealing the assets, business &amp; network of more than 75 Congress members, chosen by the audience on two open surveys. We exposed their companies, family businesses, state contracts, their networks, and private interests to improve citizens’ decision-making. Indi$cregram: the indiscreet Instagram of power in Colombia. Inspired by the social network, this app informs citizens about really whom they voted for in Congress ahead of the 2022 elections. This tool is based on a methodology to collect, analyze and cross information from 40 public information sources in Colombia and abroad to consolidate around 3500 entities."/>
    <s v="Due to Juan Diego Gómez’ investigation published on Indi$cregram, the current president of the Senate, sued Claudia Báez and Diana Salinas, co-founders of Cuestión Pública criminally in the Attorney General's Office, alleging slander. Two judges have previously ruled in our favor in two legal actions undertaken by the senator. Cuestión Pública was judicially harassed by two of the congress members under investigation, and we got many reactions by them regarding our revelations on social media. _x000a_Mainstream medias taken our investigations and put them on the public agenda, also local media republished them regarding their representatives. Three Congress members were forced to launched press released after publication (S1,S2), one of them is a recognized presidential candidate (Petro). _x000a__x000a_Also, 48 people paid membership during publication time (1S), and we increased the membership rate to 10% during the second season. _x000a__x000a_#Indi$cregram is our most visited page in CP history with 261.336 unique pageviews._x000a_The project was presented as one of the benchmarks in data journalism at NICAR21, the continent's most important data and research conference organized by IRE in the United States. Indi$cregram was taken as a model to explain what data teams in the U.S. and Europe can learn to do inclusive data journalism._x000a__x000a_We sent more than 198 (FOIA) to Congress members (two seasons). Thanks to our work to access information (started 2018), at the end of 2019 Colombian Government finally passed a law requiring public officials - Congress members-  to publish their income tax returns, asset declarations, and private interests form. We feel it as our own achievement. _x000a_Thanks to our work and the law we opened, so far, 122 asset declarations, 109 income tax returns, and 76 records of interests of Congress members."/>
    <s v="Cuestión Pública scraped open government databases, through R and Python scripts, for the massive extraction of contracting information, campaigns funding, and  laws to then cross-reference this information and identify connections on suspected relationships between congressional representatives in its networks and findings on looting public procurement and other irregularities. All the data were consolidated in Google Sheets for easy information visualization and integration with the web platform._x000a_&quot;We know what you did last legislature period&quot; databases were built in Google Sheets files which connect with a test environment page where we made all the changes and updates before migrated it to the public web app page. This is possible thanks to a script written within Google Apps Script environment that works like a custom API  for the data.  Also, we created an application ‘made to order’ to cross our list of references with procurement Colombian system API. _x000a_The &quot;We know what you did last legislature&quot; application was created with  HTML, CSS, Javascript and Nuxt  framework to recreate Instagram network. An UX designer worked for four months to make the design and improve the user experience of the platform, the Design process progress were followed up in Sketch application. _x000a_As we were under a pandemic crisis all the communications and team operation were managed trough Slack platform, and we shared files also and resources in Google Drive There we consolidated huge databases in order to improve investigation journalism operation processes."/>
    <s v="The hardest part to carry out this project was to handle the judicial harassment during publication from the Congress members and its network. Due to reveals that linked Congress members with criminal networks, 'narcos', clientelism and nepotism practices, we received a lot of letters, amendment requests and agressive tweets regarding our publication, our legal team responded accordingly. _x000a_Due to the high harassment received, we make our methodology stronger in the fact-checking process to avoid unjustified replies to our work. Today, our fact-checking method reach high international standards._x000a_In the other side, the learning curve to acquire our innovative investigation methodology takes time, because we investigate each Congress member under the same methodology through eight approaches: 1) ownership of real state assets, 2) family business, 3) business partners, 4) campaign contributors and family members which contract with the State, 5) Court electronic records, 6) conflict of interest in legislative activity, 7) Congress member network, and 8) transparency. _x000a_Due to the huge numbers of technical tools, digital investigation shortcuts, cross-reference databases that we use, and the time constraint to the release, training new journalists in digital forensics techniques, investigation, and data journalism made the project getting longer to finish its first season._x000a_Also, as we are a small newsroom, we had to deal with a large interdisciplinary team composed by employees part-time and full time due to a narrow budget assigned to it. Coordinating those schedules was hard to match heading to date of publication._x000a_Finally, it is a challenge to release such a huge bunch of data and facts,  using understandable language, safeguarding the investigation from a legal point of view, and showing citizens how political power works in Colombia."/>
    <s v="The project succeeded in standardizing Cuestión Pública's investigative and data-journalism production processes. In this investigative series, investigative journalism could be measured, analyzed, optimized, and improved in workflows, investigative processes, editorial, legal, design, and development processes. Each Congress member who has been entered to the Indi$cregram application passed through an investigative, a fact-checking, an editorial, and a legal editing protocol measured._x000a__x000a_We have created a user-centric web application - which makes investigative journalism 'sexy'.  It was designed for a mobile experience that would inform citizens who they voted for in Congress ahead of the 2022 elections. Indi$cregram app hacked consume habits of the audience (scroll down on Social Media) and replace the content with public interest information. The hashtag was #SabemosLoQueHiciste and our slogan was “Stalk your Congress member and discover whom you really voted for”._x000a_The Indi$cregram considered several stages of publication: 1) journalistic research with data collection through open-source, reporting, data journalism techniques, and digital forensic journalism; 2) information verification to shield investigation with evidence; 3) editorial stage; 4) legal editing and proofreading. _x000a_Cuestión Pública (CP) managed to standardize the investigation processes and create a unique, sophisticated, evolving, replicable, measurable, scalable, and deep methodology._x000a_The Congress members investigated -from all political strands-were chosen by our community in an open poll with 522 (S1)  and 215 voters (S2). This is the first time that a citizen decides who journalists investigate."/>
    <m/>
    <m/>
    <m/>
    <m/>
    <m/>
    <m/>
    <m/>
    <s v="Claudia Báez, David Tarazona, Diana Salinas, Nacho Gómez, Edier Buitrago, Mateo Restrepo,  Paola Téllez, Sara Cely, José Escobar, Nicolás Barahona,  Andrea Rincón, Mateo Yepes, Angélica Latorre, Natalia Abril, Felipe Hurtado, Camilo Vallejo, Valentina Hoyos, Daneisi Rubio, Jaime Baquero, Javier Pinzón, David Daza, Mariana Hernández, Juan Pablo Marín, Carlos Rodríguez, Nelson Casallas, Ivonne Castillo, Iván Serrano, Daniel Pardo, Nicole Bravo, Lina Bonilla, Susana Londoño, Katherine Castro, María Angélica García, Tomás Mantilla, Ingrid Ramírez Fuquen, Isabela Granados, Alejandra Barrera."/>
    <s v="This project involved a team of 37 people including investigative-data journalists, fact-checkers, editors, designers, cartoonists, developers, data scientists, and lawyers. Colombian data-journalist Claudia Báez was the General Director of this series. The editorial team was led by recognized senior editor, Ignacio Gómez, followed by co-founder investigative-data journalist Tarazona. Camilo Vallejo, an expert in freedom of speech and access to information, was the legal editor. Diana Salinas, a recognized investigative journalist, supported the editorial team. Our Investigative data- journalists are between 19 and 29 years old. They are professionals in sociology, mathematics, journalism, and political science."/>
    <m/>
    <s v="Spanish"/>
    <m/>
  </r>
  <r>
    <s v="The pandemic’s true death toll"/>
    <s v="大流行的真实死亡人数"/>
    <x v="2"/>
    <s v="https://www.economist.com/graphic-detail/coronavirus-excess-deaths-estimates?fsrc=core-app-economist"/>
    <x v="0"/>
    <x v="210"/>
    <x v="132"/>
    <x v="1"/>
    <s v="Explainer, Open data, News application, Chart, Map, Health, Covid-19"/>
    <s v="Inform"/>
    <x v="15"/>
    <x v="16"/>
    <m/>
    <s v="International"/>
    <s v="Compliance"/>
    <s v="Compliance"/>
    <s v="Compliance"/>
    <s v="Compliance"/>
    <s v="Compliance"/>
    <s v="AI/Machine learning, D3.js, R"/>
    <x v="132"/>
    <s v="Filtering,Zoom/details on demand"/>
    <x v="1"/>
    <x v="0"/>
    <s v="In May 2021, The Economist became the first and only organisation in the world to publish an estimate of the pandemic’s true death toll, as well as estimates of excess deaths for every country in the world. These are, as far as we are aware, the only estimates of excess deaths—the best metric of pandemic mortality, with no dependency on testing—available at the global level. _x000a__x000a_The wider project included a cover “briefing” and a leader calling for more equitable distribution of vaccines, as well as multiple follow-up pieces, an online methodology, and daily-updated interactive tracker."/>
    <s v="As SARS-CoV-2 spread across the world, it was quickly apparent that some places were better at detecting it than others. Be it in infections or deaths, the biggest difference has always been this: victims in richer countries are more likely to be tested, and therefore more likely to be counted. _x000a__x000a_This matters, because for important questions, such as where to allocate aid or vaccines, or even where to accept travellers from, one needs an accurate picture of the pandemic globally. Such a picture is also important to identify which regions remain vulnerable, and to identify and acknowledge the pandemic’s devastation beyond the rich world. If one relies on official covid-19 death counts, the result is predictable: most victims in poor countries will not be counted, and these countries will not receive help._x000a__x000a_Our project aims to estimate and show a more accurate representation of the pandemic’s true death toll. The effort has been widely praised by international organisations, such as the WHO, who called it ‘heroic’; the UN who called it “exemplary”; and it has been used as the basis for analysis by the World Bank, as well as being acknowledged the Global Fund, one of the largest distributors of pandemic aid. Researchers at the University of Oxford call it: “the most comprehensive and rigorous attempt to understand how mortality has changed during the pandemic at the global level.” _x000a__x000a_The project’s estimates have been widely used, and have even become part of Our World in Data's covid-19 “data dashboard”. We know that at least one of the world’s largest aid organisations has used our findings in discussions about how to allocate pandemic aid. They are also being used by the WHO and our journalists are regularly advising the WHO on related questions upon request."/>
    <s v="For the modelling powering the effort, we relied on cutting-edge statistical procedures and implementations. Specifically, the modelling begins with a massive script collecting data on more than 100 statistical indicators, ranging from cell-phone data to researchers’ categorisations of countries into democracies and non-democracies to the share of covid-19 tests that are reported as positive. _x000a_ _x000a_This information is then fed into a relatively new implementation of gradient-boosted trees, a flexible machine learning algorithm, not one, or two, but 201 times. This enables the formation of 201 models, of which 200 are there to accurately produce confidence intervals, showing where the models are uncertain, and giving ranges rather than implausible precise numbers. _x000a__x000a_Every morning, the data are updated automatically on Github, predictions are generated from all 201 models, and these are then passed to a series of tests. If all tests are passed, all interactive elements on our pages are updated with the new data, and updated spreadsheets are posted to Github. To learn more, please see the separate methodology article, or take a look at the code, models, and data, which is 100% open-source. (Feel free to suggest improvements too!)"/>
    <s v="The hardest part of this project was the modelling. Estimating how many excess deaths there have been in every country for every day since January 1st 2020 is, to be frank, very difficult. Second hardest has been communicating the uncertainty of the estimates in a good way. _x000a__x000a_To take a few examples. The modelling goes beyond just collecting data and feeding them to a model. For instance, data on seroprevalence (the % of people with covid-19 antibodies) in different countries were collected from academic papers. While collections of these exist, whether such surveys were representative had to be decided manually, which involved skimming hundreds of academic articles and government web pages. Lots of countries also had missing data: many countries, for instance, only report updated vaccination counts on irregular intervals. That means that in order for the main models to use vaccination data well, the underlying vaccination data need to be modelled too: a model within a model.    _x000a__x000a_Communicating uncertainty in a good way has been hard too. For all estimates, we have an upper value and lower value (forming a range of plausible values), and a central estimate within that range. For many countries, good data mean a narrow range. That is easy enough to communicate, and if people just use the central estimate within that range, it does not make much difference. In contrast, for other countries we can only give very broad ranges due to limited data. In such cases, just using one number would give a misleading sense of precision. This meant many careful choices in how we write and present our work visually. For instance, we only provide the range in our summary tables - not the central estimate."/>
    <s v="We think that other journalists may get good ideas for how they can use new statistical tools (such as machine learning) in their work, and the importance of providing such information. We have tried to make learning from this project as easy as possible, and keep all our data, code and methods open-source to enable that. Moreover, we have tried to share what we think we have learned from it around the world: university lectures in America, the closing keynote on the use of Machine Learning in Data Journalism at Code.br, the largest data journalism conference in Latin America, and talks to the WHO, Global Fund, and Bill and Melinda Gates foundation."/>
    <s v="https://www.economist.com/briefing/2021/05/15/there-have-been-7m-13m-excess-deaths-worldwide-during-the-pandemic?fsrc=core-app-economist"/>
    <s v="https://www.economist.com/leaders/2021/05/15/ten-million-reasons-to-vaccinate-the-world?fsrc=core-app-economist"/>
    <s v="https://www.economist.com/graphic-detail/2021/05/13/how-we-estimated-the-true-death-toll-of-the-pandemic?fsrc=core-app-economist"/>
    <s v="https://github.com/TheEconomist/covid-19-the-economist-global-excess-deaths-model"/>
    <m/>
    <m/>
    <m/>
    <s v="Sondre Ulvund Solstad, Martín González Gómez"/>
    <s v="Sondre Ulvund Solstad is The Economist’s Senior data journalist. He writes data-driven articles, as well as models, algorithms and simulations to inform coverage throughout the newspaper. Sondre started at The Economist in February 2020. Previously, he was at Princeton University and before that at NYU. _x000a__x000a_Martín González Gómez is a visual journalist at The Economist. He specialises in interactive data visualisation, contributing to data-driven articles and multimedia stories. Martín joined The Economist in 2017 and has a BA from Pompeu Fabra University."/>
    <m/>
    <s v="English"/>
    <m/>
  </r>
  <r>
    <s v="Is there such a thing as sustainable palm oil? Satellite images show protected rainforest on fire"/>
    <s v="卫星图像显示受保护的热带雨林着火 "/>
    <x v="22"/>
    <s v="https://www.nzz.ch/english/palm-oil-boom-threatens-protected-rainforest-in-indonesia-ld.1625490"/>
    <x v="0"/>
    <x v="211"/>
    <x v="51"/>
    <x v="1"/>
    <s v="Investigation, Long-form, Documentary, Open data, Fact-checking, OSINT, Chart, Map, Satellite images, Politics, Environment, Corruption, Economy"/>
    <s v="Inform"/>
    <x v="8"/>
    <x v="24"/>
    <m/>
    <s v="National"/>
    <s v="Compliance"/>
    <s v="Compliance"/>
    <s v="Non-compliance"/>
    <s v="Compliance"/>
    <s v="Non-compliance"/>
    <s v="Animation, QGIS, Adobe Creative Suite, Google Sheets, CSV"/>
    <x v="133"/>
    <s v="Hyperlink to related materials,Filtering"/>
    <x v="1"/>
    <x v="0"/>
    <s v="Palm oil is considered one of the healthiest and most affordable vegetable oils. There's a catch, though: its production comes at the expense of valuable ecosystems. Eco-labels are supposed to help make palm oil more sustainable. But do they deliver what they promise? Our visual investigation finds: only partially. Satellite images and data from Indonesia show that even on certified plantations, illegal clearing techniques and deforestation occur time and again._x000a__x000a_The online article presents the investigation using maps, graphics, and text. It is accompanied by a short video. The story also appeared in print and on social media."/>
    <s v="At the beginning of 2021, palm oil became a widely debated topic in Switzerland. The reason for this was the upcoming vote on the free trade agreement with Indonesia. Part of the agreement: Only palm oil with specific sustainability labels should benefit from lower import prices. The vote was approved on March 7. _x000a__x000a_The Neue Zürcher Zeitung (NZZ) was the only media organization that fact-checked the promises made by the sustainability labels in such a detailed analysis. In doing so, we made an essential contribution to the transparency of promises from democratically elected politicians._x000a__x000a_The story was widely read and well-received by our subscribers. Many of them spent an above-average time on the article online. On social media, the story is still shared on a weekly basis in activist circles to point out the greenwashing issues of the palm oil industry. Internally at Neue Zürcher Zeitung, the article is considered a showcase for using satellite imagery as visual evidence and for investigative research with public data."/>
    <s v="Our story focuses on one of the largest eco-labels for palm oil, the Roundtable on Sustainable Palm Oil (RPSO). We examine three of their most important rules:_x000a_1. Fires are not allowed to be used to clear land._x000a_2. The clearing of virgin rainforest is prohibited._x000a_3. New plantations may not be planted on peat._x000a__x000a_Examining various publicly available data sources, we gained new insights into how their members adhere to these rules. First, we used data from Global Forest Watch to grasp the extent of palm oil plantations and the accompanying destruction of the tropical forest. We then overlaid fire hotspots measured by NASA with concession boundaries to reveal where fires occur on certified palm oil plantations. Next, we searched and analyzed publicly available infrared imagery from satellites to track where these fires start. Finally, we demonstrate how valuable tropical forests and peatlands are cleared for plantations using land cover data and true-color satellite imagery._x000a_ _x000a_Documents from the palm oil industry also served as important sources. These include various reports from palm oil companies available to the NZZ and the rulebook of RSPO. Using the visual analysis process described above, we could either confirm or refute these documents. _x000a_ _x000a_The article presents the entire visual investigation in graphics, maps, and texts. Where high temporal and spatial resolution is available, we use map animations to show developments over time. Satellite images are annotated and presented in chronological order. Readers can also hide and show different data layers on top of the satellite images to view the evidence at their own pace. Finally, the text embeds the visual elements into the story, explains the complex world of sustainability labels to our readers, and guides them through the often opaque data."/>
    <s v="The challenges of this story lay in the research and in presenting the complex data to our readers._x000a_ _x000a_Most of the data and documents were public. But often, they were not easy to find and difficult to understand. Many of the documents were only found using Google search operators; other confidential documents were obtained through NGOs. The data on palm oil concessions was also incomplete and poorly documented. Some of RSPO's data had to be downloaded from a hidden section of their website._x000a_ _x000a_Satellite imagery posed further challenges: Dense cloud cover often hangs over Indonesia, making it challenging to find suitable images. In addition, we had to learn how to read the images with the help of experts, for example, to recognize typical traces of peat fire._x000a_ _x000a_Once we had the data, we had to determine which of the hundreds of RSPO-certified palm oil plantations in Indonesia were breaking sustainability rules. To do this, we had to fully understand the RSPO rulebook, which proved complicated: the rulebook uses a very technical language, is full of sub-clauses, and keeps changing over the years. Many of the palm oil companies operate in the legal gray area. So it was also necessary to distinguish whether clearing and fires were actually breaches of the rules or whether they were environmentally harmful but nonetheless legal practices._x000a_ _x000a_The final challenge was to convey our research to the reader: We processed satellite images so that events shown in them could be recognized even by laypersons. We visualized small-scale geographic developments in such a way that they were readable on desktop as well as on mobile screens. And in the text, we tell the story of the complex RSPO-rules and the opaque data in a compelling yet straightforward manner."/>
    <s v="Consumerism in countries in the Western hemisphere often comes with an environmental and human cost for countries of the Global South. Political decisions on responsible consumerism often involve some form of greenwashing. As journalists in Switzerland, we can contribute to a more sustainable production cycle by fact-checking promises made by politicians and sustainability labels. We hope that our project can serve as an example for this kind of work. Furthermore, we hope that our article inspires journalists to make use not only of open, structured data, but of the wide variety of open-source material, such as satellite images, satellite data, and documents."/>
    <s v="https://www.nzz.ch/international/nachhaltiges-palmoel-bedroht-regenwald-indonesien-ld.1610359"/>
    <s v="https://www.nzz.ch/international/gibt-es-nachhaltiges-palmoel-aus-indonesien-daten-zeigen-braende-gibt-es-auch-auf-zertifizierten-plantagen-ld.1603919"/>
    <s v="https://www.instagram.com/p/COucMesLL4q/?utm_source=ig_web_copy_link"/>
    <s v="https://epaper.nzz.ch/read/6/6/2021-05-11/7?signature=58bc235b33bad5007daab17e61852cdc39db6565d7e5004da74c23bba946d572"/>
    <m/>
    <m/>
    <m/>
    <s v="Barnaby Skinner, Conradin Zellweger, Adina Renner"/>
    <s v="The NZZ Visuals department uses data and visualization to tell stories that range from breaking news to in-depth backgrounds. Our mission: to drive the diversity of storytelling  across the newsroom. Among other things, we implement custom story format and further develop our Toolbox Q."/>
    <m/>
    <s v="English, German"/>
    <m/>
  </r>
  <r>
    <s v="Is This How the Pandemic Comes to an End?"/>
    <s v="大流行就这样结束了吗？"/>
    <x v="10"/>
    <s v="https://www.zeit.de/wissen/2021-06/herd-immunity-calculator-covid-end-of-pandemic"/>
    <x v="0"/>
    <x v="212"/>
    <x v="12"/>
    <x v="1"/>
    <s v="Explainer, Coronavirus"/>
    <s v="Inform"/>
    <x v="15"/>
    <x v="1"/>
    <m/>
    <s v="Unrestricted"/>
    <s v="Compliance"/>
    <s v="Compliance"/>
    <s v="Non-compliance"/>
    <s v="Compliance"/>
    <s v="Non-compliance"/>
    <s v="Animation, Simulation, JavaScript React"/>
    <x v="134"/>
    <s v="Hyperlink to related materials"/>
    <x v="1"/>
    <x v="0"/>
    <s v="Is This How the Pandemic Comes to an End? is an interactive explainer on the topic of herd immunity. The piece consists of a calculator, an illustrated scrollytelling element and a simulator. They aim to explain the concept and limitations of herd immunity and answer the question: Can the pandemic be stopped by vaccinating enough people?"/>
    <s v="Back when the project was launched, there was a lot of talk about herd immunity: Would it be possible to stop the spread of the coronavirus just by vaccinating enough people? At the same time however, the new and more contagious delta variant evolved – and rendered the idea of herd immunity virtually impossible. Our calculator and simulator are based on a simple formula that epidemiologists use to estimate how many people would have to be immune in order to stop the spread – and they showed that delta, most likely, had come to stay. _x000a__x000a_The article improved public understanding of a complex but highly relevant topic. It was read and shared widely. Subsequently, the project was translated into English and adapted as a video."/>
    <s v="Both the calculator and the simulator are built in JavaScript React. The calculator is based on the formula for the herd immunity threshold: (1 - 1 / R0) / e where R0 is the baseline reproduction number R0 - i.e., the average number of people an infected person infects if no countermeasures are put in place – and e is the vaccination protection against transmission of the virus._x000a__x000a_The simulation is based on a SIR model, a model that is used in epidemiology to model the spread of a virus. _x000a__x000a_The scrollytelling is based on a custom embed in our content management system. For higher resolution, we exported the illustrations using Ai2html."/>
    <s v="The simulator was quite an ambitious project to build - both mathematically and technically speaking. Note that our article shows an actual mathematical simulation: Every time the webpage is loaded, new random dots are generated and a randomized infection process is started."/>
    <s v="The entire project was a great team effort. We designed all the elements collaboratively in figma. The simulator and calculator were built in pair programming sessions. We also worked closely with several scientists (special thanks go to Benjamin Maier of the Humboldt-Universität Berlin, who revised our code and calculations up until the night before publication.)"/>
    <s v="https://www.zeit.de/wissen/2021-06/herdenimmunitaet-corona-infektionsgeschehen-impfung-neuinfektionen-simulation"/>
    <s v="https://www.zeit.de/video/2021-07/6263516755001/corona-kann-die-herdenimmunitaet-noch-erreicht-werden"/>
    <m/>
    <m/>
    <m/>
    <m/>
    <m/>
    <s v="Annick Ehmann, Elena Erdmann, Christopher Pietsch and Julius Tröger"/>
    <s v="We are a team of journalists, designers and developers who collaborated on this project:Annick Ehmannis a designer and illustrator, Christopher Pietsch is a developer,Julius Trögerheads the interactive team at Zeit Online and Elena Erdmann is a science and data journalist. Together we have been visualizing and explaining coronavirus statistics since the beginning of the pandemic."/>
    <m/>
    <s v="English, German"/>
    <m/>
  </r>
  <r>
    <s v="What the 1921 Tulsa Race Massacre Destroyed"/>
    <s v="1921年塔尔萨种族大屠杀所摧毁的东西"/>
    <x v="4"/>
    <s v="https://www.nytimes.com/interactive/2021/05/24/us/tulsa-race-massacre.html"/>
    <x v="1"/>
    <x v="213"/>
    <x v="60"/>
    <x v="1"/>
    <s v="Investigation, Long-form, Multiple-newsroom collaboration, Database, Open data, Fact-checking, Illustration, Infographics, Map"/>
    <s v="Inform"/>
    <x v="5"/>
    <x v="16"/>
    <m/>
    <s v="Regional"/>
    <s v="Compliance"/>
    <s v="Compliance"/>
    <s v="Non-compliance"/>
    <s v="Compliance"/>
    <s v="Compliance"/>
    <s v="Animation, 3D modelling, AI/Machine learning, Scraping, QGIS, Canvas, Json, Adobe Creative Suite, Microsoft Excel, Google Sheets, CSV, PostGIS, OpenStreetMap, Python, Node.js"/>
    <x v="135"/>
    <s v="Hyperlink to related materials"/>
    <x v="2"/>
    <x v="0"/>
    <s v="With the 100th year anniversary of the Tulsa Race Massacre approaching, we wanted to help readers understand the full scope of what was lost when an angry white mob destroyed a thriving Black neighborhood in Tulsa, Okla. We spent months reconstructing the historic neighborhood of Greenwood and created a detailed 3-D model of the area as it was before the massacre. This allowed readers to fully experience the level of success and entrepreneurship accomplished by Greenwood’s Black citizens just six decades out of enslavement."/>
    <s v="The story of the Tulsa massacre was buried in history for many decades. It is an important piece of American history that we wanted our readers to understand. While historians have pieced together details of the massacre, we wanted to create a fully immersive experience that allowed readers to gain a comprehensive look into the tremendous loss of life, property and generational wealth from the events of May 31 and June 1, 1921._x000a__x000a_The piece was well received by readers, academics and other media organizations. Hundreds of Times readers not only lauded the project, but for some, it was the first time they had even heard of the massacre. _x000a__x000a_The three lead authors of the project were invited to a number of conferences to speak about the project and how the project came together. Several teachers have reached out to say that the project is being incorporated into their curriculums. And the project has been cited in several academic journals. _x000a__x000a_We also released all of the data files associated with the story to the public so that others could build on the work that we published."/>
    <s v="We created the 3-D model of the Greenwood neighborhood using a series of computerized and manual steps that transformed historical material into digital data. A process called georeferencing was used to take images from archival Sanborn insurance maps and align them to modern geography. We wrote a computer program to extract the building outlines from those maps using a technique called machine learning. We also created an application to input the height information for each building from the Sanborn maps._x000a__x000a_We used a combination of optical character recognition and manual data entry to digitize the Polk-Hoffhine Tulsa City Directory from 1921. This data was used to analyze and map businesses in Greenwood. _x000a__x000a_To create maps of the occupations of African-American residents in Greenwood, we analyzed 1920 U.S. census data from Ancestry.com for residents for which occupation data was recorded. The analysis included residents who the census classified as Black or mulatto. Homes of thousands of those residents were mapped using the 1920 Sanborn maps._x000a__x000a_Street maps from 1921 and Sanborn maps from 1939 were also used to help map addresses. The addresses of landmarks and other buildings were used to determine the order of house numbers on a block. In some cases, Open Street Maps was used to locate addresses where the numbering system had not changed."/>
    <s v="One of the most difficult parts of the project was finding reliable source material about a place that was completely destroyed a century ago. The project required many hours of manual work to research and pore over old photographs, newspaper clippings and other archival material to verify addresses of businesses, locate business owners and gather the level of detail and precision needed to reconstruct each building in the community as accurately as possible. _x000a_ _x000a_The project also required creative technical feats, like bringing entire blocks of a neighborhood to life from historical, two-dimensional insurance maps. _x000a_ _x000a_The scale of this ambitious project was challenging to pull off as the department balanced other news priorities, like Covid-19, the fallout from the Capitol riot and a new presidential administration."/>
    <s v="It’s important for newsrooms to maximize talent from across the newsroom. For this project, we collaborated with nearly two dozen people from different teams, allowing us to achieve high standards in both visual and technical storytelling techniques as well as sophisticated reporting and writing._x000a__x000a_The project also allowed us to combine a wide range of reporting skills. This included on-the-ground reporting, in talking to descendants of the massacre. But it also included hours and hours of combing through archival material, reviewing numerous relevant photographs, newspaper clippings and published documents to track down whether an awning did indeed exist on a building during the time of the massacre or whether an address had changed before or after the event. We had to be creative and resourceful in how we tracked down some of these details, and that involved a combination of manual work as well as help from custom software."/>
    <s v="https://github.com/nytimes/tulsa-1921-data"/>
    <s v="https://www.nytimes.com/2021/05/30/insider/greenwood-tulsa-massacre-3d.html"/>
    <s v="https://www.nytimes.com/2021/05/27/learning/teaching-about-the-tulsa-race-massacre-with-the-new-york-times.html"/>
    <m/>
    <m/>
    <m/>
    <m/>
    <s v="Yuliya Parshina-Kottas, Anjali Singhvi, Audra D.S. Burch, Troy Griggs, Mika Gröndahl, Lingdong Huang, Tim Wallace, Jeremy White and Josh Williams"/>
    <s v="This project was primarily a collaboration between Graphics and National, with contributions from others in the newsroom. _x000a__x000a_By Yuliya Parshina-Kottas, Anjali Singhvi, Audra D.S. Burch, Troy Griggs, Mika Gröndahl, Lingdong Huang, Tim Wallace, Jeremy White and Josh Williams._x000a__x000a_Additional reporting, development and production by Barbara Berasi, Matt Craig, Alain Delaquérière, Marcy Edelstein, Lazaro Gamio, Guilbert Gates, Jon Huang, Blacki Migliozzi, Jugal Patel, Bedel Saget, Alison Saldanha and Jessica White._x000a_Editing by Haeyoun Park, Destinée-Charisse Royal and Jamie Stockwell. Additional editing by Grace Maalouf, Jennifer Martin and Farah Mohamed."/>
    <m/>
    <s v="English"/>
    <s v="The Tulsa massacre, the New York Times has noted, has gone from “virtually unknown to emblematic with impressive speed.” Its own film critics have suggested watching all three new documentaries about the day in 1921 when the entire Black community was burned to the ground by rioting white Tulsa residents, with as many as 300 people killed. The New York Times has now contributed its own groundbreaking work on the massacre, which brings the reader/viewer into the community through a 3D virtual tour. The journalists combed through archival records, interviewed descendants of the families from the community and wrote software to bring the world back to life in a virtual representation. The stunning work is immersive, exhaustive and so impressive and haunting that words fail. By all means, watch all the documentaries on the massacre, but immerse yourself in the Times’ portrait. None of this could have been possible without the expertise of computational journalist with vision."/>
  </r>
  <r>
    <s v="Brazil has twice as many white people vaccinated as black people"/>
    <s v="巴西登记接种疫苗的白人人数是黑人的两倍 "/>
    <x v="9"/>
    <s v="https://apublica.org/2021/03/brasil-registra-duas-vezes-mais-pessoas-brancas-vacinadas-que-negras/"/>
    <x v="0"/>
    <x v="214"/>
    <x v="182"/>
    <x v="0"/>
    <s v="Investigation, Database, Open data, OSINT, Infographics, Health, Human rights"/>
    <s v="Inform"/>
    <x v="15"/>
    <x v="7"/>
    <m/>
    <s v="National"/>
    <s v="Compliance"/>
    <s v="Compliance"/>
    <s v="Non-compliance"/>
    <s v="Compliance"/>
    <s v="Compliance"/>
    <s v="Adobe Creative Suite, Microsoft Excel, Google Sheets, CSV, R, R Studio"/>
    <x v="74"/>
    <s v="Hyperlink to related materials"/>
    <x v="0"/>
    <x v="0"/>
    <s v="Agência Pública analyzed data from more than 8.5 million people that had been vaccinated in Brazil up to that moment and found out that the number of white people that had gotten the vaccine was double that of black people. This inequality remained when looking at the vaccination rate inside each ethnic group: less than 2 out of 100 black people had received their first covid shot, while more than 3 out of 100 white people had gotten their first jab. At the same time, data revealed that proportionally there were 10% more deaths from Covid-19 among black people."/>
    <s v="After the article was published, our team was invited to present the report at a meeting of the National Health Council that discussed Brazil's vaccination plans. Afterward, the National Health Council published a document calling for the adoption of anti-racist actions regarding access to health care by the Ministry of Health, state and municipal health secretariats and councils._x000a__x000a_The article was among the finalists for the 2021 Brazilian Conference on Data Journalism, Coda Awards. It was also republished by 33 websites and media outlets, in Portuguese and Spanish. Moreover, we have registered through the BuzzSumo platform more than 90 citations and backlinks of the story in national and international websites and media organizations, including The World, Newsweek and RTP (Rádio e Televisão de Portugal)."/>
    <s v="Severe Acute Respiratory Syndrome data and data from the National Vaccination Campaign against Covid-19 were exported from the OpenDataSUS website (government platform for data regarding public health) on 22 February and 15 March, respectively. We filtered the SARS data classified as Covid-19-related and counted the notifications, ICU admissions, and deaths of patients who declared their color/race as white, parda (brown), or preta (black) - the last two were added together as negra (black) in the analyses, in accordance with the Brazilian Institute of Geography and Statistics' (IBGE) convention. The script used for the data cleansing, the clean data and the analysis were included in the report. The vaccination database was initially filtered by the field describing which dose had been administered. We only analyzed the data for the 1st dose. Next, we checked the numbers of vaccinated people according to race/color, age and priority groups. The conducted analyzes are described in the article's methodology section."/>
    <s v="Dealing with a database that had more than 10 million entries demanded a lot of work and time. It was also difficult to establish methodological criteria for filtering and cleaning the base in order to avoid errors due to possible problems in the filling of the data. The lack of government support to answer our questions was also another obstacle. The project should be selected for having circumvented all these challenges and still having revealed unprecedented information in a country of continental proportions such as Brazil, as well as of great relevance to millions of people in the midst of the largest pandemic ever experienced in the country. The report served as a warning on the impacts of structural racism in Brazil at a time of apparent equality in vaccine distribution and it even reached the highest instances responsible for analyzing the vaccination campaign."/>
    <s v="Other journalists can access, replicate, and redo all the steps of our report, since we have published the complete methodology and the databases we used, including databases that are no longer available in public platforms due to the federal government's lack of transparency. The piece can serve as a reference for more journalists to investigate health data and reveal structural inequalities in Brazil and in other countries which have a direct impact on peoples' lives. Having access to this sort of information is fundamental for the elaboration and correction of public policies."/>
    <s v="https://apublica.org/2021/03/brasil-registra-el-doble-de-personas-blancas-vacunadas-en-comparacion-con-personas-negras/"/>
    <s v="http://conselho.saude.gov.br/ultimas-noticias-cns/1681-cns-cobra-vacinacao-contra-covid-19-e-acoes-antirracistas-no-acesso-aos-servicos-de-saude"/>
    <s v="https://www.newsweek.com/racism-fueling-brazils-covid-19-crisis-opinion-1588220"/>
    <s v="https://theworld.org/stories/2021-04-29/hunger-unemployment-health-care-inequity-pandemics-devastating-impact-brazils"/>
    <s v="https://saude.estadao.com.br/noticias/geral,vergonha-do-plano-nacional-de-imunizacao-erros-do-governo-provocam-injusticas-na-fila-da-vacina,70003671668"/>
    <m/>
    <m/>
    <s v="Bianca Muniz, Bruno Fonseca, Larissa Fernandes e Rute Pina"/>
    <s v="Bruno Fonseca is an editor and multimedia reporter at Agência Pública, the first non-profit investigative news agency in Brazil. Fonseca has bachelor and master degrees from the Federal University of Minas Gerais and attended the Thomson Reuters Journalism Course on Multimedia Reporting._x000a_Bianca Muniz is a journalism student at the University of São Paulo and a data journalism intern at Agência Pública."/>
    <m/>
    <s v="Portuguese, Spanish"/>
    <m/>
  </r>
  <r>
    <s v="One year ago, the first Texan was killed by COVID-19. 47,000 deaths followed — and it’s not over."/>
    <s v="德克萨斯人被 COVID-19 杀死"/>
    <x v="4"/>
    <s v="https://apps.texastribune.org/features/2021/texas-coronavirus-deaths-one-year/"/>
    <x v="0"/>
    <x v="214"/>
    <x v="128"/>
    <x v="1"/>
    <s v="Explainer, Solutions journalism, Long-form, Database, Open data, Illustration, Infographics, Chart, Health"/>
    <s v="Inform"/>
    <x v="15"/>
    <x v="7"/>
    <m/>
    <s v="Regional"/>
    <s v="Compliance"/>
    <s v="Compliance"/>
    <s v="Compliance"/>
    <s v="Compliance"/>
    <s v="Compliance"/>
    <s v="Scraping, D3.js, Canvas, Json, Adobe Creative Suite, Google Sheets, Python, Node.js"/>
    <x v="136"/>
    <s v="Hyperlink to related materials,Zoom/details on demand"/>
    <x v="0"/>
    <x v="0"/>
    <s v="This timeline tracks COVID-19’s rampage through Texas in its first year: the growing death toll, the policy decisions made in response to the pandemic that often influenced its course and the stories of some of the Texans claimed by the virus. Pressed flowers are shown throughout to represent lives lost."/>
    <s v="Every day from April 2020 to May 2021, the Texas Tribune’s data visuals team published a coronavirus case tracker. As the numbers grew, we realized we were feeling numb to the scale of the tragedy. This project about the people who died was an effort to bring humanity back into those statistics. After publishing this, we heard from readers who had lost a relative to coronavirus — they deeply appreciated how much care we took in telling this story. This is the best feedback we’ve ever received on a project, and we believe it’s because the story came from a place of deep empathy for its subjects."/>
    <s v="People have a hard time understanding very large numbers. Our brains can’t quite process the scope and magnitude of a mass casualty event like the slow-motion pandemic that we have lived through. As the Tribune’s five-person data visuals team updated our case tracker data each day, we also felt that we were becoming numb to the scale of the tragedy, even though many of the Texans who died are our neighbors and friends. We told this story to try to bring humanity back into those statistics. The design is innovative — we used a statistical formula to spread pressed flowers out proportionally based on the number of people who died each week. A greater abundance of flowers represents a period where more people died. Flowers are a symbol of mourning, and at the moments in the story where the flowers are thickest, more Texans were mourning their loved ones."/>
    <s v="The reporting for this story was fairly straightforward — we gathered this data from the state every day for over a year, and the narrative is built around stories that our colleagues told along the way. We did have to overcome great obstacles in visualizing the data and designing the story. We did not want the visualization to trivialize the lives of those who died or cause trauma to their loved ones. They were people, not statistics. Once we chose a pressed flower motif, we had to solve the technical puzzle of how to add more than 2,300 images of flowers to the page and still have it load on phones. Above all, we sought to tell a story with empathy and poignancy."/>
    <s v="Early collaboration between data reporters, designers and editors is key to telling a story like this fairly and empathetically. Sometimes the simplest approach is best, but this project is also deceptively simple — the technical lift to make it load seamlessly took a lot of effort from our team. It was worthwhile."/>
    <s v="https://apps.texastribune.org/features/2020/texas-coronavirus-cases-map/"/>
    <s v="https://www.texastribune.org/2021/03/22/texas-coronavirus-widows/"/>
    <s v="https://apps.texastribune.org/features/2021/texas-nursing-home-deaths-coronavirus-pandemic/"/>
    <m/>
    <m/>
    <m/>
    <m/>
    <s v="Mandi Cai, Emily Albracht and Chris Essig"/>
    <s v="Mandi Cai tells stories with code and graphics as part of the Tribune’s data visuals team. Emily Albracht is a multidisciplinary designer who develops and maintains the visual design systems and brand guidelines for The Texas Tribune. Chris Essig is the deputy data visuals editor at the Texas Tribune."/>
    <m/>
    <s v="English"/>
    <m/>
  </r>
  <r>
    <s v="Habitação - do protesto à proposta"/>
    <s v="住房 从抗议到提议 "/>
    <x v="12"/>
    <s v="https://www.publico.pt/habitacao-do-protesto-a-proposta"/>
    <x v="0"/>
    <x v="215"/>
    <x v="107"/>
    <x v="1"/>
    <s v="Explainer, Solutions journalism, Long-form, News application, Illustration, Infographics, Chart, Map, Economy"/>
    <s v="Inform"/>
    <x v="2"/>
    <x v="7"/>
    <m/>
    <s v="National"/>
    <s v="Compliance"/>
    <s v="Non-compliance"/>
    <s v="Non-compliance"/>
    <s v="Compliance"/>
    <s v="Non-compliance"/>
    <s v="Personalisation, D3.js, Json, CSV, R, R Studio"/>
    <x v="24"/>
    <s v="Zoom/details on demand"/>
    <x v="1"/>
    <x v="0"/>
    <s v="House prices have been a problem all across Europe, with Portugal being particularly hit by the increase of those prices. Even though that’s something everyone in the country is aware of (and worried about), the news cycle only allowed journalists to focus on the When and What, but never on the Who and the Why. Why is it so hard to rent an apartment? And is everyone being affected in the same way?"/>
    <s v="Our team, in collaboration with the academic contributors, built a tool that aimed to let people know where they could afford to rent with their income. Because of the level of personalization that this interactive feature gives to the readers, even people who already own a house in some places can put themselves in the shoes of someone who is trying to rent a house in the country. We believe that this level of personalization was the key to its success. The article received more than 800 interactions on Facebook and was shared by pages like the Lisbon Tenants Association, meaning that people being affected by the problem were able to understand it better. Because the article was co-authored with two academic researchers, it was also a spark to ignite the debate between economists and other researchers in the field."/>
    <s v="R and QGIS were used to analyze the data and make some draft charts._x000a__x000a_Then we used vanilla javascript, leaflet and d3, and chartjs to do the data visualization/ scroller and the news applications."/>
    <s v="The biggest challenge was making accessible a topic that is so complex. Because we were working with two academic researchers, there was always the need to reframe the topic and say: ok, but how can we explain that in terms that everyone can understand?"/>
    <s v="I would say that working with academic researchers as co-authors rather than “simple” sources can be great. The data analysis can be way more interesting since someone that knows a lot about the data you are exploring is by your side. I’ve found out that scientists can also be very good at suggesting ways to tell a story. When something sounded way complex, usually I used to say: ok, but can you give me an example? Usually, THAT example was the compelling way to tell the story to the reader."/>
    <s v="https://www.publico.pt/habitacao-do-protesto-a-proposta/o-que-fez-disparar-preco-habitacao-ultimos-anos?ref=habitacao-do-protesto-a-proposta"/>
    <s v="https://www.publico.pt/habitacao-do-protesto-a-proposta/onde-consigo-morar-com-meus-rendimentos?ref=habitacao-do-protesto-a-proposta"/>
    <s v="https://www.publico.pt/habitacao-do-protesto-a-proposta/porque-falha-mala-ferramentas-habitacao?ref=habitacao-do-protesto-a-proposta"/>
    <s v="https://www.publico.pt/habitacao-do-protesto-a-proposta/solucoes-para-habitacao-chamem-os-acrobatas-e-os-jogadores-de-xadrez?ref=habitacao-do-protesto-a-proposta"/>
    <m/>
    <m/>
    <m/>
    <s v="Luísa Pinto, Rui Barros, Loraine Vilches, Gabriel Sousa, Sílvia Jorge, Aitor Varea Oro"/>
    <s v="Rui Barros is a data journalist/ journocoder/ news nerd currently working at PÚBLICO, a daily newspaper in Portugal."/>
    <m/>
    <s v="Portuguese"/>
    <m/>
  </r>
  <r>
    <s v="Engolindo Fumaça (Inhaling Smoke)"/>
    <s v="COVID-19 大流行期间火灾对巴西亚马逊人口健康的影响"/>
    <x v="9"/>
    <s v="https://infoamazonia.org/project/engolindo-fumaca/"/>
    <x v="0"/>
    <x v="216"/>
    <x v="183"/>
    <x v="0"/>
    <s v="Investigation, Long-form, Database, Open data, Infographics, Chart, Map, Satellite images, Environment, Health"/>
    <s v="Inform"/>
    <x v="37"/>
    <x v="13"/>
    <m/>
    <s v="Regional"/>
    <s v="Compliance"/>
    <s v="Compliance"/>
    <s v="Compliance"/>
    <s v="Compliance"/>
    <s v="Compliance"/>
    <s v="QGIS, Json, Adobe Creative Suite, Microsoft Excel, Google Sheets, CSV, R, R Studio, MapBox"/>
    <x v="137"/>
    <s v="Zoom/details on demand,Hyperlink to related materials"/>
    <x v="4"/>
    <x v="0"/>
    <s v="Inhaling Smoke is a special project that investigates the effects of air pollution caused by wildfires on the health of the Brazilian Amazon population during the pandemic. _x000a__x000a_This toxic synergy was the object of an unprecedented data analysis carried out by a multidisciplinary team of journalists, geographers, statisticians and scientists. We analysed satellite data to determine which locations were most affected by air pollution during the 2020 wildfires and how it impacted the health of amazonians. Smoke was related to an 18% increase in severe cases of Covid and 24% increase in hospitalizations for respiratory syndromes in the 5 most affected states."/>
    <s v="The relevance of this project is to show the relationship between two seemingly disconnected events (fire and Covid), highlighting how environmental and public health issues are closely linked._x000a__x000a_The data reveals how the pollution from the Amazon fires has a perverse effect on the population that is explained by a specific geography of fire - the most affected municipalities, in different states, indicate the expansion of the arc of deforestation. _x000a__x000a_Through extensive data analysis, the project was able to quantify the impact of fire-attributable pollution on the worsening of Covid cases, providing subsidies both for the reader to understand the gravity of the environmental crisis and for the government to make decisions based on the data. _x000a__x000a_The importance of a project like this in 2021 is similar to a large-scale post-mortem examination, bringing evidence and proof of the devastation of the Amazon and how this affects its citizens, even those in urban areas far from where the environmental crimes occur._x000a__x000a_To tell the stories that the data was revealing, we assembled a team of local reporters, distributed throughout the most impacted states according to our analysis. _x000a__x000a_Five reports were published and  gained nationwide attention, driven also by a publishing partnership with the largest national daily newspaper in Brazil and with the two institutions that were partners in the analyses, the Ufac and the Oswaldo Cruz Foundation (Fiocruz), the federal institution of science and technology. _x000a__x000a_The articles were republished in local newspapers and by research institutes that had been a reference for our project. We have participated in several meetings and interviews to talk about the results, an academic article with Fiocruz is being written based on our data, and a technical note from the Acre Public Ministry also refers to our data to stress the importance of monitoring air quality."/>
    <s v="As a primarily data-driven journalism project, data investigation was the core and starting point of the project. Given the absence of regional air quality data (no Amazonian city had fixed air quality monitoring stations), we processed satellite information to calculate air pollution in the region, generating open data (accessible and documented) for all municipalities in the Legal Amazon. _x000a__x000a_This data was then, through statistical analysis, cross-checked with the respiratory illness hospitalization (SARS) database, and specifically the hospitalization cases classified as Covid-19, and we were able to prove the hypothesis that particulate matter from smoke aggravated Covid cases in the 2020 burning season. _x000a__x000a_The work with the data was extensive but can be summarized in two main steps: geoprocessing and statistical modeling. The InfoAmazonia analysis processed the various estimates per day from CAMS to arrive at the daily average concentration of fine particulate matter (PM 2.5) for all municipalities in the Legal Amazon. _x000a__x000a_The statistical model built specially for the analysis tested several scenarios - including wildfires, deforestation alerts, population, and precipitation - and found significance mainly between cumulative pollution and official numbers of hospitalizations for both SARS and Covid-19. _x000a__x000a_Most of the code used to download, tidy and analyze the data was written in R, besides QGis and Google Earth Engine for geoprocessing._x000a__x000a_Besides this, the main characteristic of the work was to join data with locally told stories. _x000a__x000a_To support the stories, a project was developed that combines Editorial Design and Information Design, combining visual impact with data visualization. It helped to tell the story of Inhaling Smoke with interactive graphics, visual effects, colors, and typographical choices that contributed to the reader's immersion in the special."/>
    <s v="The hardest part of the project was to work with the satellite data and defining which pollution air databases would most fit our purposes._x000a__x000a_The immediate data cross-referencing of Covid cases and fire hotspots soon showed that the relationship with health was not the fire itself, but the pollution that it generates. We then looked at air quality datasets and realized there were a multitude of variables and models, and that it required a lot of processing to get the data we needed to analyze the impact of fires on human health. _x000a__x000a_An initial survey, through interviews with experts, scientists consulting and documentation of academic studies, was done to identify the key air pollution datasets that would be of interest to the project. At this stage, we understood that fine Particulate Matter (PM 2.5, up to 2.5 micrometers in diameter) would be the main variable to be._x000a__x000a_Still at this stage, we also understood that PM 2.5 cannot be observed directly from satellites, and therefore there is a need to translate it from the observed Aerosol Optical Depth (AOD). This can be done in several ways and with different models. A series of comparative tests were done with the main datasets (as explained in this documentation), and we decided to use the near real time estimates of CAMS-NRT, from the European Centre for Weather Forecasts (ECMWF). This remote sensing data processed by the InfoAmazonia team was validated with the data measured on the ground by air pollution sensors in Acre._x000a__x000a_Working with Covid-19 data was also not easy, because we were working with data from a pandemic still ongoing, so a totally dynamic knowledge about the disease, in addition to the high underreporting of Covid-19 cases (43% of SARS admissions had undefined causes)."/>
    <s v="Knowing the health impact of air pollution related to fires gives you important knowledge to tell stories of the deforestation fires that affect not only the rural area where the fires are emitted but also the urban population hundreds kilometers away, helping to show the public, and possibly decision-makers, how the environmental and public health issues are closely related._x000a__x000a_The difficulty of obtaining regional data on air pollution (none of the Brazilian Amazonian cities have permanent monitoring stations, for instance) can be overcome using global satellite images which, despite showing the plumes of pollution from burning and providing a good research alternative, do not allow for detailed analysis at the more local level. _x000a__x000a_For the stories we're telling it is then interesting to confront the data observed through remote sensing with more granular information that reflects local complexity and helps to validate the results obtained in numbers with real stories. In addition to the local population affected by the problem, it is important to listen to local health authorities, doctors, and frontline professionals who can tell us if what we observed from space was really felt on the ground."/>
    <s v="https://infoamazonia.org/en/project/inhaling-smoke/"/>
    <s v="https://infoamazonia.org/en/2021/08/23/invisible-enemies-smoke-from-burnings-worsens-covid-19-in-the-amazon/"/>
    <s v="https://infoamazonia.org/en/2021/08/23/the-victims-of-the-geography-of-fire/"/>
    <s v="https://infoamazonia.org/en/2021/08/23/social-and-environmental-crises-come-together-in-mato-grosso-in-a-year-of-record-burning-in-the-pantanal/"/>
    <m/>
    <m/>
    <m/>
    <s v="Juliana Mori, Renata Hirota, Eduardo Geraque, Felipe Barros, Sonaira Silva, Tatiane Moraes, Guilherme Guerreiro Neto, Juliana Arini, Leandro Chaves, Camilo Estevam, Rebeca Navarro, Lucas Lobo, Leandro Amorim, André Hanauer, Erlan De Almeida Carvalho, Erico Rosa, Guilherme Lobo, Robson Klein Ramon Aquim, Dell Pinheiro, Laiza Lopes, Laura Sanchez, Tony Gross"/>
    <s v="Juliana Mori is a journalist specialized in audiovisual productions and visualization of geospatial data. Co-founder and editorial director of InfoAmazonia, an independent media outlet that uses maps, data, and geolocalized reports to tell stories about the tropical forest over the nine Amazon countries. Graduated in journalism at Pontifícia Universidade Católica (PUC), in São Paulo, Master in Digital Arts at Universitat Pompeu Fabra (UPF), in Barcelona."/>
    <m/>
    <s v="English, Portuguese"/>
    <m/>
  </r>
  <r>
    <s v="Off the Charts—The Economist's data newsletter"/>
    <s v="【经济学人】：脱离图表 "/>
    <x v="2"/>
    <s v="https://www.economist.com/newsletters/off-the-charts/"/>
    <x v="0"/>
    <x v="164"/>
    <x v="132"/>
    <x v="1"/>
    <s v="Explainer, Open data, Infographics, Chart, Newsletter"/>
    <s v="Explain"/>
    <x v="10"/>
    <x v="3"/>
    <m/>
    <m/>
    <s v="Compliance"/>
    <s v="Compliance"/>
    <s v="Not applicable"/>
    <s v="Compliance"/>
    <s v="Compliance"/>
    <s v="Adobe Creative Suite, Google Sheets"/>
    <x v="138"/>
    <s v="Zoom/details on demand,Hyperlink to related materials"/>
    <x v="0"/>
    <x v="0"/>
    <s v="Our data team is all about the numbers—and we want to share that love and enthusiasm for spreadsheets with everyone. Our Off the Charts newsletter—the first data newsletter by a major newspaper—was launched in mid-February 2021 and since then our team has been sharing their behind-the-scenes processes and workflow with tens of thousands of data fans across the globe. Whether you’re fluent in R or Python, or a D3 novice or just want to learn how to elevate your data visualisations—the newsletter reaches a broad audience of data experts and those who want to become one."/>
    <s v="Every week, we receive many messages from readers who delight in The Economist’s data journalism and love learning from our team. Our aim was to give everyone the opportunity to get a unique insight into the inner workings of an international data team at a major newspaper. We want to make ourselves approachable and invite our readers to send questions, suggestions and comments to our team (offthecharts@economist.com) and share our behind the scenes in the newsletter every week. We’ve explained the processes behind our coronavirus coverage, for example, our normalcy index and excess-death tracker. We have weighed up the pros and cons of Python compared to R and explained why we rarely use polar charts, how we visualise outliers, how we deal with unreliable stats such as China’s GDP and how we gather and check the data for our infamous Big Mac index. We’ve also explained how we adapt our work for colour blindness, how log scales work and how to declutter a chart to make it easier to read. The comments and feedback we get from colleagues across the industry and other readers—often students or academics who seek to improve their data vis for their scientific papers—show that we are reaching people in and outside of our bubble and are successfully sharing our love for data and inspiring the work of others."/>
    <s v="We use many tools that we highlight and explain in our newsletter (Python, R, D3, Illustrator,...). To publish the newsletter we only use Salesforce and Google Docs, as well as our in-house charting tool and Illustrator."/>
    <s v="Often the hardest part is going first. This is the first data newsletter by a major news outlet and getting the organisational buy-in may have been the hardest part. But it has since inspired other outlets (for example the Washington Post) to start up similar ventures. The newsletter is a true collaboration between the data team and the newsletter team and it takes good communication and internal processes to deliver a piece to such a high standard every week. Most importantly, the writers have to be ready to make themselves vulnerable and share their behind the scenes—which as we all know isn’t always as perfect as we would like it to be as code written for quick turnaround article can sometimes be messy. But it’s important to us to share it for a more open and accessible data journalism scene."/>
    <s v="Since the main goal of the newsletter is to share our behind-the-scenes processes, other journalists can learn a lot about our data visualisation techniques, data gathering methods and statistical methods. We share what tools we use, how we get ideas—how we do all of our work. Other journalists can get a unique insight into our data team as we take our readers on a journey through our workflow every week. We have explained how to read and work with log scales, how to adapt charts for colourblind readers and how to make better bar charts. We also shared how we work with covid data, how we source climate data and how we sonify data. Data journalism is all about openness and sharing with the community—and that’s what we try to deliver with Off the Charts. We want to lift the curtain on how we work and share our processes and everything we learn on the way with our colleagues at other organisations."/>
    <s v="https://view.e.economist.com/?qs=d1d1f5fca7de68a5aecdb5a14ccbbe3407e6e7c16b99230fcac811027ea23196fcca759d4954c0a19405d7b8edf055a113a6525eaad59d732d86574f770997ccf8c916d0312608808d6fa430ee3fa7d0"/>
    <s v="http://view.e.economist.com/?qs=ae339fc32e59501d58ddb942bf7586548c899b4a5bf58876e15b86949831cc7d7617c9d5e18a23353227f5a47d30d45d0bc4bec4b68635798186c94cf39e9e3f734c1e45deb2678be26cdf347dd7ac09"/>
    <s v="http://view.e.economist.com/?qs=215799c4a22ea81002143df06b3a4587d079a3cd013d463f1021368e3be96fd0f1640e7b95adbc9725b828277daa11d1c4f50a497795549ab87d69869ee994580b7c31d2c5a13d1e3e4f441f402976d7"/>
    <s v="http://view.e.economist.com/?qs=1f565279610097bc042a1d05f6fe979d99de80cffb5c6e2fdd076e812e4507415d6e846f49b26140ad3bb9735c97f12c1e6649e29b736f33cb44ca0c3e4c826175b27d9c7b47564bf86ae04007d18092"/>
    <s v="http://view.e.economist.com/?qs=175de8bc361ceb51672044a9763ae8afc7ea4138318064bb5f34c344b13fd8ad8e4f6282e7591b861b7b40201b7f3f5bdc553ffb48406eb55d9bc25a3bd85daf0c7a11c818ff9a53f0ecfdfdffc755f8"/>
    <s v="https://view.e.economist.com/?qs=175de8bc361ceb51672044a9763ae8af5c99d4935be9919fda7965be2b510d6cbbf2f45ea96ff703bb5428b37eb87d0de446c07c10ead90ab0c8bc1eccbc98f642b412fe16b867ce9707eebb2370c666"/>
    <m/>
    <s v="The Economist data and newsletter teams"/>
    <s v="We're a group of data journalists, visual journalists, interactive and digital journalists working together on this newsletter."/>
    <m/>
    <s v="English"/>
    <m/>
  </r>
  <r>
    <s v="With or without a vaccine: what can I do safely where I live?"/>
    <s v="有或没有疫苗：在我的县我可以安全地做什么？"/>
    <x v="12"/>
    <s v="https://www.publico.pt/interactivo/risco-covid-19-vacinado-nao-vacinado-o-que-fazer-seguranca-meu-concelho"/>
    <x v="0"/>
    <x v="217"/>
    <x v="107"/>
    <x v="1"/>
    <s v="Explainer, News application, Infographics, Chart, Lifestyle, Health, Covid-19"/>
    <s v="Explain"/>
    <x v="15"/>
    <x v="1"/>
    <m/>
    <s v="National"/>
    <s v="Compliance"/>
    <s v="Compliance"/>
    <s v="Non-compliance"/>
    <s v="Compliance"/>
    <s v="Compliance"/>
    <s v="Personalisation, Scraping, D3.js, Json, Google Sheets, R, R Studio, Svelte"/>
    <x v="43"/>
    <s v="Hyperlink to related materials,Personalization,Zoom/details on demand"/>
    <x v="1"/>
    <x v="0"/>
    <s v="When Portugal had already reached more than half of its population completely vaccinated, the restriction in place became less rigid. But doing one of those activities that everyone missed so much now meant asking: how safe if it? Should I do it? In collaboration with a local university, PÚBLICO developed a risk assessment tool to help with that decision."/>
    <s v="The project was seen by the public as a precious tool for informed decision-making. Because it allowed people to measure on a qualitative scale how safe such activity was, it attracted a lot of traffic, since we understood that the readers were using the tool to plan their activities."/>
    <s v="The algorithm started to be drafted by University of Minho professor Pedro Teixeira using google sheets. That same algorithm was then turned into javascript. Since one of the key features of the model was the number of cases in every single municipality, PÚBLICO’s data journalist developed a scraper to fetch the latest data. A GitHub action was created to assure that the data was updated every day. The news application was developed using svelte and it was done so that the text was adjusted to the reader’s provided information. All visualizations were developed using d3.js"/>
    <s v="We wanted the tool to be the most scientifically accurate and we wanted it to be useful enough so that people not only knew how high/low was the risk of a certain activity, but also what they could do to make it safer. That meant asking a series of questions about the activity itself (for example: if you wanted to go to a restaurant, the tool would ask you how many people were going, if it was indoors/outdoors) but also giving some extra advice about how to make it safer."/>
    <s v="It can sound like a cliche, but I’ve learned with this project that a data journalist should do the news applications that he wished he had as a reader. I felt like I had no idea if something I wanted to do again was safe or not. Having only one dose of the vaccine at the moment of publication, I remember spending a huge amount of time asking myself if a specific thing I wanted to do was safe or not. And if I was doing it, what were the things that I could do to make it safer. “If only there was a tool to help me with that decision”, I remember thinking at the time. The next step was: well, why not build it myself?"/>
    <m/>
    <m/>
    <m/>
    <m/>
    <m/>
    <m/>
    <m/>
    <s v="Rui Barros, Ivo Neto, Dinis Correia, Pedro M. Teixeira"/>
    <s v="Rui Barros is a data journalist/ journocoder/ news nerd currently working at PÚBLICO, a daily newspaper in Portugal."/>
    <m/>
    <s v="Portuguese"/>
    <m/>
  </r>
  <r>
    <s v="Following the Science"/>
    <s v="看看全球抗击冠状病毒大流行的研究工作"/>
    <x v="4"/>
    <s v="https://pudding.cool/2021/03/covid-science/"/>
    <x v="0"/>
    <x v="218"/>
    <x v="48"/>
    <x v="0"/>
    <s v="Explainer, Documentary, Open data, Science Communication"/>
    <s v="Explain"/>
    <x v="15"/>
    <x v="6"/>
    <m/>
    <s v="International"/>
    <s v="Compliance"/>
    <s v="Compliance"/>
    <s v="Non-compliance"/>
    <s v="Compliance"/>
    <s v="Compliance"/>
    <s v="Animation, Scraping, D3.js, Three.js, CSV, Python"/>
    <x v="139"/>
    <s v="Hyperlink to related materials"/>
    <x v="1"/>
    <x v="0"/>
    <s v="The Covid-19 pandemic tossed 2020 into disarray. But while cities and countries around the globe were shutting down, scientists and researchers from nearly every country embarked on an unprecedented effort to study, understand, and contain a virus that no one had ever seen before. By exploring the 90,000+ Covid-related research articles that emerged in 2020, this project celebrated the achievements and effort of the global science and research community, while also providing the public a behind-the-scenes glimpse of the scientific process more generally, and an appreciation for the resources that it requires."/>
    <s v="The goal of the project was two-fold: 1) to call attention to the scale and enormity of the collaborative, worldwide research effort to combat the Covid-19 pandemic; and 2) , to emphasize to the public the normal workings of the scientific process and, impart an appreciation for the work that is required and the inevitable uncertainty that ensues along the way. Unlike a project advocating for a particular policy change, for example, it is hard to know whether a project like this has achieved its intended impact or not, particularly with regard to the second goal of promoting greater public awareness of the scientific process.  However, the extent to which this story was picked up and highlighted by science, research, and journalism outlets perhaps offers some indication of its wider impact. Throughout 2020, this project was featured by, among others, The World Federation of Science Journalists, The University of Wisconsin's Scout Report on STEM and humanities, DataJournalism.com's year-end &quot;12 brilliant data journalism projects of 2021&quot;, and was selected for presentation during the Science Communication panel at the 2021 Information+ Conference."/>
    <s v="This primary dataset of Covid-related research articles was obtained from PubMed, the online repository for biomedical and life sciences research articles maintained by the National Institute of Health in the US. Using PubMed's public-facing API, I used Python and Jupyter Notebooks to download metadata on 90,000+ Covid-related research articles that came out in 2021. The libpostal library, in combination with the Google Geolocation API, was used to parse the author information from each article and geolocate to a particular city. In order to map the citation network across key research articles, additional PubMed APIs were used to scrape 2-way citation information (articles cited in current article; subsequent articles citing current article) for each article. _x000a__x000a_The website was built using React. The visualizations within the site were built using combinations of Three.js, D3.js, P5.js, Deck.gl, and Greensock Animation library."/>
    <s v="The biggest challenge in this project was in figuring out how to take this massive dataset of over 90,000 research articles and present it in a way that would be quickly digestible without abstracting away the individual contributions of all of the participating researchers and scientists. Focusing on the collaborations among researchers emerged as a way to do that. Moreover, featuring these collaborations on a map of the world, and allowing viewers to watch as these collaborations unfold over the course of the year, offered a chance to emphasize the truly global nature of the research community’s response to the pandemic (particularly at a time when most of the rest of the news was focusing on how countries, cities, and businesses were all shutting down). _x000a__x000a_However, getting this data presented the biggest technical challenge of the project. Each of the 90,000+ articles included metadata on the author names and affiliations (e.g. a particular department at a particular university). The names and affiliations were returned as unstructured strings, which meant that many hours were spent fine-tuning algorithms to attempt to parse the relevant information from the string. The parsed string was then ultimately used to geolocate each author to a specific city around the world. In the end, this analysis allowed for a novel and compelling look at the global network of scientific collaborators working collectively on the Covid-19 pandemic."/>
    <s v="It is my hope that other journalists, particularly science reporters, will see this project and be inspired to include greater emphasis on the scientific process, rather than focusing exclusively on the results, in their own reporting. By definition, science deals with the unknown, and researchers are accustomed to dealing with uncertainty. In contrast, the pandemic has underscored just how poorly the public deals with that same uncertainty, particularly around evolving public safety guidelines as new information about the virus is learned. Part of that, I suspect, has to do with how science is communicated, often presenting results as complete and definitive as opposed to placing the results in the context of &quot;given what we know now…&quot;.  Recent polls from Pew Research Center show that individuals (Americans, at least) are more likely to trust scientific results when they perceive the process as open and transparent (&quot;Trust and Mistrust in Americans' Views of Scientific Experts.&quot; Pew Research Center, Jan 2019). To improve trust, therefore, we can do a better job of inviting the public into the scientific process through our reporting."/>
    <s v="https://www.jeffmacinnes.com/projects/following-the-science"/>
    <s v="https://vimeo.com/594730939"/>
    <m/>
    <m/>
    <m/>
    <m/>
    <m/>
    <s v="Jeff MacInnes"/>
    <s v="Jeff MacInnes PhD, is a data journalist and visual storyteller based out of Seattle WA (USA). He works across all aspects of the visualization process: wrangling raw data, statistical analysis, visual design, and production coding &amp; development. He is the former Director of Technology for Schema Design and holds a PhD in Cognitive Neuroscience from Duke University."/>
    <m/>
    <s v="English"/>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76B6D-B5E6-4693-99FF-6AD1E4780CF8}" name="数据透视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B49" firstHeaderRow="1" firstDataRow="1" firstDataCol="1"/>
  <pivotFields count="43">
    <pivotField showAll="0"/>
    <pivotField showAll="0"/>
    <pivotField axis="axisRow" showAll="0" sortType="descending">
      <items count="46">
        <item x="13"/>
        <item x="21"/>
        <item x="3"/>
        <item x="28"/>
        <item x="9"/>
        <item x="1"/>
        <item x="38"/>
        <item x="8"/>
        <item x="15"/>
        <item x="5"/>
        <item x="29"/>
        <item x="36"/>
        <item x="0"/>
        <item x="10"/>
        <item x="25"/>
        <item x="6"/>
        <item x="23"/>
        <item x="34"/>
        <item x="41"/>
        <item x="43"/>
        <item x="44"/>
        <item x="39"/>
        <item x="37"/>
        <item x="33"/>
        <item x="11"/>
        <item x="24"/>
        <item x="19"/>
        <item x="16"/>
        <item x="20"/>
        <item x="12"/>
        <item x="35"/>
        <item x="7"/>
        <item x="17"/>
        <item x="40"/>
        <item x="18"/>
        <item x="30"/>
        <item x="32"/>
        <item x="27"/>
        <item x="26"/>
        <item x="22"/>
        <item x="31"/>
        <item x="42"/>
        <item x="14"/>
        <item x="2"/>
        <item x="4"/>
        <item t="default"/>
      </items>
      <autoSortScope>
        <pivotArea dataOnly="0" outline="0" fieldPosition="0">
          <references count="1">
            <reference field="4294967294" count="1" selected="0">
              <x v="0"/>
            </reference>
          </references>
        </pivotArea>
      </autoSortScope>
    </pivotField>
    <pivotField showAll="0"/>
    <pivotField dataField="1"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6">
    <i>
      <x v="44"/>
    </i>
    <i>
      <x v="4"/>
    </i>
    <i>
      <x v="43"/>
    </i>
    <i>
      <x v="13"/>
    </i>
    <i>
      <x v="34"/>
    </i>
    <i>
      <x v="25"/>
    </i>
    <i>
      <x v="15"/>
    </i>
    <i>
      <x v="37"/>
    </i>
    <i>
      <x v="12"/>
    </i>
    <i>
      <x v="26"/>
    </i>
    <i>
      <x v="29"/>
    </i>
    <i>
      <x v="28"/>
    </i>
    <i>
      <x v="1"/>
    </i>
    <i>
      <x v="39"/>
    </i>
    <i>
      <x v="36"/>
    </i>
    <i>
      <x v="24"/>
    </i>
    <i>
      <x v="27"/>
    </i>
    <i>
      <x v="7"/>
    </i>
    <i>
      <x v="3"/>
    </i>
    <i>
      <x/>
    </i>
    <i>
      <x v="11"/>
    </i>
    <i>
      <x v="40"/>
    </i>
    <i>
      <x v="16"/>
    </i>
    <i>
      <x v="8"/>
    </i>
    <i>
      <x v="32"/>
    </i>
    <i>
      <x v="5"/>
    </i>
    <i>
      <x v="17"/>
    </i>
    <i>
      <x v="42"/>
    </i>
    <i>
      <x v="20"/>
    </i>
    <i>
      <x v="35"/>
    </i>
    <i>
      <x v="23"/>
    </i>
    <i>
      <x v="22"/>
    </i>
    <i>
      <x v="19"/>
    </i>
    <i>
      <x v="30"/>
    </i>
    <i>
      <x v="41"/>
    </i>
    <i>
      <x v="33"/>
    </i>
    <i>
      <x v="14"/>
    </i>
    <i>
      <x v="10"/>
    </i>
    <i>
      <x v="9"/>
    </i>
    <i>
      <x v="2"/>
    </i>
    <i>
      <x v="21"/>
    </i>
    <i>
      <x v="6"/>
    </i>
    <i>
      <x v="31"/>
    </i>
    <i>
      <x v="18"/>
    </i>
    <i>
      <x v="38"/>
    </i>
    <i t="grand">
      <x/>
    </i>
  </rowItems>
  <colItems count="1">
    <i/>
  </colItems>
  <dataFields count="1">
    <dataField name="计数项:Result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9F8A-514D-4CD5-838A-11E9771F185D}">
  <dimension ref="A1:AQ252"/>
  <sheetViews>
    <sheetView tabSelected="1" workbookViewId="0">
      <selection activeCell="A32" sqref="A32"/>
    </sheetView>
  </sheetViews>
  <sheetFormatPr defaultRowHeight="13.9" x14ac:dyDescent="0.4"/>
  <cols>
    <col min="1" max="1" width="28" style="104" customWidth="1"/>
    <col min="2" max="26" width="15.234375" style="104" customWidth="1"/>
    <col min="27" max="27" width="17.05859375" style="104" customWidth="1"/>
    <col min="28" max="43" width="15.234375" style="104" customWidth="1"/>
    <col min="44" max="16384" width="8.9375" style="104"/>
  </cols>
  <sheetData>
    <row r="1" spans="1:43" s="105" customFormat="1" ht="43.15" customHeight="1" x14ac:dyDescent="0.4">
      <c r="A1" s="105" t="s">
        <v>0</v>
      </c>
      <c r="B1" s="105" t="s">
        <v>3</v>
      </c>
      <c r="C1" s="105" t="s">
        <v>1</v>
      </c>
      <c r="D1" s="105" t="s">
        <v>8</v>
      </c>
      <c r="E1" s="105" t="s">
        <v>4</v>
      </c>
      <c r="F1" s="105" t="s">
        <v>5</v>
      </c>
      <c r="G1" s="105" t="s">
        <v>6</v>
      </c>
      <c r="H1" s="105" t="s">
        <v>7</v>
      </c>
      <c r="I1" s="105" t="s">
        <v>9</v>
      </c>
      <c r="J1" s="105" t="s">
        <v>10</v>
      </c>
      <c r="K1" s="105" t="s">
        <v>11</v>
      </c>
      <c r="L1" s="105" t="s">
        <v>12</v>
      </c>
      <c r="M1" s="105" t="s">
        <v>13</v>
      </c>
      <c r="N1" s="105" t="s">
        <v>14</v>
      </c>
      <c r="O1" s="105" t="s">
        <v>15</v>
      </c>
      <c r="P1" s="105" t="s">
        <v>16</v>
      </c>
      <c r="Q1" s="105" t="s">
        <v>17</v>
      </c>
      <c r="R1" s="105" t="s">
        <v>18</v>
      </c>
      <c r="S1" s="105" t="s">
        <v>19</v>
      </c>
      <c r="T1" s="105" t="s">
        <v>4490</v>
      </c>
      <c r="U1" s="105" t="s">
        <v>20</v>
      </c>
      <c r="V1" s="105" t="s">
        <v>4489</v>
      </c>
      <c r="W1" s="105" t="s">
        <v>21</v>
      </c>
      <c r="X1" s="105" t="s">
        <v>22</v>
      </c>
      <c r="Y1" s="105" t="s">
        <v>23</v>
      </c>
      <c r="Z1" s="105" t="s">
        <v>24</v>
      </c>
      <c r="AA1" s="105" t="s">
        <v>3859</v>
      </c>
      <c r="AB1" s="105" t="s">
        <v>25</v>
      </c>
      <c r="AC1" s="105" t="s">
        <v>26</v>
      </c>
      <c r="AD1" s="105" t="s">
        <v>27</v>
      </c>
      <c r="AE1" s="105" t="s">
        <v>2</v>
      </c>
      <c r="AF1" s="105" t="s">
        <v>28</v>
      </c>
      <c r="AG1" s="105" t="s">
        <v>29</v>
      </c>
      <c r="AH1" s="105" t="s">
        <v>30</v>
      </c>
      <c r="AI1" s="105" t="s">
        <v>31</v>
      </c>
      <c r="AJ1" s="105" t="s">
        <v>32</v>
      </c>
      <c r="AK1" s="105" t="s">
        <v>33</v>
      </c>
      <c r="AL1" s="105" t="s">
        <v>34</v>
      </c>
      <c r="AM1" s="105" t="s">
        <v>35</v>
      </c>
      <c r="AN1" s="105" t="s">
        <v>36</v>
      </c>
      <c r="AO1" s="105" t="s">
        <v>37</v>
      </c>
      <c r="AP1" s="105" t="s">
        <v>38</v>
      </c>
      <c r="AQ1" s="105" t="s">
        <v>39</v>
      </c>
    </row>
    <row r="2" spans="1:43" s="104" customFormat="1" x14ac:dyDescent="0.4">
      <c r="A2" s="104" t="s">
        <v>40</v>
      </c>
      <c r="B2" s="104" t="s">
        <v>43</v>
      </c>
      <c r="C2" s="104" t="s">
        <v>41</v>
      </c>
      <c r="D2" s="104" t="s">
        <v>3917</v>
      </c>
      <c r="E2" s="104" t="s">
        <v>4488</v>
      </c>
      <c r="F2" s="104" t="s">
        <v>44</v>
      </c>
      <c r="G2" s="104" t="s">
        <v>45</v>
      </c>
      <c r="H2" s="104" t="s">
        <v>46</v>
      </c>
      <c r="I2" s="104" t="s">
        <v>3948</v>
      </c>
      <c r="J2" s="104" t="s">
        <v>4041</v>
      </c>
      <c r="K2" s="104">
        <v>2</v>
      </c>
      <c r="L2" s="104" t="s">
        <v>47</v>
      </c>
      <c r="M2" s="104" t="s">
        <v>48</v>
      </c>
      <c r="N2" s="104" t="s">
        <v>49</v>
      </c>
      <c r="O2" s="104" t="s">
        <v>49</v>
      </c>
      <c r="P2" s="104" t="s">
        <v>48</v>
      </c>
      <c r="Q2" s="104" t="s">
        <v>49</v>
      </c>
      <c r="R2" s="104" t="s">
        <v>50</v>
      </c>
      <c r="S2" s="104" t="s">
        <v>4487</v>
      </c>
      <c r="T2" s="104">
        <v>3</v>
      </c>
      <c r="U2" s="104" t="s">
        <v>3918</v>
      </c>
      <c r="V2" s="104">
        <v>1</v>
      </c>
      <c r="W2" s="104" t="s">
        <v>3892</v>
      </c>
      <c r="X2" s="104" t="s">
        <v>51</v>
      </c>
      <c r="Y2" s="104" t="s">
        <v>52</v>
      </c>
      <c r="Z2" s="104" t="s">
        <v>53</v>
      </c>
      <c r="AA2" s="104" t="s">
        <v>3893</v>
      </c>
      <c r="AB2" s="104" t="s">
        <v>54</v>
      </c>
      <c r="AC2" s="104" t="s">
        <v>55</v>
      </c>
      <c r="AD2" s="104" t="s">
        <v>56</v>
      </c>
      <c r="AE2" s="104" t="s">
        <v>42</v>
      </c>
      <c r="AF2" s="104" t="s">
        <v>57</v>
      </c>
      <c r="AG2" s="104" t="s">
        <v>3892</v>
      </c>
      <c r="AH2" s="104" t="s">
        <v>3892</v>
      </c>
      <c r="AI2" s="104" t="s">
        <v>3892</v>
      </c>
      <c r="AJ2" s="104" t="s">
        <v>3892</v>
      </c>
      <c r="AK2" s="104" t="s">
        <v>3892</v>
      </c>
      <c r="AL2" s="104" t="s">
        <v>3892</v>
      </c>
      <c r="AM2" s="104" t="s">
        <v>58</v>
      </c>
      <c r="AN2" s="104" t="s">
        <v>59</v>
      </c>
      <c r="AO2" s="104" t="s">
        <v>60</v>
      </c>
      <c r="AP2" s="104" t="s">
        <v>3892</v>
      </c>
      <c r="AQ2" s="104" t="s">
        <v>3892</v>
      </c>
    </row>
    <row r="3" spans="1:43" s="104" customFormat="1" x14ac:dyDescent="0.4">
      <c r="A3" s="104" t="s">
        <v>61</v>
      </c>
      <c r="B3" s="104" t="s">
        <v>43</v>
      </c>
      <c r="C3" s="104" t="s">
        <v>62</v>
      </c>
      <c r="D3" s="104" t="s">
        <v>3900</v>
      </c>
      <c r="E3" s="104" t="s">
        <v>4486</v>
      </c>
      <c r="F3" s="104" t="s">
        <v>64</v>
      </c>
      <c r="G3" s="104" t="s">
        <v>65</v>
      </c>
      <c r="H3" s="104" t="s">
        <v>66</v>
      </c>
      <c r="I3" s="104" t="s">
        <v>3977</v>
      </c>
      <c r="J3" s="104" t="s">
        <v>3904</v>
      </c>
      <c r="K3" s="104">
        <v>1</v>
      </c>
      <c r="L3" s="104" t="s">
        <v>67</v>
      </c>
      <c r="M3" s="104" t="s">
        <v>48</v>
      </c>
      <c r="N3" s="104" t="s">
        <v>49</v>
      </c>
      <c r="O3" s="104" t="s">
        <v>68</v>
      </c>
      <c r="P3" s="104" t="s">
        <v>68</v>
      </c>
      <c r="Q3" s="104" t="s">
        <v>49</v>
      </c>
      <c r="R3" s="104" t="s">
        <v>69</v>
      </c>
      <c r="S3" s="104" t="s">
        <v>4485</v>
      </c>
      <c r="T3" s="104">
        <v>4</v>
      </c>
      <c r="U3" s="104" t="s">
        <v>4484</v>
      </c>
      <c r="V3" s="104">
        <v>2</v>
      </c>
      <c r="W3" s="104" t="s">
        <v>3894</v>
      </c>
      <c r="X3" s="104" t="s">
        <v>51</v>
      </c>
      <c r="Y3" s="104" t="s">
        <v>70</v>
      </c>
      <c r="Z3" s="104" t="s">
        <v>71</v>
      </c>
      <c r="AA3" s="104" t="s">
        <v>3893</v>
      </c>
      <c r="AB3" s="104" t="s">
        <v>72</v>
      </c>
      <c r="AC3" s="104" t="s">
        <v>73</v>
      </c>
      <c r="AD3" s="104" t="s">
        <v>74</v>
      </c>
      <c r="AE3" s="104" t="s">
        <v>63</v>
      </c>
      <c r="AF3" s="104" t="s">
        <v>3892</v>
      </c>
      <c r="AG3" s="104" t="s">
        <v>3892</v>
      </c>
      <c r="AH3" s="104" t="s">
        <v>3892</v>
      </c>
      <c r="AI3" s="104" t="s">
        <v>3892</v>
      </c>
      <c r="AJ3" s="104" t="s">
        <v>3892</v>
      </c>
      <c r="AK3" s="104" t="s">
        <v>3892</v>
      </c>
      <c r="AL3" s="104" t="s">
        <v>3892</v>
      </c>
      <c r="AM3" s="104" t="s">
        <v>75</v>
      </c>
      <c r="AN3" s="104" t="s">
        <v>76</v>
      </c>
      <c r="AO3" s="104" t="s">
        <v>77</v>
      </c>
      <c r="AP3" s="104" t="s">
        <v>3892</v>
      </c>
      <c r="AQ3" s="104" t="s">
        <v>3892</v>
      </c>
    </row>
    <row r="4" spans="1:43" s="104" customFormat="1" x14ac:dyDescent="0.4">
      <c r="A4" s="104" t="s">
        <v>78</v>
      </c>
      <c r="B4" s="104" t="s">
        <v>43</v>
      </c>
      <c r="C4" s="104" t="s">
        <v>79</v>
      </c>
      <c r="D4" s="104" t="s">
        <v>3917</v>
      </c>
      <c r="E4" s="104" t="s">
        <v>4483</v>
      </c>
      <c r="F4" s="104" t="s">
        <v>81</v>
      </c>
      <c r="G4" s="104" t="s">
        <v>65</v>
      </c>
      <c r="H4" s="104" t="s">
        <v>82</v>
      </c>
      <c r="I4" s="104" t="s">
        <v>3948</v>
      </c>
      <c r="J4" s="104" t="s">
        <v>4204</v>
      </c>
      <c r="K4" s="104">
        <v>0</v>
      </c>
      <c r="L4" s="104" t="s">
        <v>47</v>
      </c>
      <c r="M4" s="104" t="s">
        <v>49</v>
      </c>
      <c r="N4" s="104" t="s">
        <v>49</v>
      </c>
      <c r="O4" s="104" t="s">
        <v>49</v>
      </c>
      <c r="P4" s="104" t="s">
        <v>49</v>
      </c>
      <c r="Q4" s="104" t="s">
        <v>49</v>
      </c>
      <c r="R4" s="104" t="s">
        <v>83</v>
      </c>
      <c r="S4" s="104" t="s">
        <v>4118</v>
      </c>
      <c r="T4" s="104">
        <v>2</v>
      </c>
      <c r="U4" s="104" t="s">
        <v>3918</v>
      </c>
      <c r="V4" s="104">
        <v>1</v>
      </c>
      <c r="W4" s="104" t="s">
        <v>3894</v>
      </c>
      <c r="X4" s="104" t="s">
        <v>51</v>
      </c>
      <c r="Y4" s="104" t="s">
        <v>84</v>
      </c>
      <c r="Z4" s="104" t="s">
        <v>85</v>
      </c>
      <c r="AA4" s="104" t="s">
        <v>3893</v>
      </c>
      <c r="AB4" s="104" t="s">
        <v>86</v>
      </c>
      <c r="AC4" s="104" t="s">
        <v>87</v>
      </c>
      <c r="AD4" s="104" t="s">
        <v>88</v>
      </c>
      <c r="AE4" s="104" t="s">
        <v>80</v>
      </c>
      <c r="AF4" s="104" t="s">
        <v>89</v>
      </c>
      <c r="AG4" s="104" t="s">
        <v>90</v>
      </c>
      <c r="AH4" s="104" t="s">
        <v>91</v>
      </c>
      <c r="AI4" s="104" t="s">
        <v>92</v>
      </c>
      <c r="AJ4" s="104" t="s">
        <v>3892</v>
      </c>
      <c r="AK4" s="104" t="s">
        <v>3892</v>
      </c>
      <c r="AL4" s="104" t="s">
        <v>3892</v>
      </c>
      <c r="AM4" s="104" t="s">
        <v>93</v>
      </c>
      <c r="AN4" s="104" t="s">
        <v>94</v>
      </c>
      <c r="AO4" s="104" t="s">
        <v>60</v>
      </c>
      <c r="AP4" s="104" t="s">
        <v>3892</v>
      </c>
      <c r="AQ4" s="104" t="s">
        <v>3892</v>
      </c>
    </row>
    <row r="5" spans="1:43" s="104" customFormat="1" x14ac:dyDescent="0.4">
      <c r="A5" s="104" t="s">
        <v>95</v>
      </c>
      <c r="B5" s="104" t="s">
        <v>43</v>
      </c>
      <c r="C5" s="104" t="s">
        <v>96</v>
      </c>
      <c r="D5" s="104" t="s">
        <v>3917</v>
      </c>
      <c r="E5" s="104" t="s">
        <v>4482</v>
      </c>
      <c r="F5" s="104" t="s">
        <v>98</v>
      </c>
      <c r="G5" s="104" t="s">
        <v>45</v>
      </c>
      <c r="H5" s="104" t="s">
        <v>99</v>
      </c>
      <c r="I5" s="104" t="s">
        <v>3921</v>
      </c>
      <c r="J5" s="104" t="s">
        <v>3909</v>
      </c>
      <c r="K5" s="104">
        <v>1</v>
      </c>
      <c r="L5" s="104" t="s">
        <v>67</v>
      </c>
      <c r="M5" s="104" t="s">
        <v>48</v>
      </c>
      <c r="N5" s="104" t="s">
        <v>49</v>
      </c>
      <c r="O5" s="104" t="s">
        <v>49</v>
      </c>
      <c r="P5" s="104" t="s">
        <v>48</v>
      </c>
      <c r="Q5" s="104" t="s">
        <v>48</v>
      </c>
      <c r="R5" s="104" t="s">
        <v>100</v>
      </c>
      <c r="S5" s="104" t="s">
        <v>4274</v>
      </c>
      <c r="T5" s="104">
        <v>3</v>
      </c>
      <c r="U5" s="104" t="s">
        <v>3960</v>
      </c>
      <c r="V5" s="104">
        <v>2</v>
      </c>
      <c r="W5" s="104" t="s">
        <v>3894</v>
      </c>
      <c r="X5" s="104" t="s">
        <v>51</v>
      </c>
      <c r="Y5" s="104" t="s">
        <v>101</v>
      </c>
      <c r="Z5" s="104" t="s">
        <v>102</v>
      </c>
      <c r="AA5" s="104" t="s">
        <v>3893</v>
      </c>
      <c r="AB5" s="104" t="s">
        <v>103</v>
      </c>
      <c r="AC5" s="104" t="s">
        <v>104</v>
      </c>
      <c r="AD5" s="104" t="s">
        <v>105</v>
      </c>
      <c r="AE5" s="104" t="s">
        <v>97</v>
      </c>
      <c r="AF5" s="104" t="s">
        <v>3892</v>
      </c>
      <c r="AG5" s="104" t="s">
        <v>3892</v>
      </c>
      <c r="AH5" s="104" t="s">
        <v>3892</v>
      </c>
      <c r="AI5" s="104" t="s">
        <v>3892</v>
      </c>
      <c r="AJ5" s="104" t="s">
        <v>3892</v>
      </c>
      <c r="AK5" s="104" t="s">
        <v>3892</v>
      </c>
      <c r="AL5" s="104" t="s">
        <v>3892</v>
      </c>
      <c r="AM5" s="104" t="s">
        <v>106</v>
      </c>
      <c r="AN5" s="104" t="s">
        <v>107</v>
      </c>
      <c r="AO5" s="104" t="s">
        <v>108</v>
      </c>
      <c r="AP5" s="104" t="s">
        <v>3892</v>
      </c>
      <c r="AQ5" s="104" t="s">
        <v>3892</v>
      </c>
    </row>
    <row r="6" spans="1:43" s="104" customFormat="1" x14ac:dyDescent="0.4">
      <c r="A6" s="104" t="s">
        <v>109</v>
      </c>
      <c r="B6" s="104" t="s">
        <v>43</v>
      </c>
      <c r="C6" s="104" t="s">
        <v>110</v>
      </c>
      <c r="D6" s="104" t="s">
        <v>3917</v>
      </c>
      <c r="E6" s="104" t="s">
        <v>4481</v>
      </c>
      <c r="F6" s="104" t="s">
        <v>112</v>
      </c>
      <c r="G6" s="104" t="s">
        <v>65</v>
      </c>
      <c r="H6" s="104" t="s">
        <v>113</v>
      </c>
      <c r="I6" s="104" t="s">
        <v>3921</v>
      </c>
      <c r="J6" s="104" t="s">
        <v>3962</v>
      </c>
      <c r="K6" s="104">
        <v>2</v>
      </c>
      <c r="L6" s="104" t="s">
        <v>47</v>
      </c>
      <c r="M6" s="104" t="s">
        <v>48</v>
      </c>
      <c r="N6" s="104" t="s">
        <v>49</v>
      </c>
      <c r="O6" s="104" t="s">
        <v>49</v>
      </c>
      <c r="P6" s="104" t="s">
        <v>48</v>
      </c>
      <c r="Q6" s="104" t="s">
        <v>48</v>
      </c>
      <c r="R6" s="104" t="s">
        <v>114</v>
      </c>
      <c r="S6" s="104" t="s">
        <v>4480</v>
      </c>
      <c r="T6" s="104">
        <v>5</v>
      </c>
      <c r="U6" s="104" t="s">
        <v>4228</v>
      </c>
      <c r="V6" s="104">
        <v>2</v>
      </c>
      <c r="W6" s="104" t="s">
        <v>3894</v>
      </c>
      <c r="X6" s="104" t="s">
        <v>51</v>
      </c>
      <c r="Y6" s="104" t="s">
        <v>115</v>
      </c>
      <c r="Z6" s="104" t="s">
        <v>116</v>
      </c>
      <c r="AA6" s="104" t="s">
        <v>3893</v>
      </c>
      <c r="AB6" s="104" t="s">
        <v>117</v>
      </c>
      <c r="AC6" s="104" t="s">
        <v>118</v>
      </c>
      <c r="AD6" s="104" t="s">
        <v>119</v>
      </c>
      <c r="AE6" s="104" t="s">
        <v>111</v>
      </c>
      <c r="AF6" s="104" t="s">
        <v>120</v>
      </c>
      <c r="AG6" s="104" t="s">
        <v>121</v>
      </c>
      <c r="AH6" s="104" t="s">
        <v>122</v>
      </c>
      <c r="AI6" s="104" t="s">
        <v>123</v>
      </c>
      <c r="AJ6" s="104" t="s">
        <v>124</v>
      </c>
      <c r="AK6" s="104" t="s">
        <v>125</v>
      </c>
      <c r="AL6" s="104" t="s">
        <v>3892</v>
      </c>
      <c r="AM6" s="104" t="s">
        <v>126</v>
      </c>
      <c r="AN6" s="104" t="s">
        <v>127</v>
      </c>
      <c r="AO6" s="104" t="s">
        <v>108</v>
      </c>
      <c r="AP6" s="104" t="s">
        <v>3892</v>
      </c>
      <c r="AQ6" s="104" t="s">
        <v>3892</v>
      </c>
    </row>
    <row r="7" spans="1:43" s="104" customFormat="1" x14ac:dyDescent="0.4">
      <c r="A7" s="104" t="s">
        <v>128</v>
      </c>
      <c r="B7" s="104" t="s">
        <v>43</v>
      </c>
      <c r="C7" s="104" t="s">
        <v>129</v>
      </c>
      <c r="D7" s="104" t="s">
        <v>3917</v>
      </c>
      <c r="E7" s="104" t="s">
        <v>4408</v>
      </c>
      <c r="F7" s="104" t="s">
        <v>131</v>
      </c>
      <c r="G7" s="104" t="s">
        <v>45</v>
      </c>
      <c r="H7" s="104" t="s">
        <v>132</v>
      </c>
      <c r="I7" s="104" t="s">
        <v>3921</v>
      </c>
      <c r="J7" s="104" t="s">
        <v>3904</v>
      </c>
      <c r="K7" s="104">
        <v>1</v>
      </c>
      <c r="L7" s="104" t="s">
        <v>67</v>
      </c>
      <c r="M7" s="104" t="s">
        <v>48</v>
      </c>
      <c r="N7" s="104" t="s">
        <v>49</v>
      </c>
      <c r="O7" s="104" t="s">
        <v>49</v>
      </c>
      <c r="P7" s="104" t="s">
        <v>49</v>
      </c>
      <c r="Q7" s="104" t="s">
        <v>49</v>
      </c>
      <c r="R7" s="104" t="s">
        <v>133</v>
      </c>
      <c r="S7" s="104" t="s">
        <v>3991</v>
      </c>
      <c r="T7" s="104">
        <v>4</v>
      </c>
      <c r="U7" s="104" t="s">
        <v>3943</v>
      </c>
      <c r="V7" s="104">
        <v>2</v>
      </c>
      <c r="W7" s="104" t="s">
        <v>3894</v>
      </c>
      <c r="X7" s="104" t="s">
        <v>51</v>
      </c>
      <c r="Y7" s="104" t="s">
        <v>134</v>
      </c>
      <c r="Z7" s="104" t="s">
        <v>135</v>
      </c>
      <c r="AA7" s="104" t="s">
        <v>3893</v>
      </c>
      <c r="AB7" s="104" t="s">
        <v>136</v>
      </c>
      <c r="AC7" s="104" t="s">
        <v>137</v>
      </c>
      <c r="AD7" s="104" t="s">
        <v>138</v>
      </c>
      <c r="AE7" s="104" t="s">
        <v>130</v>
      </c>
      <c r="AF7" s="104" t="s">
        <v>139</v>
      </c>
      <c r="AG7" s="104" t="s">
        <v>140</v>
      </c>
      <c r="AH7" s="104" t="s">
        <v>141</v>
      </c>
      <c r="AI7" s="104" t="s">
        <v>142</v>
      </c>
      <c r="AJ7" s="104" t="s">
        <v>143</v>
      </c>
      <c r="AK7" s="104" t="s">
        <v>3892</v>
      </c>
      <c r="AL7" s="104" t="s">
        <v>3892</v>
      </c>
      <c r="AM7" s="104" t="s">
        <v>144</v>
      </c>
      <c r="AN7" s="104" t="s">
        <v>145</v>
      </c>
      <c r="AO7" s="104" t="s">
        <v>77</v>
      </c>
      <c r="AP7" s="104" t="s">
        <v>3892</v>
      </c>
      <c r="AQ7" s="104" t="s">
        <v>3892</v>
      </c>
    </row>
    <row r="8" spans="1:43" s="104" customFormat="1" x14ac:dyDescent="0.4">
      <c r="A8" s="104" t="s">
        <v>146</v>
      </c>
      <c r="B8" s="104" t="s">
        <v>43</v>
      </c>
      <c r="C8" s="104" t="s">
        <v>147</v>
      </c>
      <c r="D8" s="104" t="s">
        <v>3900</v>
      </c>
      <c r="E8" s="104" t="s">
        <v>4479</v>
      </c>
      <c r="F8" s="104" t="s">
        <v>149</v>
      </c>
      <c r="G8" s="104" t="s">
        <v>65</v>
      </c>
      <c r="H8" s="104" t="s">
        <v>150</v>
      </c>
      <c r="I8" s="104" t="s">
        <v>3921</v>
      </c>
      <c r="J8" s="104" t="s">
        <v>4204</v>
      </c>
      <c r="K8" s="104">
        <v>0</v>
      </c>
      <c r="L8" s="104" t="s">
        <v>151</v>
      </c>
      <c r="M8" s="104" t="s">
        <v>49</v>
      </c>
      <c r="N8" s="104" t="s">
        <v>49</v>
      </c>
      <c r="O8" s="104" t="s">
        <v>49</v>
      </c>
      <c r="P8" s="104" t="s">
        <v>49</v>
      </c>
      <c r="Q8" s="104" t="s">
        <v>49</v>
      </c>
      <c r="R8" s="104" t="s">
        <v>152</v>
      </c>
      <c r="S8" s="104" t="s">
        <v>4478</v>
      </c>
      <c r="T8" s="104">
        <v>6</v>
      </c>
      <c r="U8" s="104" t="s">
        <v>3955</v>
      </c>
      <c r="V8" s="104">
        <v>0</v>
      </c>
      <c r="W8" s="104" t="s">
        <v>3894</v>
      </c>
      <c r="X8" s="104" t="s">
        <v>51</v>
      </c>
      <c r="Y8" s="104" t="s">
        <v>153</v>
      </c>
      <c r="Z8" s="104" t="s">
        <v>154</v>
      </c>
      <c r="AA8" s="104" t="s">
        <v>3893</v>
      </c>
      <c r="AB8" s="104" t="s">
        <v>155</v>
      </c>
      <c r="AC8" s="104" t="s">
        <v>156</v>
      </c>
      <c r="AD8" s="104" t="s">
        <v>157</v>
      </c>
      <c r="AE8" s="104" t="s">
        <v>148</v>
      </c>
      <c r="AF8" s="104" t="s">
        <v>3892</v>
      </c>
      <c r="AG8" s="104" t="s">
        <v>3892</v>
      </c>
      <c r="AH8" s="104" t="s">
        <v>3892</v>
      </c>
      <c r="AI8" s="104" t="s">
        <v>3892</v>
      </c>
      <c r="AJ8" s="104" t="s">
        <v>3892</v>
      </c>
      <c r="AK8" s="104" t="s">
        <v>3892</v>
      </c>
      <c r="AL8" s="104" t="s">
        <v>3892</v>
      </c>
      <c r="AM8" s="104" t="s">
        <v>158</v>
      </c>
      <c r="AN8" s="104" t="s">
        <v>159</v>
      </c>
      <c r="AO8" s="104" t="s">
        <v>108</v>
      </c>
      <c r="AP8" s="104" t="s">
        <v>3892</v>
      </c>
      <c r="AQ8" s="104" t="s">
        <v>3892</v>
      </c>
    </row>
    <row r="9" spans="1:43" s="104" customFormat="1" x14ac:dyDescent="0.4">
      <c r="A9" s="104" t="s">
        <v>160</v>
      </c>
      <c r="B9" s="104" t="s">
        <v>43</v>
      </c>
      <c r="C9" s="104" t="s">
        <v>147</v>
      </c>
      <c r="D9" s="104" t="s">
        <v>3917</v>
      </c>
      <c r="E9" s="104" t="s">
        <v>4477</v>
      </c>
      <c r="F9" s="104" t="s">
        <v>149</v>
      </c>
      <c r="G9" s="104" t="s">
        <v>65</v>
      </c>
      <c r="H9" s="104" t="s">
        <v>162</v>
      </c>
      <c r="I9" s="104" t="s">
        <v>3998</v>
      </c>
      <c r="J9" s="104" t="s">
        <v>3904</v>
      </c>
      <c r="K9" s="104">
        <v>1</v>
      </c>
      <c r="L9" s="104" t="s">
        <v>67</v>
      </c>
      <c r="M9" s="104" t="s">
        <v>48</v>
      </c>
      <c r="N9" s="104" t="s">
        <v>49</v>
      </c>
      <c r="O9" s="104" t="s">
        <v>68</v>
      </c>
      <c r="P9" s="104" t="s">
        <v>68</v>
      </c>
      <c r="Q9" s="104" t="s">
        <v>49</v>
      </c>
      <c r="R9" s="104" t="s">
        <v>163</v>
      </c>
      <c r="S9" s="104" t="s">
        <v>4476</v>
      </c>
      <c r="T9" s="104">
        <v>3</v>
      </c>
      <c r="U9" s="104" t="s">
        <v>3918</v>
      </c>
      <c r="V9" s="104">
        <v>1</v>
      </c>
      <c r="W9" s="104" t="s">
        <v>3894</v>
      </c>
      <c r="X9" s="104" t="s">
        <v>51</v>
      </c>
      <c r="Y9" s="104" t="s">
        <v>164</v>
      </c>
      <c r="Z9" s="104" t="s">
        <v>165</v>
      </c>
      <c r="AA9" s="104" t="s">
        <v>4065</v>
      </c>
      <c r="AB9" s="104" t="s">
        <v>166</v>
      </c>
      <c r="AC9" s="104" t="s">
        <v>167</v>
      </c>
      <c r="AD9" s="104" t="s">
        <v>168</v>
      </c>
      <c r="AE9" s="104" t="s">
        <v>161</v>
      </c>
      <c r="AF9" s="104" t="s">
        <v>3892</v>
      </c>
      <c r="AG9" s="104" t="s">
        <v>3892</v>
      </c>
      <c r="AH9" s="104" t="s">
        <v>3892</v>
      </c>
      <c r="AI9" s="104" t="s">
        <v>3892</v>
      </c>
      <c r="AJ9" s="104" t="s">
        <v>3892</v>
      </c>
      <c r="AK9" s="104" t="s">
        <v>3892</v>
      </c>
      <c r="AL9" s="104" t="s">
        <v>3892</v>
      </c>
      <c r="AM9" s="104" t="s">
        <v>169</v>
      </c>
      <c r="AN9" s="104" t="s">
        <v>170</v>
      </c>
      <c r="AO9" s="104" t="s">
        <v>77</v>
      </c>
      <c r="AP9" s="104" t="s">
        <v>3892</v>
      </c>
      <c r="AQ9" s="104" t="s">
        <v>3892</v>
      </c>
    </row>
    <row r="10" spans="1:43" s="104" customFormat="1" x14ac:dyDescent="0.4">
      <c r="A10" s="104" t="s">
        <v>171</v>
      </c>
      <c r="B10" s="104" t="s">
        <v>43</v>
      </c>
      <c r="C10" s="104" t="s">
        <v>147</v>
      </c>
      <c r="D10" s="104" t="s">
        <v>3900</v>
      </c>
      <c r="E10" s="104" t="s">
        <v>4475</v>
      </c>
      <c r="F10" s="104" t="s">
        <v>149</v>
      </c>
      <c r="G10" s="104" t="s">
        <v>65</v>
      </c>
      <c r="H10" s="104" t="s">
        <v>173</v>
      </c>
      <c r="I10" s="104" t="s">
        <v>3921</v>
      </c>
      <c r="J10" s="104" t="s">
        <v>4204</v>
      </c>
      <c r="K10" s="104">
        <v>0</v>
      </c>
      <c r="L10" s="104" t="s">
        <v>151</v>
      </c>
      <c r="M10" s="104" t="s">
        <v>49</v>
      </c>
      <c r="N10" s="104" t="s">
        <v>49</v>
      </c>
      <c r="O10" s="104" t="s">
        <v>49</v>
      </c>
      <c r="P10" s="104" t="s">
        <v>49</v>
      </c>
      <c r="Q10" s="104" t="s">
        <v>49</v>
      </c>
      <c r="R10" s="104" t="s">
        <v>174</v>
      </c>
      <c r="S10" s="104" t="s">
        <v>4474</v>
      </c>
      <c r="T10" s="104">
        <v>3</v>
      </c>
      <c r="U10" s="104" t="s">
        <v>3955</v>
      </c>
      <c r="V10" s="104">
        <v>0</v>
      </c>
      <c r="W10" s="104" t="s">
        <v>3894</v>
      </c>
      <c r="X10" s="104" t="s">
        <v>51</v>
      </c>
      <c r="Y10" s="104" t="s">
        <v>175</v>
      </c>
      <c r="Z10" s="104" t="s">
        <v>176</v>
      </c>
      <c r="AA10" s="104" t="s">
        <v>3893</v>
      </c>
      <c r="AB10" s="104" t="s">
        <v>177</v>
      </c>
      <c r="AC10" s="104" t="s">
        <v>178</v>
      </c>
      <c r="AD10" s="104" t="s">
        <v>179</v>
      </c>
      <c r="AE10" s="104" t="s">
        <v>172</v>
      </c>
      <c r="AF10" s="104" t="s">
        <v>3892</v>
      </c>
      <c r="AG10" s="104" t="s">
        <v>3892</v>
      </c>
      <c r="AH10" s="104" t="s">
        <v>3892</v>
      </c>
      <c r="AI10" s="104" t="s">
        <v>3892</v>
      </c>
      <c r="AJ10" s="104" t="s">
        <v>3892</v>
      </c>
      <c r="AK10" s="104" t="s">
        <v>3892</v>
      </c>
      <c r="AL10" s="104" t="s">
        <v>3892</v>
      </c>
      <c r="AM10" s="104" t="s">
        <v>169</v>
      </c>
      <c r="AN10" s="104" t="s">
        <v>180</v>
      </c>
      <c r="AO10" s="104" t="s">
        <v>77</v>
      </c>
      <c r="AP10" s="104" t="s">
        <v>3892</v>
      </c>
      <c r="AQ10" s="104" t="s">
        <v>3892</v>
      </c>
    </row>
    <row r="11" spans="1:43" s="104" customFormat="1" x14ac:dyDescent="0.4">
      <c r="A11" s="104" t="s">
        <v>181</v>
      </c>
      <c r="B11" s="104" t="s">
        <v>184</v>
      </c>
      <c r="C11" s="104" t="s">
        <v>182</v>
      </c>
      <c r="D11" s="104" t="s">
        <v>3917</v>
      </c>
      <c r="E11" s="104" t="s">
        <v>4467</v>
      </c>
      <c r="F11" s="104" t="s">
        <v>185</v>
      </c>
      <c r="G11" s="104" t="s">
        <v>65</v>
      </c>
      <c r="H11" s="104" t="s">
        <v>186</v>
      </c>
      <c r="I11" s="104" t="s">
        <v>3969</v>
      </c>
      <c r="J11" s="104" t="s">
        <v>3974</v>
      </c>
      <c r="K11" s="104">
        <v>1</v>
      </c>
      <c r="L11" s="104" t="s">
        <v>67</v>
      </c>
      <c r="M11" s="104" t="s">
        <v>48</v>
      </c>
      <c r="N11" s="104" t="s">
        <v>49</v>
      </c>
      <c r="O11" s="104" t="s">
        <v>68</v>
      </c>
      <c r="P11" s="104" t="s">
        <v>49</v>
      </c>
      <c r="Q11" s="104" t="s">
        <v>49</v>
      </c>
      <c r="R11" s="104" t="s">
        <v>187</v>
      </c>
      <c r="S11" s="104" t="s">
        <v>4473</v>
      </c>
      <c r="T11" s="104">
        <v>3</v>
      </c>
      <c r="U11" s="104" t="s">
        <v>3918</v>
      </c>
      <c r="V11" s="104">
        <v>1</v>
      </c>
      <c r="W11" s="104" t="s">
        <v>3894</v>
      </c>
      <c r="X11" s="104" t="s">
        <v>51</v>
      </c>
      <c r="Y11" s="104" t="s">
        <v>188</v>
      </c>
      <c r="Z11" s="104" t="s">
        <v>4472</v>
      </c>
      <c r="AA11" s="104" t="s">
        <v>3968</v>
      </c>
      <c r="AB11" s="104" t="s">
        <v>189</v>
      </c>
      <c r="AC11" s="104" t="s">
        <v>190</v>
      </c>
      <c r="AD11" s="104" t="s">
        <v>191</v>
      </c>
      <c r="AE11" s="104" t="s">
        <v>183</v>
      </c>
      <c r="AF11" s="104" t="s">
        <v>192</v>
      </c>
      <c r="AG11" s="104" t="s">
        <v>193</v>
      </c>
      <c r="AH11" s="104" t="s">
        <v>194</v>
      </c>
      <c r="AI11" s="104" t="s">
        <v>195</v>
      </c>
      <c r="AJ11" s="104" t="s">
        <v>3892</v>
      </c>
      <c r="AK11" s="104" t="s">
        <v>3892</v>
      </c>
      <c r="AL11" s="104" t="s">
        <v>3892</v>
      </c>
      <c r="AM11" s="104" t="s">
        <v>4471</v>
      </c>
      <c r="AN11" s="104" t="s">
        <v>4470</v>
      </c>
      <c r="AO11" s="104" t="s">
        <v>108</v>
      </c>
      <c r="AP11" s="104" t="s">
        <v>3892</v>
      </c>
      <c r="AQ11" s="104" t="s">
        <v>3892</v>
      </c>
    </row>
    <row r="12" spans="1:43" s="104" customFormat="1" x14ac:dyDescent="0.4">
      <c r="A12" s="104" t="s">
        <v>196</v>
      </c>
      <c r="B12" s="104" t="s">
        <v>43</v>
      </c>
      <c r="C12" s="104" t="s">
        <v>197</v>
      </c>
      <c r="D12" s="104" t="s">
        <v>3900</v>
      </c>
      <c r="E12" s="104" t="s">
        <v>4469</v>
      </c>
      <c r="F12" s="104" t="s">
        <v>199</v>
      </c>
      <c r="G12" s="104" t="s">
        <v>65</v>
      </c>
      <c r="H12" s="104" t="s">
        <v>200</v>
      </c>
      <c r="I12" s="104" t="s">
        <v>3998</v>
      </c>
      <c r="J12" s="104" t="s">
        <v>3897</v>
      </c>
      <c r="K12" s="104">
        <v>1</v>
      </c>
      <c r="L12" s="104" t="s">
        <v>201</v>
      </c>
      <c r="M12" s="104" t="s">
        <v>48</v>
      </c>
      <c r="N12" s="104" t="s">
        <v>49</v>
      </c>
      <c r="O12" s="104" t="s">
        <v>68</v>
      </c>
      <c r="P12" s="104" t="s">
        <v>48</v>
      </c>
      <c r="Q12" s="104" t="s">
        <v>68</v>
      </c>
      <c r="R12" s="104" t="s">
        <v>202</v>
      </c>
      <c r="S12" s="104" t="s">
        <v>4468</v>
      </c>
      <c r="T12" s="104">
        <v>2</v>
      </c>
      <c r="U12" s="104" t="s">
        <v>3955</v>
      </c>
      <c r="V12" s="104">
        <v>0</v>
      </c>
      <c r="W12" s="104" t="s">
        <v>3930</v>
      </c>
      <c r="X12" s="104" t="s">
        <v>51</v>
      </c>
      <c r="Y12" s="104" t="s">
        <v>203</v>
      </c>
      <c r="Z12" s="104" t="s">
        <v>204</v>
      </c>
      <c r="AA12" s="104" t="s">
        <v>3893</v>
      </c>
      <c r="AB12" s="104" t="s">
        <v>205</v>
      </c>
      <c r="AC12" s="104" t="s">
        <v>206</v>
      </c>
      <c r="AD12" s="104" t="s">
        <v>207</v>
      </c>
      <c r="AE12" s="104" t="s">
        <v>198</v>
      </c>
      <c r="AF12" s="104" t="s">
        <v>208</v>
      </c>
      <c r="AG12" s="104" t="s">
        <v>3892</v>
      </c>
      <c r="AH12" s="104" t="s">
        <v>3892</v>
      </c>
      <c r="AI12" s="104" t="s">
        <v>3892</v>
      </c>
      <c r="AJ12" s="104" t="s">
        <v>3892</v>
      </c>
      <c r="AK12" s="104" t="s">
        <v>3892</v>
      </c>
      <c r="AL12" s="104" t="s">
        <v>3892</v>
      </c>
      <c r="AM12" s="104" t="s">
        <v>209</v>
      </c>
      <c r="AN12" s="104" t="s">
        <v>210</v>
      </c>
      <c r="AO12" s="104" t="s">
        <v>108</v>
      </c>
      <c r="AP12" s="104" t="s">
        <v>3892</v>
      </c>
      <c r="AQ12" s="104" t="s">
        <v>3892</v>
      </c>
    </row>
    <row r="13" spans="1:43" s="104" customFormat="1" x14ac:dyDescent="0.4">
      <c r="A13" s="104" t="s">
        <v>211</v>
      </c>
      <c r="B13" s="104" t="s">
        <v>43</v>
      </c>
      <c r="C13" s="104" t="s">
        <v>79</v>
      </c>
      <c r="D13" s="104" t="s">
        <v>3917</v>
      </c>
      <c r="E13" s="104" t="s">
        <v>4467</v>
      </c>
      <c r="F13" s="104" t="s">
        <v>213</v>
      </c>
      <c r="G13" s="104" t="s">
        <v>65</v>
      </c>
      <c r="H13" s="104" t="s">
        <v>214</v>
      </c>
      <c r="I13" s="104" t="s">
        <v>3948</v>
      </c>
      <c r="J13" s="104" t="s">
        <v>3904</v>
      </c>
      <c r="K13" s="104">
        <v>1</v>
      </c>
      <c r="L13" s="104" t="s">
        <v>151</v>
      </c>
      <c r="M13" s="104" t="s">
        <v>48</v>
      </c>
      <c r="N13" s="104" t="s">
        <v>48</v>
      </c>
      <c r="O13" s="104" t="s">
        <v>48</v>
      </c>
      <c r="P13" s="104" t="s">
        <v>48</v>
      </c>
      <c r="Q13" s="104" t="s">
        <v>49</v>
      </c>
      <c r="R13" s="104" t="s">
        <v>215</v>
      </c>
      <c r="S13" s="104" t="s">
        <v>4148</v>
      </c>
      <c r="T13" s="104">
        <v>2</v>
      </c>
      <c r="U13" s="104" t="s">
        <v>4466</v>
      </c>
      <c r="V13" s="104">
        <v>2</v>
      </c>
      <c r="W13" s="104" t="s">
        <v>4059</v>
      </c>
      <c r="X13" s="104" t="s">
        <v>51</v>
      </c>
      <c r="Y13" s="104" t="s">
        <v>216</v>
      </c>
      <c r="Z13" s="104" t="s">
        <v>217</v>
      </c>
      <c r="AA13" s="104" t="s">
        <v>4465</v>
      </c>
      <c r="AB13" s="104" t="s">
        <v>218</v>
      </c>
      <c r="AC13" s="104" t="s">
        <v>219</v>
      </c>
      <c r="AD13" s="104" t="s">
        <v>220</v>
      </c>
      <c r="AE13" s="104" t="s">
        <v>212</v>
      </c>
      <c r="AF13" s="104" t="s">
        <v>221</v>
      </c>
      <c r="AG13" s="104" t="s">
        <v>222</v>
      </c>
      <c r="AH13" s="104" t="s">
        <v>223</v>
      </c>
      <c r="AI13" s="104" t="s">
        <v>224</v>
      </c>
      <c r="AJ13" s="104" t="s">
        <v>225</v>
      </c>
      <c r="AK13" s="104" t="s">
        <v>226</v>
      </c>
      <c r="AL13" s="104" t="s">
        <v>3892</v>
      </c>
      <c r="AM13" s="104" t="s">
        <v>227</v>
      </c>
      <c r="AN13" s="104" t="s">
        <v>228</v>
      </c>
      <c r="AO13" s="104" t="s">
        <v>229</v>
      </c>
      <c r="AP13" s="104" t="s">
        <v>3892</v>
      </c>
      <c r="AQ13" s="104" t="s">
        <v>3892</v>
      </c>
    </row>
    <row r="14" spans="1:43" s="104" customFormat="1" x14ac:dyDescent="0.4">
      <c r="A14" s="104" t="s">
        <v>4464</v>
      </c>
      <c r="B14" s="104" t="s">
        <v>43</v>
      </c>
      <c r="C14" s="104" t="s">
        <v>230</v>
      </c>
      <c r="D14" s="104" t="s">
        <v>3917</v>
      </c>
      <c r="E14" s="104" t="s">
        <v>4463</v>
      </c>
      <c r="F14" s="104" t="s">
        <v>232</v>
      </c>
      <c r="G14" s="104" t="s">
        <v>45</v>
      </c>
      <c r="H14" s="104" t="s">
        <v>233</v>
      </c>
      <c r="I14" s="104" t="s">
        <v>3948</v>
      </c>
      <c r="J14" s="104" t="s">
        <v>3909</v>
      </c>
      <c r="K14" s="104">
        <v>1</v>
      </c>
      <c r="L14" s="104" t="s">
        <v>47</v>
      </c>
      <c r="M14" s="104" t="s">
        <v>68</v>
      </c>
      <c r="N14" s="104" t="s">
        <v>68</v>
      </c>
      <c r="O14" s="104" t="s">
        <v>68</v>
      </c>
      <c r="P14" s="104" t="s">
        <v>68</v>
      </c>
      <c r="Q14" s="104" t="s">
        <v>68</v>
      </c>
      <c r="R14" s="104" t="s">
        <v>234</v>
      </c>
      <c r="S14" s="104" t="s">
        <v>4242</v>
      </c>
      <c r="T14" s="104">
        <v>1</v>
      </c>
      <c r="U14" s="104" t="s">
        <v>4242</v>
      </c>
      <c r="V14" s="104">
        <v>1</v>
      </c>
      <c r="W14" s="104" t="s">
        <v>3892</v>
      </c>
      <c r="X14" s="104" t="s">
        <v>51</v>
      </c>
      <c r="Y14" s="104" t="s">
        <v>235</v>
      </c>
      <c r="Z14" s="104" t="s">
        <v>236</v>
      </c>
      <c r="AA14" s="104" t="s">
        <v>3893</v>
      </c>
      <c r="AB14" s="104" t="s">
        <v>237</v>
      </c>
      <c r="AC14" s="104" t="s">
        <v>238</v>
      </c>
      <c r="AD14" s="104" t="s">
        <v>239</v>
      </c>
      <c r="AE14" s="104" t="s">
        <v>231</v>
      </c>
      <c r="AF14" s="104" t="s">
        <v>3892</v>
      </c>
      <c r="AG14" s="104" t="s">
        <v>3892</v>
      </c>
      <c r="AH14" s="104" t="s">
        <v>3892</v>
      </c>
      <c r="AI14" s="104" t="s">
        <v>3892</v>
      </c>
      <c r="AJ14" s="104" t="s">
        <v>3892</v>
      </c>
      <c r="AK14" s="104" t="s">
        <v>3892</v>
      </c>
      <c r="AL14" s="104" t="s">
        <v>3892</v>
      </c>
      <c r="AM14" s="104" t="s">
        <v>240</v>
      </c>
      <c r="AN14" s="104" t="s">
        <v>241</v>
      </c>
      <c r="AO14" s="104" t="s">
        <v>77</v>
      </c>
      <c r="AP14" s="104" t="s">
        <v>3892</v>
      </c>
      <c r="AQ14" s="104" t="s">
        <v>3892</v>
      </c>
    </row>
    <row r="15" spans="1:43" s="104" customFormat="1" x14ac:dyDescent="0.4">
      <c r="A15" s="104" t="s">
        <v>242</v>
      </c>
      <c r="B15" s="104" t="s">
        <v>43</v>
      </c>
      <c r="C15" s="104" t="s">
        <v>110</v>
      </c>
      <c r="D15" s="104" t="s">
        <v>3900</v>
      </c>
      <c r="E15" s="104" t="s">
        <v>4462</v>
      </c>
      <c r="F15" s="104" t="s">
        <v>244</v>
      </c>
      <c r="G15" s="104" t="s">
        <v>65</v>
      </c>
      <c r="H15" s="104" t="s">
        <v>245</v>
      </c>
      <c r="I15" s="104" t="s">
        <v>3948</v>
      </c>
      <c r="J15" s="104" t="s">
        <v>3909</v>
      </c>
      <c r="K15" s="104">
        <v>1</v>
      </c>
      <c r="L15" s="104" t="s">
        <v>47</v>
      </c>
      <c r="M15" s="104" t="s">
        <v>48</v>
      </c>
      <c r="N15" s="104" t="s">
        <v>49</v>
      </c>
      <c r="O15" s="104" t="s">
        <v>48</v>
      </c>
      <c r="P15" s="104" t="s">
        <v>48</v>
      </c>
      <c r="Q15" s="104" t="s">
        <v>49</v>
      </c>
      <c r="R15" s="104" t="s">
        <v>246</v>
      </c>
      <c r="S15" s="104" t="s">
        <v>4148</v>
      </c>
      <c r="T15" s="104">
        <v>2</v>
      </c>
      <c r="U15" s="104" t="s">
        <v>4404</v>
      </c>
      <c r="V15" s="104">
        <v>2</v>
      </c>
      <c r="W15" s="104" t="s">
        <v>3894</v>
      </c>
      <c r="X15" s="104" t="s">
        <v>247</v>
      </c>
      <c r="Y15" s="104" t="s">
        <v>248</v>
      </c>
      <c r="Z15" s="104" t="s">
        <v>249</v>
      </c>
      <c r="AA15" s="104" t="s">
        <v>4037</v>
      </c>
      <c r="AB15" s="104" t="s">
        <v>250</v>
      </c>
      <c r="AC15" s="104" t="s">
        <v>251</v>
      </c>
      <c r="AD15" s="104" t="s">
        <v>252</v>
      </c>
      <c r="AE15" s="104" t="s">
        <v>243</v>
      </c>
      <c r="AF15" s="104" t="s">
        <v>253</v>
      </c>
      <c r="AG15" s="104" t="s">
        <v>3892</v>
      </c>
      <c r="AH15" s="104" t="s">
        <v>3892</v>
      </c>
      <c r="AI15" s="104" t="s">
        <v>3892</v>
      </c>
      <c r="AJ15" s="104" t="s">
        <v>3892</v>
      </c>
      <c r="AK15" s="104" t="s">
        <v>3892</v>
      </c>
      <c r="AL15" s="104" t="s">
        <v>3892</v>
      </c>
      <c r="AM15" s="104" t="s">
        <v>254</v>
      </c>
      <c r="AN15" s="104" t="s">
        <v>255</v>
      </c>
      <c r="AO15" s="104" t="s">
        <v>256</v>
      </c>
      <c r="AP15" s="104" t="s">
        <v>3892</v>
      </c>
      <c r="AQ15" s="104" t="s">
        <v>3892</v>
      </c>
    </row>
    <row r="16" spans="1:43" s="104" customFormat="1" x14ac:dyDescent="0.4">
      <c r="A16" s="104" t="s">
        <v>257</v>
      </c>
      <c r="B16" s="104" t="s">
        <v>43</v>
      </c>
      <c r="C16" s="104" t="s">
        <v>258</v>
      </c>
      <c r="D16" s="104" t="s">
        <v>3917</v>
      </c>
      <c r="E16" s="104" t="s">
        <v>4461</v>
      </c>
      <c r="F16" s="104" t="s">
        <v>260</v>
      </c>
      <c r="G16" s="104" t="s">
        <v>65</v>
      </c>
      <c r="H16" s="104" t="s">
        <v>261</v>
      </c>
      <c r="I16" s="104" t="s">
        <v>3921</v>
      </c>
      <c r="J16" s="104" t="s">
        <v>3920</v>
      </c>
      <c r="K16" s="104">
        <v>1</v>
      </c>
      <c r="L16" s="104" t="s">
        <v>47</v>
      </c>
      <c r="M16" s="104" t="s">
        <v>48</v>
      </c>
      <c r="N16" s="104" t="s">
        <v>49</v>
      </c>
      <c r="O16" s="104" t="s">
        <v>68</v>
      </c>
      <c r="P16" s="104" t="s">
        <v>48</v>
      </c>
      <c r="Q16" s="104" t="s">
        <v>48</v>
      </c>
      <c r="R16" s="104" t="s">
        <v>262</v>
      </c>
      <c r="S16" s="104" t="s">
        <v>4460</v>
      </c>
      <c r="T16" s="104">
        <v>4</v>
      </c>
      <c r="U16" s="104" t="s">
        <v>4211</v>
      </c>
      <c r="V16" s="104">
        <v>2</v>
      </c>
      <c r="W16" s="104" t="s">
        <v>3894</v>
      </c>
      <c r="X16" s="104" t="s">
        <v>51</v>
      </c>
      <c r="Y16" s="104" t="s">
        <v>263</v>
      </c>
      <c r="Z16" s="104" t="s">
        <v>264</v>
      </c>
      <c r="AA16" s="104" t="s">
        <v>3950</v>
      </c>
      <c r="AB16" s="104" t="s">
        <v>265</v>
      </c>
      <c r="AC16" s="104" t="s">
        <v>266</v>
      </c>
      <c r="AD16" s="104" t="s">
        <v>267</v>
      </c>
      <c r="AE16" s="104" t="s">
        <v>259</v>
      </c>
      <c r="AF16" s="104" t="s">
        <v>268</v>
      </c>
      <c r="AG16" s="104" t="s">
        <v>3892</v>
      </c>
      <c r="AH16" s="104" t="s">
        <v>3892</v>
      </c>
      <c r="AI16" s="104" t="s">
        <v>3892</v>
      </c>
      <c r="AJ16" s="104" t="s">
        <v>3892</v>
      </c>
      <c r="AK16" s="104" t="s">
        <v>3892</v>
      </c>
      <c r="AL16" s="104" t="s">
        <v>3892</v>
      </c>
      <c r="AM16" s="104" t="s">
        <v>269</v>
      </c>
      <c r="AN16" s="104" t="s">
        <v>270</v>
      </c>
      <c r="AO16" s="104" t="s">
        <v>77</v>
      </c>
      <c r="AP16" s="104" t="s">
        <v>3892</v>
      </c>
      <c r="AQ16" s="104" t="s">
        <v>3892</v>
      </c>
    </row>
    <row r="17" spans="1:43" s="104" customFormat="1" x14ac:dyDescent="0.4">
      <c r="A17" s="104" t="s">
        <v>271</v>
      </c>
      <c r="B17" s="104" t="s">
        <v>184</v>
      </c>
      <c r="C17" s="104" t="s">
        <v>272</v>
      </c>
      <c r="D17" s="104" t="s">
        <v>3917</v>
      </c>
      <c r="E17" s="104" t="s">
        <v>4459</v>
      </c>
      <c r="F17" s="104" t="s">
        <v>274</v>
      </c>
      <c r="G17" s="104" t="s">
        <v>65</v>
      </c>
      <c r="H17" s="104" t="s">
        <v>275</v>
      </c>
      <c r="I17" s="104" t="s">
        <v>3921</v>
      </c>
      <c r="J17" s="104" t="s">
        <v>3962</v>
      </c>
      <c r="K17" s="104">
        <v>2</v>
      </c>
      <c r="L17" s="104" t="s">
        <v>47</v>
      </c>
      <c r="M17" s="104" t="s">
        <v>48</v>
      </c>
      <c r="N17" s="104" t="s">
        <v>49</v>
      </c>
      <c r="O17" s="104" t="s">
        <v>49</v>
      </c>
      <c r="P17" s="104" t="s">
        <v>48</v>
      </c>
      <c r="Q17" s="104" t="s">
        <v>49</v>
      </c>
      <c r="R17" s="104" t="s">
        <v>276</v>
      </c>
      <c r="S17" s="104" t="s">
        <v>4458</v>
      </c>
      <c r="T17" s="104">
        <v>3</v>
      </c>
      <c r="U17" s="104" t="s">
        <v>3918</v>
      </c>
      <c r="V17" s="104">
        <v>1</v>
      </c>
      <c r="W17" s="104" t="s">
        <v>3894</v>
      </c>
      <c r="X17" s="104" t="s">
        <v>51</v>
      </c>
      <c r="Y17" s="104" t="s">
        <v>277</v>
      </c>
      <c r="Z17" s="104" t="s">
        <v>278</v>
      </c>
      <c r="AA17" s="104" t="s">
        <v>3893</v>
      </c>
      <c r="AB17" s="104" t="s">
        <v>279</v>
      </c>
      <c r="AC17" s="104" t="s">
        <v>280</v>
      </c>
      <c r="AD17" s="104" t="s">
        <v>281</v>
      </c>
      <c r="AE17" s="104" t="s">
        <v>273</v>
      </c>
      <c r="AF17" s="104" t="s">
        <v>282</v>
      </c>
      <c r="AG17" s="104" t="s">
        <v>283</v>
      </c>
      <c r="AH17" s="104" t="s">
        <v>284</v>
      </c>
      <c r="AI17" s="104" t="s">
        <v>3892</v>
      </c>
      <c r="AJ17" s="104" t="s">
        <v>3892</v>
      </c>
      <c r="AK17" s="104" t="s">
        <v>3892</v>
      </c>
      <c r="AL17" s="104" t="s">
        <v>3892</v>
      </c>
      <c r="AM17" s="104" t="s">
        <v>285</v>
      </c>
      <c r="AN17" s="104" t="s">
        <v>286</v>
      </c>
      <c r="AO17" s="104" t="s">
        <v>60</v>
      </c>
      <c r="AP17" s="104" t="s">
        <v>3892</v>
      </c>
      <c r="AQ17" s="104" t="s">
        <v>3892</v>
      </c>
    </row>
    <row r="18" spans="1:43" s="104" customFormat="1" x14ac:dyDescent="0.4">
      <c r="A18" s="104" t="s">
        <v>287</v>
      </c>
      <c r="B18" s="104" t="s">
        <v>43</v>
      </c>
      <c r="C18" s="104" t="s">
        <v>288</v>
      </c>
      <c r="D18" s="104" t="s">
        <v>3900</v>
      </c>
      <c r="E18" s="104" t="s">
        <v>4457</v>
      </c>
      <c r="F18" s="104" t="s">
        <v>290</v>
      </c>
      <c r="G18" s="104" t="s">
        <v>65</v>
      </c>
      <c r="H18" s="104" t="s">
        <v>291</v>
      </c>
      <c r="I18" s="104" t="s">
        <v>3921</v>
      </c>
      <c r="J18" s="104" t="s">
        <v>3920</v>
      </c>
      <c r="K18" s="104">
        <v>1</v>
      </c>
      <c r="L18" s="104" t="s">
        <v>151</v>
      </c>
      <c r="M18" s="104" t="s">
        <v>48</v>
      </c>
      <c r="N18" s="104" t="s">
        <v>49</v>
      </c>
      <c r="O18" s="104" t="s">
        <v>48</v>
      </c>
      <c r="P18" s="104" t="s">
        <v>48</v>
      </c>
      <c r="Q18" s="104" t="s">
        <v>48</v>
      </c>
      <c r="R18" s="104" t="s">
        <v>292</v>
      </c>
      <c r="S18" s="104" t="s">
        <v>4454</v>
      </c>
      <c r="T18" s="104">
        <v>2</v>
      </c>
      <c r="U18" s="104" t="s">
        <v>4456</v>
      </c>
      <c r="V18" s="104">
        <v>3</v>
      </c>
      <c r="W18" s="104" t="s">
        <v>3894</v>
      </c>
      <c r="X18" s="104" t="s">
        <v>247</v>
      </c>
      <c r="Y18" s="104" t="s">
        <v>293</v>
      </c>
      <c r="Z18" s="104" t="s">
        <v>294</v>
      </c>
      <c r="AA18" s="104" t="s">
        <v>3893</v>
      </c>
      <c r="AB18" s="104" t="s">
        <v>295</v>
      </c>
      <c r="AC18" s="104" t="s">
        <v>296</v>
      </c>
      <c r="AD18" s="104" t="s">
        <v>297</v>
      </c>
      <c r="AE18" s="104" t="s">
        <v>289</v>
      </c>
      <c r="AF18" s="104" t="s">
        <v>3892</v>
      </c>
      <c r="AG18" s="104" t="s">
        <v>3892</v>
      </c>
      <c r="AH18" s="104" t="s">
        <v>3892</v>
      </c>
      <c r="AI18" s="104" t="s">
        <v>3892</v>
      </c>
      <c r="AJ18" s="104" t="s">
        <v>3892</v>
      </c>
      <c r="AK18" s="104" t="s">
        <v>3892</v>
      </c>
      <c r="AL18" s="104" t="s">
        <v>3892</v>
      </c>
      <c r="AM18" s="104" t="s">
        <v>298</v>
      </c>
      <c r="AN18" s="104" t="s">
        <v>299</v>
      </c>
      <c r="AO18" s="104" t="s">
        <v>256</v>
      </c>
      <c r="AP18" s="104" t="s">
        <v>3892</v>
      </c>
      <c r="AQ18" s="104" t="s">
        <v>3892</v>
      </c>
    </row>
    <row r="19" spans="1:43" s="104" customFormat="1" x14ac:dyDescent="0.4">
      <c r="A19" s="104" t="s">
        <v>300</v>
      </c>
      <c r="B19" s="104" t="s">
        <v>43</v>
      </c>
      <c r="C19" s="104" t="s">
        <v>301</v>
      </c>
      <c r="D19" s="104" t="s">
        <v>3917</v>
      </c>
      <c r="E19" s="104" t="s">
        <v>4455</v>
      </c>
      <c r="F19" s="104" t="s">
        <v>303</v>
      </c>
      <c r="G19" s="104" t="s">
        <v>45</v>
      </c>
      <c r="H19" s="104" t="s">
        <v>304</v>
      </c>
      <c r="I19" s="104" t="s">
        <v>3948</v>
      </c>
      <c r="J19" s="104" t="s">
        <v>3920</v>
      </c>
      <c r="K19" s="104">
        <v>1</v>
      </c>
      <c r="L19" s="104" t="s">
        <v>47</v>
      </c>
      <c r="M19" s="104" t="s">
        <v>48</v>
      </c>
      <c r="N19" s="104" t="s">
        <v>48</v>
      </c>
      <c r="O19" s="104" t="s">
        <v>48</v>
      </c>
      <c r="P19" s="104" t="s">
        <v>48</v>
      </c>
      <c r="Q19" s="104" t="s">
        <v>48</v>
      </c>
      <c r="R19" s="104" t="s">
        <v>305</v>
      </c>
      <c r="S19" s="104" t="s">
        <v>4454</v>
      </c>
      <c r="T19" s="104">
        <v>2</v>
      </c>
      <c r="U19" s="104" t="s">
        <v>4051</v>
      </c>
      <c r="V19" s="104">
        <v>3</v>
      </c>
      <c r="W19" s="104" t="s">
        <v>3894</v>
      </c>
      <c r="X19" s="104" t="s">
        <v>51</v>
      </c>
      <c r="Y19" s="104" t="s">
        <v>306</v>
      </c>
      <c r="Z19" s="104" t="s">
        <v>307</v>
      </c>
      <c r="AA19" s="104" t="s">
        <v>3954</v>
      </c>
      <c r="AB19" s="104" t="s">
        <v>308</v>
      </c>
      <c r="AC19" s="104" t="s">
        <v>309</v>
      </c>
      <c r="AD19" s="104" t="s">
        <v>310</v>
      </c>
      <c r="AE19" s="104" t="s">
        <v>302</v>
      </c>
      <c r="AF19" s="104" t="s">
        <v>311</v>
      </c>
      <c r="AG19" s="104" t="s">
        <v>312</v>
      </c>
      <c r="AH19" s="104" t="s">
        <v>3892</v>
      </c>
      <c r="AI19" s="104" t="s">
        <v>3892</v>
      </c>
      <c r="AJ19" s="104" t="s">
        <v>3892</v>
      </c>
      <c r="AK19" s="104" t="s">
        <v>3892</v>
      </c>
      <c r="AL19" s="104" t="s">
        <v>3892</v>
      </c>
      <c r="AM19" s="104" t="s">
        <v>313</v>
      </c>
      <c r="AN19" s="104" t="s">
        <v>314</v>
      </c>
      <c r="AO19" s="104" t="s">
        <v>256</v>
      </c>
      <c r="AP19" s="104" t="s">
        <v>3892</v>
      </c>
      <c r="AQ19" s="104" t="s">
        <v>3892</v>
      </c>
    </row>
    <row r="20" spans="1:43" s="104" customFormat="1" x14ac:dyDescent="0.4">
      <c r="A20" s="104" t="s">
        <v>315</v>
      </c>
      <c r="B20" s="104" t="s">
        <v>43</v>
      </c>
      <c r="C20" s="104" t="s">
        <v>110</v>
      </c>
      <c r="D20" s="104" t="s">
        <v>3900</v>
      </c>
      <c r="E20" s="104" t="s">
        <v>4453</v>
      </c>
      <c r="F20" s="104" t="s">
        <v>317</v>
      </c>
      <c r="G20" s="104" t="s">
        <v>45</v>
      </c>
      <c r="H20" s="104" t="s">
        <v>318</v>
      </c>
      <c r="I20" s="104" t="s">
        <v>3948</v>
      </c>
      <c r="J20" s="104" t="s">
        <v>3920</v>
      </c>
      <c r="K20" s="104">
        <v>1</v>
      </c>
      <c r="L20" s="104" t="s">
        <v>151</v>
      </c>
      <c r="M20" s="104" t="s">
        <v>48</v>
      </c>
      <c r="N20" s="104" t="s">
        <v>49</v>
      </c>
      <c r="O20" s="104" t="s">
        <v>68</v>
      </c>
      <c r="P20" s="104" t="s">
        <v>48</v>
      </c>
      <c r="Q20" s="104" t="s">
        <v>49</v>
      </c>
      <c r="R20" s="104" t="s">
        <v>319</v>
      </c>
      <c r="S20" s="104" t="s">
        <v>4452</v>
      </c>
      <c r="T20" s="104">
        <v>5</v>
      </c>
      <c r="U20" s="104" t="s">
        <v>4282</v>
      </c>
      <c r="V20" s="104">
        <v>2</v>
      </c>
      <c r="W20" s="104" t="s">
        <v>3894</v>
      </c>
      <c r="X20" s="104" t="s">
        <v>51</v>
      </c>
      <c r="Y20" s="104" t="s">
        <v>320</v>
      </c>
      <c r="Z20" s="104" t="s">
        <v>321</v>
      </c>
      <c r="AA20" s="104" t="s">
        <v>3923</v>
      </c>
      <c r="AB20" s="104" t="s">
        <v>322</v>
      </c>
      <c r="AC20" s="104" t="s">
        <v>323</v>
      </c>
      <c r="AD20" s="104" t="s">
        <v>324</v>
      </c>
      <c r="AE20" s="104" t="s">
        <v>316</v>
      </c>
      <c r="AF20" s="104" t="s">
        <v>3892</v>
      </c>
      <c r="AG20" s="104" t="s">
        <v>3892</v>
      </c>
      <c r="AH20" s="104" t="s">
        <v>3892</v>
      </c>
      <c r="AI20" s="104" t="s">
        <v>3892</v>
      </c>
      <c r="AJ20" s="104" t="s">
        <v>3892</v>
      </c>
      <c r="AK20" s="104" t="s">
        <v>3892</v>
      </c>
      <c r="AL20" s="104" t="s">
        <v>3892</v>
      </c>
      <c r="AM20" s="104" t="s">
        <v>325</v>
      </c>
      <c r="AN20" s="104" t="s">
        <v>326</v>
      </c>
      <c r="AO20" s="104" t="s">
        <v>77</v>
      </c>
      <c r="AP20" s="104" t="s">
        <v>3892</v>
      </c>
      <c r="AQ20" s="104" t="s">
        <v>3892</v>
      </c>
    </row>
    <row r="21" spans="1:43" s="104" customFormat="1" x14ac:dyDescent="0.4">
      <c r="A21" s="104" t="s">
        <v>327</v>
      </c>
      <c r="B21" s="104" t="s">
        <v>43</v>
      </c>
      <c r="C21" s="104" t="s">
        <v>230</v>
      </c>
      <c r="D21" s="104" t="s">
        <v>3917</v>
      </c>
      <c r="E21" s="104" t="s">
        <v>4451</v>
      </c>
      <c r="F21" s="104" t="s">
        <v>327</v>
      </c>
      <c r="G21" s="104" t="s">
        <v>45</v>
      </c>
      <c r="H21" s="104" t="s">
        <v>329</v>
      </c>
      <c r="I21" s="104" t="s">
        <v>3921</v>
      </c>
      <c r="J21" s="104" t="s">
        <v>3920</v>
      </c>
      <c r="K21" s="104">
        <v>1</v>
      </c>
      <c r="L21" s="104" t="s">
        <v>151</v>
      </c>
      <c r="M21" s="104" t="s">
        <v>48</v>
      </c>
      <c r="N21" s="104" t="s">
        <v>48</v>
      </c>
      <c r="O21" s="104" t="s">
        <v>49</v>
      </c>
      <c r="P21" s="104" t="s">
        <v>49</v>
      </c>
      <c r="Q21" s="104" t="s">
        <v>49</v>
      </c>
      <c r="R21" s="104" t="s">
        <v>330</v>
      </c>
      <c r="S21" s="104" t="s">
        <v>4313</v>
      </c>
      <c r="T21" s="104">
        <v>1</v>
      </c>
      <c r="U21" s="104" t="s">
        <v>4282</v>
      </c>
      <c r="V21" s="104">
        <v>2</v>
      </c>
      <c r="W21" s="104" t="s">
        <v>3892</v>
      </c>
      <c r="X21" s="104" t="s">
        <v>51</v>
      </c>
      <c r="Y21" s="104" t="s">
        <v>331</v>
      </c>
      <c r="Z21" s="104" t="s">
        <v>332</v>
      </c>
      <c r="AA21" s="104" t="s">
        <v>4168</v>
      </c>
      <c r="AB21" s="104" t="s">
        <v>333</v>
      </c>
      <c r="AC21" s="104" t="s">
        <v>334</v>
      </c>
      <c r="AD21" s="104" t="s">
        <v>335</v>
      </c>
      <c r="AE21" s="104" t="s">
        <v>328</v>
      </c>
      <c r="AF21" s="104" t="s">
        <v>336</v>
      </c>
      <c r="AG21" s="104" t="s">
        <v>337</v>
      </c>
      <c r="AH21" s="104" t="s">
        <v>3892</v>
      </c>
      <c r="AI21" s="104" t="s">
        <v>3892</v>
      </c>
      <c r="AJ21" s="104" t="s">
        <v>3892</v>
      </c>
      <c r="AK21" s="104" t="s">
        <v>3892</v>
      </c>
      <c r="AL21" s="104" t="s">
        <v>3892</v>
      </c>
      <c r="AM21" s="104" t="s">
        <v>338</v>
      </c>
      <c r="AN21" s="104" t="s">
        <v>339</v>
      </c>
      <c r="AO21" s="104" t="s">
        <v>229</v>
      </c>
      <c r="AP21" s="104" t="s">
        <v>3892</v>
      </c>
      <c r="AQ21" s="104" t="s">
        <v>3892</v>
      </c>
    </row>
    <row r="22" spans="1:43" s="104" customFormat="1" x14ac:dyDescent="0.4">
      <c r="A22" s="104" t="s">
        <v>340</v>
      </c>
      <c r="B22" s="104" t="s">
        <v>184</v>
      </c>
      <c r="C22" s="104" t="s">
        <v>341</v>
      </c>
      <c r="D22" s="104" t="s">
        <v>3900</v>
      </c>
      <c r="E22" s="104" t="s">
        <v>4450</v>
      </c>
      <c r="F22" s="104" t="s">
        <v>343</v>
      </c>
      <c r="G22" s="104" t="s">
        <v>45</v>
      </c>
      <c r="H22" s="104" t="s">
        <v>344</v>
      </c>
      <c r="I22" s="104" t="s">
        <v>3933</v>
      </c>
      <c r="J22" s="104" t="s">
        <v>3897</v>
      </c>
      <c r="K22" s="104">
        <v>1</v>
      </c>
      <c r="L22" s="104" t="s">
        <v>47</v>
      </c>
      <c r="M22" s="104" t="s">
        <v>48</v>
      </c>
      <c r="N22" s="104" t="s">
        <v>48</v>
      </c>
      <c r="O22" s="104" t="s">
        <v>49</v>
      </c>
      <c r="P22" s="104" t="s">
        <v>48</v>
      </c>
      <c r="Q22" s="104" t="s">
        <v>49</v>
      </c>
      <c r="R22" s="104" t="s">
        <v>345</v>
      </c>
      <c r="S22" s="104" t="s">
        <v>4449</v>
      </c>
      <c r="T22" s="104">
        <v>3</v>
      </c>
      <c r="U22" s="104" t="s">
        <v>4072</v>
      </c>
      <c r="V22" s="104">
        <v>3</v>
      </c>
      <c r="W22" s="104" t="s">
        <v>3894</v>
      </c>
      <c r="X22" s="104" t="s">
        <v>51</v>
      </c>
      <c r="Y22" s="104" t="s">
        <v>346</v>
      </c>
      <c r="Z22" s="104" t="s">
        <v>347</v>
      </c>
      <c r="AA22" s="104" t="s">
        <v>3901</v>
      </c>
      <c r="AB22" s="104" t="s">
        <v>348</v>
      </c>
      <c r="AC22" s="104" t="s">
        <v>349</v>
      </c>
      <c r="AD22" s="104" t="s">
        <v>350</v>
      </c>
      <c r="AE22" s="104" t="s">
        <v>342</v>
      </c>
      <c r="AF22" s="104" t="s">
        <v>351</v>
      </c>
      <c r="AG22" s="104" t="s">
        <v>352</v>
      </c>
      <c r="AH22" s="104" t="s">
        <v>3892</v>
      </c>
      <c r="AI22" s="104" t="s">
        <v>3892</v>
      </c>
      <c r="AJ22" s="104" t="s">
        <v>3892</v>
      </c>
      <c r="AK22" s="104" t="s">
        <v>3892</v>
      </c>
      <c r="AL22" s="104" t="s">
        <v>3892</v>
      </c>
      <c r="AM22" s="104" t="s">
        <v>353</v>
      </c>
      <c r="AN22" s="104" t="s">
        <v>354</v>
      </c>
      <c r="AO22" s="104" t="s">
        <v>256</v>
      </c>
      <c r="AP22" s="104" t="s">
        <v>3892</v>
      </c>
      <c r="AQ22" s="104" t="s">
        <v>3892</v>
      </c>
    </row>
    <row r="23" spans="1:43" s="104" customFormat="1" x14ac:dyDescent="0.4">
      <c r="A23" s="104" t="s">
        <v>355</v>
      </c>
      <c r="B23" s="104" t="s">
        <v>43</v>
      </c>
      <c r="C23" s="104" t="s">
        <v>110</v>
      </c>
      <c r="D23" s="104" t="s">
        <v>4164</v>
      </c>
      <c r="E23" s="104" t="s">
        <v>4448</v>
      </c>
      <c r="F23" s="104" t="s">
        <v>357</v>
      </c>
      <c r="G23" s="104" t="s">
        <v>45</v>
      </c>
      <c r="H23" s="104" t="s">
        <v>358</v>
      </c>
      <c r="I23" s="104" t="s">
        <v>4374</v>
      </c>
      <c r="J23" s="104" t="s">
        <v>3909</v>
      </c>
      <c r="K23" s="104">
        <v>1</v>
      </c>
      <c r="L23" s="104" t="s">
        <v>359</v>
      </c>
      <c r="M23" s="104" t="s">
        <v>48</v>
      </c>
      <c r="N23" s="104" t="s">
        <v>48</v>
      </c>
      <c r="O23" s="104" t="s">
        <v>48</v>
      </c>
      <c r="P23" s="104" t="s">
        <v>48</v>
      </c>
      <c r="Q23" s="104" t="s">
        <v>49</v>
      </c>
      <c r="R23" s="104" t="s">
        <v>360</v>
      </c>
      <c r="S23" s="104" t="s">
        <v>4347</v>
      </c>
      <c r="T23" s="104">
        <v>3</v>
      </c>
      <c r="U23" s="104" t="s">
        <v>4051</v>
      </c>
      <c r="V23" s="104">
        <v>3</v>
      </c>
      <c r="W23" s="104" t="s">
        <v>3894</v>
      </c>
      <c r="X23" s="104" t="s">
        <v>51</v>
      </c>
      <c r="Y23" s="104" t="s">
        <v>361</v>
      </c>
      <c r="Z23" s="104" t="s">
        <v>362</v>
      </c>
      <c r="AA23" s="104" t="s">
        <v>3893</v>
      </c>
      <c r="AB23" s="104" t="s">
        <v>363</v>
      </c>
      <c r="AC23" s="104" t="s">
        <v>364</v>
      </c>
      <c r="AD23" s="104" t="s">
        <v>365</v>
      </c>
      <c r="AE23" s="104" t="s">
        <v>356</v>
      </c>
      <c r="AF23" s="104" t="s">
        <v>366</v>
      </c>
      <c r="AG23" s="104" t="s">
        <v>367</v>
      </c>
      <c r="AH23" s="104" t="s">
        <v>368</v>
      </c>
      <c r="AI23" s="104" t="s">
        <v>369</v>
      </c>
      <c r="AJ23" s="104" t="s">
        <v>370</v>
      </c>
      <c r="AK23" s="104" t="s">
        <v>371</v>
      </c>
      <c r="AL23" s="104" t="s">
        <v>3892</v>
      </c>
      <c r="AM23" s="104" t="s">
        <v>372</v>
      </c>
      <c r="AN23" s="104" t="s">
        <v>373</v>
      </c>
      <c r="AO23" s="104" t="s">
        <v>60</v>
      </c>
      <c r="AP23" s="104" t="s">
        <v>3892</v>
      </c>
      <c r="AQ23" s="104" t="s">
        <v>3892</v>
      </c>
    </row>
    <row r="24" spans="1:43" s="104" customFormat="1" x14ac:dyDescent="0.4">
      <c r="A24" s="104" t="s">
        <v>374</v>
      </c>
      <c r="B24" s="104" t="s">
        <v>43</v>
      </c>
      <c r="C24" s="104" t="s">
        <v>110</v>
      </c>
      <c r="D24" s="104" t="s">
        <v>3917</v>
      </c>
      <c r="E24" s="104" t="s">
        <v>4416</v>
      </c>
      <c r="F24" s="104" t="s">
        <v>376</v>
      </c>
      <c r="G24" s="104" t="s">
        <v>65</v>
      </c>
      <c r="H24" s="104" t="s">
        <v>377</v>
      </c>
      <c r="I24" s="104" t="s">
        <v>3977</v>
      </c>
      <c r="J24" s="104" t="s">
        <v>3909</v>
      </c>
      <c r="K24" s="104">
        <v>1</v>
      </c>
      <c r="L24" s="104" t="s">
        <v>359</v>
      </c>
      <c r="M24" s="104" t="s">
        <v>48</v>
      </c>
      <c r="N24" s="104" t="s">
        <v>49</v>
      </c>
      <c r="O24" s="104" t="s">
        <v>48</v>
      </c>
      <c r="P24" s="104" t="s">
        <v>48</v>
      </c>
      <c r="Q24" s="104" t="s">
        <v>48</v>
      </c>
      <c r="R24" s="104" t="s">
        <v>378</v>
      </c>
      <c r="S24" s="104" t="s">
        <v>4447</v>
      </c>
      <c r="T24" s="104">
        <v>4</v>
      </c>
      <c r="U24" s="104" t="s">
        <v>3918</v>
      </c>
      <c r="V24" s="104">
        <v>2</v>
      </c>
      <c r="W24" s="104" t="s">
        <v>4059</v>
      </c>
      <c r="X24" s="104" t="s">
        <v>51</v>
      </c>
      <c r="Y24" s="104" t="s">
        <v>379</v>
      </c>
      <c r="Z24" s="104" t="s">
        <v>380</v>
      </c>
      <c r="AA24" s="104" t="s">
        <v>4446</v>
      </c>
      <c r="AB24" s="104" t="s">
        <v>381</v>
      </c>
      <c r="AC24" s="104" t="s">
        <v>382</v>
      </c>
      <c r="AD24" s="104" t="s">
        <v>383</v>
      </c>
      <c r="AE24" s="104" t="s">
        <v>375</v>
      </c>
      <c r="AF24" s="104" t="s">
        <v>384</v>
      </c>
      <c r="AG24" s="104" t="s">
        <v>385</v>
      </c>
      <c r="AH24" s="104" t="s">
        <v>386</v>
      </c>
      <c r="AI24" s="104" t="s">
        <v>3892</v>
      </c>
      <c r="AJ24" s="104" t="s">
        <v>3892</v>
      </c>
      <c r="AK24" s="104" t="s">
        <v>3892</v>
      </c>
      <c r="AL24" s="104" t="s">
        <v>3892</v>
      </c>
      <c r="AM24" s="104" t="s">
        <v>387</v>
      </c>
      <c r="AN24" s="104" t="s">
        <v>388</v>
      </c>
      <c r="AO24" s="104" t="s">
        <v>60</v>
      </c>
      <c r="AP24" s="104" t="s">
        <v>3892</v>
      </c>
      <c r="AQ24" s="104" t="s">
        <v>3892</v>
      </c>
    </row>
    <row r="25" spans="1:43" s="104" customFormat="1" x14ac:dyDescent="0.4">
      <c r="A25" s="104" t="s">
        <v>389</v>
      </c>
      <c r="B25" s="104" t="s">
        <v>43</v>
      </c>
      <c r="C25" s="104" t="s">
        <v>110</v>
      </c>
      <c r="D25" s="104" t="s">
        <v>3917</v>
      </c>
      <c r="E25" s="104" t="s">
        <v>4445</v>
      </c>
      <c r="F25" s="104" t="s">
        <v>391</v>
      </c>
      <c r="G25" s="104" t="s">
        <v>65</v>
      </c>
      <c r="H25" s="104" t="s">
        <v>392</v>
      </c>
      <c r="I25" s="104" t="s">
        <v>3948</v>
      </c>
      <c r="J25" s="104" t="s">
        <v>4204</v>
      </c>
      <c r="K25" s="104">
        <v>0</v>
      </c>
      <c r="L25" s="104" t="s">
        <v>151</v>
      </c>
      <c r="M25" s="104" t="s">
        <v>49</v>
      </c>
      <c r="N25" s="104" t="s">
        <v>49</v>
      </c>
      <c r="O25" s="104" t="s">
        <v>49</v>
      </c>
      <c r="P25" s="104" t="s">
        <v>49</v>
      </c>
      <c r="Q25" s="104" t="s">
        <v>49</v>
      </c>
      <c r="R25" s="104" t="s">
        <v>393</v>
      </c>
      <c r="S25" s="104" t="s">
        <v>4362</v>
      </c>
      <c r="T25" s="104">
        <v>3</v>
      </c>
      <c r="U25" s="104" t="s">
        <v>3907</v>
      </c>
      <c r="V25" s="104">
        <v>2</v>
      </c>
      <c r="W25" s="104" t="s">
        <v>3894</v>
      </c>
      <c r="X25" s="104" t="s">
        <v>51</v>
      </c>
      <c r="Y25" s="104" t="s">
        <v>394</v>
      </c>
      <c r="Z25" s="104" t="s">
        <v>395</v>
      </c>
      <c r="AA25" s="104" t="s">
        <v>3968</v>
      </c>
      <c r="AB25" s="104" t="s">
        <v>396</v>
      </c>
      <c r="AC25" s="104" t="s">
        <v>397</v>
      </c>
      <c r="AD25" s="104" t="s">
        <v>398</v>
      </c>
      <c r="AE25" s="104" t="s">
        <v>390</v>
      </c>
      <c r="AF25" s="104" t="s">
        <v>399</v>
      </c>
      <c r="AG25" s="104" t="s">
        <v>400</v>
      </c>
      <c r="AH25" s="104" t="s">
        <v>401</v>
      </c>
      <c r="AI25" s="104" t="s">
        <v>3892</v>
      </c>
      <c r="AJ25" s="104" t="s">
        <v>3892</v>
      </c>
      <c r="AK25" s="104" t="s">
        <v>3892</v>
      </c>
      <c r="AL25" s="104" t="s">
        <v>3892</v>
      </c>
      <c r="AM25" s="104" t="s">
        <v>402</v>
      </c>
      <c r="AN25" s="104" t="s">
        <v>403</v>
      </c>
      <c r="AO25" s="104" t="s">
        <v>108</v>
      </c>
      <c r="AP25" s="104" t="s">
        <v>3892</v>
      </c>
      <c r="AQ25" s="104" t="s">
        <v>3892</v>
      </c>
    </row>
    <row r="26" spans="1:43" s="104" customFormat="1" x14ac:dyDescent="0.4">
      <c r="A26" s="104" t="s">
        <v>404</v>
      </c>
      <c r="B26" s="104" t="s">
        <v>43</v>
      </c>
      <c r="C26" s="104" t="s">
        <v>110</v>
      </c>
      <c r="D26" s="104" t="s">
        <v>4164</v>
      </c>
      <c r="E26" s="104" t="s">
        <v>4412</v>
      </c>
      <c r="F26" s="104" t="s">
        <v>406</v>
      </c>
      <c r="G26" s="104" t="s">
        <v>45</v>
      </c>
      <c r="H26" s="104" t="s">
        <v>407</v>
      </c>
      <c r="I26" s="104" t="s">
        <v>4084</v>
      </c>
      <c r="J26" s="104" t="s">
        <v>3920</v>
      </c>
      <c r="K26" s="104">
        <v>1</v>
      </c>
      <c r="L26" s="104" t="s">
        <v>47</v>
      </c>
      <c r="M26" s="104" t="s">
        <v>48</v>
      </c>
      <c r="N26" s="104" t="s">
        <v>48</v>
      </c>
      <c r="O26" s="104" t="s">
        <v>48</v>
      </c>
      <c r="P26" s="104" t="s">
        <v>48</v>
      </c>
      <c r="Q26" s="104" t="s">
        <v>48</v>
      </c>
      <c r="R26" s="104" t="s">
        <v>408</v>
      </c>
      <c r="S26" s="104" t="s">
        <v>4313</v>
      </c>
      <c r="T26" s="104">
        <v>1</v>
      </c>
      <c r="U26" s="104" t="s">
        <v>4444</v>
      </c>
      <c r="V26" s="104">
        <v>4</v>
      </c>
      <c r="W26" s="104" t="s">
        <v>3894</v>
      </c>
      <c r="X26" s="104" t="s">
        <v>247</v>
      </c>
      <c r="Y26" s="104" t="s">
        <v>409</v>
      </c>
      <c r="Z26" s="104" t="s">
        <v>4443</v>
      </c>
      <c r="AA26" s="104" t="s">
        <v>3893</v>
      </c>
      <c r="AB26" s="104" t="s">
        <v>410</v>
      </c>
      <c r="AC26" s="104" t="s">
        <v>411</v>
      </c>
      <c r="AD26" s="104" t="s">
        <v>412</v>
      </c>
      <c r="AE26" s="104" t="s">
        <v>405</v>
      </c>
      <c r="AF26" s="104" t="s">
        <v>413</v>
      </c>
      <c r="AG26" s="104" t="s">
        <v>414</v>
      </c>
      <c r="AH26" s="104" t="s">
        <v>3892</v>
      </c>
      <c r="AI26" s="104" t="s">
        <v>3892</v>
      </c>
      <c r="AJ26" s="104" t="s">
        <v>3892</v>
      </c>
      <c r="AK26" s="104" t="s">
        <v>3892</v>
      </c>
      <c r="AL26" s="104" t="s">
        <v>3892</v>
      </c>
      <c r="AM26" s="104" t="s">
        <v>415</v>
      </c>
      <c r="AN26" s="104" t="s">
        <v>416</v>
      </c>
      <c r="AO26" s="104" t="s">
        <v>256</v>
      </c>
      <c r="AP26" s="104" t="s">
        <v>3892</v>
      </c>
      <c r="AQ26" s="104" t="s">
        <v>3892</v>
      </c>
    </row>
    <row r="27" spans="1:43" s="104" customFormat="1" x14ac:dyDescent="0.4">
      <c r="A27" s="104" t="s">
        <v>417</v>
      </c>
      <c r="B27" s="104" t="s">
        <v>43</v>
      </c>
      <c r="C27" s="104" t="s">
        <v>418</v>
      </c>
      <c r="D27" s="104" t="s">
        <v>4164</v>
      </c>
      <c r="E27" s="104" t="s">
        <v>4442</v>
      </c>
      <c r="F27" s="104" t="s">
        <v>420</v>
      </c>
      <c r="G27" s="104" t="s">
        <v>45</v>
      </c>
      <c r="H27" s="104" t="s">
        <v>421</v>
      </c>
      <c r="I27" s="104" t="s">
        <v>3948</v>
      </c>
      <c r="J27" s="104" t="s">
        <v>3920</v>
      </c>
      <c r="K27" s="104">
        <v>1</v>
      </c>
      <c r="L27" s="104" t="s">
        <v>47</v>
      </c>
      <c r="M27" s="104" t="s">
        <v>48</v>
      </c>
      <c r="N27" s="104" t="s">
        <v>48</v>
      </c>
      <c r="O27" s="104" t="s">
        <v>49</v>
      </c>
      <c r="P27" s="104" t="s">
        <v>48</v>
      </c>
      <c r="Q27" s="104" t="s">
        <v>49</v>
      </c>
      <c r="R27" s="104" t="s">
        <v>422</v>
      </c>
      <c r="S27" s="104" t="s">
        <v>4118</v>
      </c>
      <c r="T27" s="104">
        <v>2</v>
      </c>
      <c r="U27" s="104" t="s">
        <v>4256</v>
      </c>
      <c r="V27" s="104">
        <v>2</v>
      </c>
      <c r="W27" s="104" t="s">
        <v>3894</v>
      </c>
      <c r="X27" s="104" t="s">
        <v>51</v>
      </c>
      <c r="Y27" s="104" t="s">
        <v>423</v>
      </c>
      <c r="Z27" s="104" t="s">
        <v>424</v>
      </c>
      <c r="AA27" s="104" t="s">
        <v>3893</v>
      </c>
      <c r="AB27" s="104" t="s">
        <v>425</v>
      </c>
      <c r="AC27" s="104" t="s">
        <v>426</v>
      </c>
      <c r="AD27" s="104" t="s">
        <v>427</v>
      </c>
      <c r="AE27" s="104" t="s">
        <v>419</v>
      </c>
      <c r="AF27" s="104" t="s">
        <v>3892</v>
      </c>
      <c r="AG27" s="104" t="s">
        <v>3892</v>
      </c>
      <c r="AH27" s="104" t="s">
        <v>3892</v>
      </c>
      <c r="AI27" s="104" t="s">
        <v>3892</v>
      </c>
      <c r="AJ27" s="104" t="s">
        <v>3892</v>
      </c>
      <c r="AK27" s="104" t="s">
        <v>3892</v>
      </c>
      <c r="AL27" s="104" t="s">
        <v>3892</v>
      </c>
      <c r="AM27" s="104" t="s">
        <v>428</v>
      </c>
      <c r="AN27" s="104" t="s">
        <v>429</v>
      </c>
      <c r="AO27" s="104" t="s">
        <v>229</v>
      </c>
      <c r="AP27" s="104" t="s">
        <v>3892</v>
      </c>
      <c r="AQ27" s="104" t="s">
        <v>3892</v>
      </c>
    </row>
    <row r="28" spans="1:43" s="104" customFormat="1" x14ac:dyDescent="0.4">
      <c r="A28" s="104" t="s">
        <v>430</v>
      </c>
      <c r="B28" s="104" t="s">
        <v>43</v>
      </c>
      <c r="C28" s="104" t="s">
        <v>431</v>
      </c>
      <c r="D28" s="104" t="s">
        <v>3917</v>
      </c>
      <c r="E28" s="104" t="s">
        <v>4441</v>
      </c>
      <c r="F28" s="104" t="s">
        <v>433</v>
      </c>
      <c r="G28" s="104" t="s">
        <v>45</v>
      </c>
      <c r="H28" s="104" t="s">
        <v>434</v>
      </c>
      <c r="I28" s="104" t="s">
        <v>4247</v>
      </c>
      <c r="J28" s="104" t="s">
        <v>4440</v>
      </c>
      <c r="K28" s="104">
        <v>2</v>
      </c>
      <c r="L28" s="104" t="s">
        <v>151</v>
      </c>
      <c r="M28" s="104" t="s">
        <v>48</v>
      </c>
      <c r="N28" s="104" t="s">
        <v>49</v>
      </c>
      <c r="O28" s="104" t="s">
        <v>49</v>
      </c>
      <c r="P28" s="104" t="s">
        <v>48</v>
      </c>
      <c r="Q28" s="104" t="s">
        <v>49</v>
      </c>
      <c r="R28" s="104" t="s">
        <v>435</v>
      </c>
      <c r="S28" s="104" t="s">
        <v>4439</v>
      </c>
      <c r="T28" s="104">
        <v>5</v>
      </c>
      <c r="U28" s="104" t="s">
        <v>3960</v>
      </c>
      <c r="V28" s="104">
        <v>2</v>
      </c>
      <c r="W28" s="104" t="s">
        <v>3894</v>
      </c>
      <c r="X28" s="104" t="s">
        <v>51</v>
      </c>
      <c r="Y28" s="104" t="s">
        <v>436</v>
      </c>
      <c r="Z28" s="104" t="s">
        <v>437</v>
      </c>
      <c r="AA28" s="104" t="s">
        <v>3968</v>
      </c>
      <c r="AB28" s="104" t="s">
        <v>438</v>
      </c>
      <c r="AC28" s="104" t="s">
        <v>439</v>
      </c>
      <c r="AD28" s="104" t="s">
        <v>440</v>
      </c>
      <c r="AE28" s="104" t="s">
        <v>432</v>
      </c>
      <c r="AF28" s="104" t="s">
        <v>441</v>
      </c>
      <c r="AG28" s="104" t="s">
        <v>442</v>
      </c>
      <c r="AH28" s="104" t="s">
        <v>443</v>
      </c>
      <c r="AI28" s="104" t="s">
        <v>444</v>
      </c>
      <c r="AJ28" s="104" t="s">
        <v>445</v>
      </c>
      <c r="AK28" s="104" t="s">
        <v>3892</v>
      </c>
      <c r="AL28" s="104" t="s">
        <v>3892</v>
      </c>
      <c r="AM28" s="104" t="s">
        <v>446</v>
      </c>
      <c r="AN28" s="104" t="s">
        <v>447</v>
      </c>
      <c r="AO28" s="104" t="s">
        <v>108</v>
      </c>
      <c r="AP28" s="104" t="s">
        <v>3892</v>
      </c>
      <c r="AQ28" s="104" t="s">
        <v>3892</v>
      </c>
    </row>
    <row r="29" spans="1:43" s="104" customFormat="1" x14ac:dyDescent="0.4">
      <c r="A29" s="104" t="s">
        <v>448</v>
      </c>
      <c r="B29" s="104" t="s">
        <v>43</v>
      </c>
      <c r="C29" s="104" t="s">
        <v>230</v>
      </c>
      <c r="D29" s="104" t="s">
        <v>3917</v>
      </c>
      <c r="E29" s="104" t="s">
        <v>4395</v>
      </c>
      <c r="F29" s="104" t="s">
        <v>450</v>
      </c>
      <c r="G29" s="104" t="s">
        <v>65</v>
      </c>
      <c r="H29" s="104" t="s">
        <v>451</v>
      </c>
      <c r="I29" s="104" t="s">
        <v>3941</v>
      </c>
      <c r="J29" s="104" t="s">
        <v>3920</v>
      </c>
      <c r="K29" s="104">
        <v>1</v>
      </c>
      <c r="L29" s="104" t="s">
        <v>47</v>
      </c>
      <c r="M29" s="104" t="s">
        <v>48</v>
      </c>
      <c r="N29" s="104" t="s">
        <v>48</v>
      </c>
      <c r="O29" s="104" t="s">
        <v>48</v>
      </c>
      <c r="P29" s="104" t="s">
        <v>48</v>
      </c>
      <c r="Q29" s="104" t="s">
        <v>49</v>
      </c>
      <c r="R29" s="104" t="s">
        <v>452</v>
      </c>
      <c r="S29" s="104" t="s">
        <v>4438</v>
      </c>
      <c r="T29" s="104">
        <v>5</v>
      </c>
      <c r="U29" s="104" t="s">
        <v>3951</v>
      </c>
      <c r="V29" s="104">
        <v>4</v>
      </c>
      <c r="W29" s="104" t="s">
        <v>3894</v>
      </c>
      <c r="X29" s="104" t="s">
        <v>51</v>
      </c>
      <c r="Y29" s="104" t="s">
        <v>453</v>
      </c>
      <c r="Z29" s="104" t="s">
        <v>4437</v>
      </c>
      <c r="AA29" s="104" t="s">
        <v>3972</v>
      </c>
      <c r="AB29" s="104" t="s">
        <v>454</v>
      </c>
      <c r="AC29" s="104" t="s">
        <v>455</v>
      </c>
      <c r="AD29" s="104" t="s">
        <v>456</v>
      </c>
      <c r="AE29" s="104" t="s">
        <v>449</v>
      </c>
      <c r="AF29" s="104" t="s">
        <v>457</v>
      </c>
      <c r="AG29" s="104" t="s">
        <v>458</v>
      </c>
      <c r="AH29" s="104" t="s">
        <v>459</v>
      </c>
      <c r="AI29" s="104" t="s">
        <v>460</v>
      </c>
      <c r="AJ29" s="104" t="s">
        <v>3892</v>
      </c>
      <c r="AK29" s="104" t="s">
        <v>3892</v>
      </c>
      <c r="AL29" s="104" t="s">
        <v>3892</v>
      </c>
      <c r="AM29" s="104" t="s">
        <v>461</v>
      </c>
      <c r="AN29" s="104" t="s">
        <v>462</v>
      </c>
      <c r="AO29" s="104" t="s">
        <v>229</v>
      </c>
      <c r="AP29" s="104" t="s">
        <v>3892</v>
      </c>
      <c r="AQ29" s="104" t="s">
        <v>3892</v>
      </c>
    </row>
    <row r="30" spans="1:43" s="104" customFormat="1" x14ac:dyDescent="0.4">
      <c r="A30" s="104" t="s">
        <v>463</v>
      </c>
      <c r="B30" s="104" t="s">
        <v>184</v>
      </c>
      <c r="C30" s="104" t="s">
        <v>431</v>
      </c>
      <c r="D30" s="104" t="s">
        <v>4164</v>
      </c>
      <c r="E30" s="104" t="s">
        <v>4436</v>
      </c>
      <c r="F30" s="104" t="s">
        <v>465</v>
      </c>
      <c r="G30" s="104" t="s">
        <v>45</v>
      </c>
      <c r="H30" s="104" t="s">
        <v>466</v>
      </c>
      <c r="I30" s="104" t="s">
        <v>4247</v>
      </c>
      <c r="J30" s="104" t="s">
        <v>3920</v>
      </c>
      <c r="K30" s="104">
        <v>1</v>
      </c>
      <c r="L30" s="104" t="s">
        <v>47</v>
      </c>
      <c r="M30" s="104" t="s">
        <v>48</v>
      </c>
      <c r="N30" s="104" t="s">
        <v>49</v>
      </c>
      <c r="O30" s="104" t="s">
        <v>48</v>
      </c>
      <c r="P30" s="104" t="s">
        <v>49</v>
      </c>
      <c r="Q30" s="104" t="s">
        <v>49</v>
      </c>
      <c r="R30" s="104" t="s">
        <v>467</v>
      </c>
      <c r="S30" s="104" t="s">
        <v>3919</v>
      </c>
      <c r="T30" s="104">
        <v>2</v>
      </c>
      <c r="U30" s="104" t="s">
        <v>4435</v>
      </c>
      <c r="V30" s="104">
        <v>4</v>
      </c>
      <c r="W30" s="104" t="s">
        <v>3894</v>
      </c>
      <c r="X30" s="104" t="s">
        <v>51</v>
      </c>
      <c r="Y30" s="104" t="s">
        <v>468</v>
      </c>
      <c r="Z30" s="104" t="s">
        <v>469</v>
      </c>
      <c r="AA30" s="104" t="s">
        <v>4434</v>
      </c>
      <c r="AB30" s="104" t="s">
        <v>470</v>
      </c>
      <c r="AC30" s="104" t="s">
        <v>471</v>
      </c>
      <c r="AD30" s="104" t="s">
        <v>472</v>
      </c>
      <c r="AE30" s="104" t="s">
        <v>464</v>
      </c>
      <c r="AF30" s="104" t="s">
        <v>473</v>
      </c>
      <c r="AG30" s="104" t="s">
        <v>474</v>
      </c>
      <c r="AH30" s="104" t="s">
        <v>475</v>
      </c>
      <c r="AI30" s="104" t="s">
        <v>476</v>
      </c>
      <c r="AJ30" s="104" t="s">
        <v>477</v>
      </c>
      <c r="AK30" s="104" t="s">
        <v>478</v>
      </c>
      <c r="AL30" s="104" t="s">
        <v>3892</v>
      </c>
      <c r="AM30" s="104" t="s">
        <v>479</v>
      </c>
      <c r="AN30" s="104" t="s">
        <v>480</v>
      </c>
      <c r="AO30" s="104" t="s">
        <v>60</v>
      </c>
      <c r="AP30" s="104" t="s">
        <v>3892</v>
      </c>
      <c r="AQ30" s="104" t="s">
        <v>3892</v>
      </c>
    </row>
    <row r="31" spans="1:43" s="104" customFormat="1" x14ac:dyDescent="0.4">
      <c r="A31" s="104" t="s">
        <v>481</v>
      </c>
      <c r="B31" s="104" t="s">
        <v>43</v>
      </c>
      <c r="C31" s="104" t="s">
        <v>230</v>
      </c>
      <c r="D31" s="104" t="s">
        <v>3917</v>
      </c>
      <c r="E31" s="104" t="s">
        <v>4433</v>
      </c>
      <c r="F31" s="104" t="s">
        <v>483</v>
      </c>
      <c r="G31" s="104" t="s">
        <v>65</v>
      </c>
      <c r="H31" s="104" t="s">
        <v>484</v>
      </c>
      <c r="I31" s="104" t="s">
        <v>3998</v>
      </c>
      <c r="J31" s="104" t="s">
        <v>3962</v>
      </c>
      <c r="K31" s="104">
        <v>2</v>
      </c>
      <c r="L31" s="104" t="s">
        <v>47</v>
      </c>
      <c r="M31" s="104" t="s">
        <v>48</v>
      </c>
      <c r="N31" s="104" t="s">
        <v>49</v>
      </c>
      <c r="O31" s="104" t="s">
        <v>49</v>
      </c>
      <c r="P31" s="104" t="s">
        <v>48</v>
      </c>
      <c r="Q31" s="104" t="s">
        <v>48</v>
      </c>
      <c r="R31" s="104" t="s">
        <v>485</v>
      </c>
      <c r="S31" s="104" t="s">
        <v>4094</v>
      </c>
      <c r="T31" s="104">
        <v>1</v>
      </c>
      <c r="U31" s="104" t="s">
        <v>3955</v>
      </c>
      <c r="V31" s="104">
        <v>0</v>
      </c>
      <c r="W31" s="104" t="s">
        <v>3894</v>
      </c>
      <c r="X31" s="104" t="s">
        <v>51</v>
      </c>
      <c r="Y31" s="104" t="s">
        <v>486</v>
      </c>
      <c r="Z31" s="104" t="s">
        <v>487</v>
      </c>
      <c r="AA31" s="104" t="s">
        <v>3893</v>
      </c>
      <c r="AB31" s="104" t="s">
        <v>488</v>
      </c>
      <c r="AC31" s="104" t="s">
        <v>489</v>
      </c>
      <c r="AD31" s="104" t="s">
        <v>490</v>
      </c>
      <c r="AE31" s="104" t="s">
        <v>482</v>
      </c>
      <c r="AF31" s="104" t="s">
        <v>491</v>
      </c>
      <c r="AG31" s="104" t="s">
        <v>492</v>
      </c>
      <c r="AH31" s="104" t="s">
        <v>493</v>
      </c>
      <c r="AI31" s="104" t="s">
        <v>494</v>
      </c>
      <c r="AJ31" s="104" t="s">
        <v>495</v>
      </c>
      <c r="AK31" s="104" t="s">
        <v>496</v>
      </c>
      <c r="AL31" s="104" t="s">
        <v>3892</v>
      </c>
      <c r="AM31" s="104" t="s">
        <v>497</v>
      </c>
      <c r="AN31" s="104" t="s">
        <v>498</v>
      </c>
      <c r="AO31" s="104" t="s">
        <v>108</v>
      </c>
      <c r="AP31" s="104" t="s">
        <v>3892</v>
      </c>
      <c r="AQ31" s="104" t="s">
        <v>3892</v>
      </c>
    </row>
    <row r="32" spans="1:43" s="104" customFormat="1" x14ac:dyDescent="0.4">
      <c r="A32" s="104" t="s">
        <v>499</v>
      </c>
      <c r="B32" s="104" t="s">
        <v>43</v>
      </c>
      <c r="C32" s="104" t="s">
        <v>500</v>
      </c>
      <c r="D32" s="104" t="s">
        <v>4164</v>
      </c>
      <c r="E32" s="104" t="s">
        <v>4418</v>
      </c>
      <c r="F32" s="104" t="s">
        <v>502</v>
      </c>
      <c r="G32" s="104" t="s">
        <v>65</v>
      </c>
      <c r="H32" s="104" t="s">
        <v>503</v>
      </c>
      <c r="I32" s="104" t="s">
        <v>3921</v>
      </c>
      <c r="J32" s="104" t="s">
        <v>3957</v>
      </c>
      <c r="K32" s="104">
        <v>2</v>
      </c>
      <c r="L32" s="104" t="s">
        <v>47</v>
      </c>
      <c r="M32" s="104" t="s">
        <v>48</v>
      </c>
      <c r="N32" s="104" t="s">
        <v>48</v>
      </c>
      <c r="O32" s="104" t="s">
        <v>48</v>
      </c>
      <c r="P32" s="104" t="s">
        <v>48</v>
      </c>
      <c r="Q32" s="104" t="s">
        <v>48</v>
      </c>
      <c r="R32" s="104" t="s">
        <v>504</v>
      </c>
      <c r="S32" s="104" t="s">
        <v>3919</v>
      </c>
      <c r="T32" s="104">
        <v>2</v>
      </c>
      <c r="U32" s="104" t="s">
        <v>4432</v>
      </c>
      <c r="V32" s="104">
        <v>3</v>
      </c>
      <c r="W32" s="104" t="s">
        <v>3894</v>
      </c>
      <c r="X32" s="104" t="s">
        <v>51</v>
      </c>
      <c r="Y32" s="104" t="s">
        <v>505</v>
      </c>
      <c r="Z32" s="104" t="s">
        <v>506</v>
      </c>
      <c r="AA32" s="104" t="s">
        <v>3927</v>
      </c>
      <c r="AB32" s="104" t="s">
        <v>507</v>
      </c>
      <c r="AC32" s="104" t="s">
        <v>508</v>
      </c>
      <c r="AD32" s="104" t="s">
        <v>509</v>
      </c>
      <c r="AE32" s="104" t="s">
        <v>501</v>
      </c>
      <c r="AF32" s="104" t="s">
        <v>510</v>
      </c>
      <c r="AG32" s="104" t="s">
        <v>511</v>
      </c>
      <c r="AH32" s="104" t="s">
        <v>512</v>
      </c>
      <c r="AI32" s="104" t="s">
        <v>513</v>
      </c>
      <c r="AJ32" s="104" t="s">
        <v>514</v>
      </c>
      <c r="AK32" s="104" t="s">
        <v>3892</v>
      </c>
      <c r="AL32" s="104" t="s">
        <v>3892</v>
      </c>
      <c r="AM32" s="104" t="s">
        <v>515</v>
      </c>
      <c r="AN32" s="104" t="s">
        <v>516</v>
      </c>
      <c r="AO32" s="104" t="s">
        <v>229</v>
      </c>
      <c r="AP32" s="104" t="s">
        <v>3892</v>
      </c>
      <c r="AQ32" s="104" t="s">
        <v>3892</v>
      </c>
    </row>
    <row r="33" spans="1:43" s="104" customFormat="1" x14ac:dyDescent="0.4">
      <c r="A33" s="104" t="s">
        <v>517</v>
      </c>
      <c r="B33" s="104" t="s">
        <v>43</v>
      </c>
      <c r="C33" s="104" t="s">
        <v>518</v>
      </c>
      <c r="D33" s="104" t="s">
        <v>3917</v>
      </c>
      <c r="E33" s="104" t="s">
        <v>4431</v>
      </c>
      <c r="F33" s="104" t="s">
        <v>520</v>
      </c>
      <c r="G33" s="104" t="s">
        <v>65</v>
      </c>
      <c r="H33" s="104" t="s">
        <v>521</v>
      </c>
      <c r="I33" s="104" t="s">
        <v>4084</v>
      </c>
      <c r="J33" s="104" t="s">
        <v>3920</v>
      </c>
      <c r="K33" s="104">
        <v>1</v>
      </c>
      <c r="L33" s="104" t="s">
        <v>47</v>
      </c>
      <c r="M33" s="104" t="s">
        <v>48</v>
      </c>
      <c r="N33" s="104" t="s">
        <v>49</v>
      </c>
      <c r="O33" s="104" t="s">
        <v>49</v>
      </c>
      <c r="P33" s="104" t="s">
        <v>48</v>
      </c>
      <c r="Q33" s="104" t="s">
        <v>48</v>
      </c>
      <c r="R33" s="104" t="s">
        <v>522</v>
      </c>
      <c r="S33" s="104" t="s">
        <v>4249</v>
      </c>
      <c r="T33" s="104">
        <v>5</v>
      </c>
      <c r="U33" s="104" t="s">
        <v>4312</v>
      </c>
      <c r="V33" s="104">
        <v>1</v>
      </c>
      <c r="W33" s="104" t="s">
        <v>3894</v>
      </c>
      <c r="X33" s="104" t="s">
        <v>247</v>
      </c>
      <c r="Y33" s="104" t="s">
        <v>523</v>
      </c>
      <c r="Z33" s="104" t="s">
        <v>524</v>
      </c>
      <c r="AA33" s="104" t="s">
        <v>4037</v>
      </c>
      <c r="AB33" s="104" t="s">
        <v>525</v>
      </c>
      <c r="AC33" s="104" t="s">
        <v>526</v>
      </c>
      <c r="AD33" s="104" t="s">
        <v>527</v>
      </c>
      <c r="AE33" s="104" t="s">
        <v>519</v>
      </c>
      <c r="AF33" s="104" t="s">
        <v>3892</v>
      </c>
      <c r="AG33" s="104" t="s">
        <v>3892</v>
      </c>
      <c r="AH33" s="104" t="s">
        <v>3892</v>
      </c>
      <c r="AI33" s="104" t="s">
        <v>3892</v>
      </c>
      <c r="AJ33" s="104" t="s">
        <v>3892</v>
      </c>
      <c r="AK33" s="104" t="s">
        <v>3892</v>
      </c>
      <c r="AL33" s="104" t="s">
        <v>3892</v>
      </c>
      <c r="AM33" s="104" t="s">
        <v>528</v>
      </c>
      <c r="AN33" s="104" t="s">
        <v>529</v>
      </c>
      <c r="AO33" s="104" t="s">
        <v>256</v>
      </c>
      <c r="AP33" s="104" t="s">
        <v>3892</v>
      </c>
      <c r="AQ33" s="104" t="s">
        <v>3892</v>
      </c>
    </row>
    <row r="34" spans="1:43" s="104" customFormat="1" x14ac:dyDescent="0.4">
      <c r="A34" s="104" t="s">
        <v>530</v>
      </c>
      <c r="B34" s="104" t="s">
        <v>43</v>
      </c>
      <c r="C34" s="104" t="s">
        <v>258</v>
      </c>
      <c r="D34" s="104" t="s">
        <v>3917</v>
      </c>
      <c r="E34" s="104" t="s">
        <v>4430</v>
      </c>
      <c r="F34" s="104" t="s">
        <v>532</v>
      </c>
      <c r="G34" s="104" t="s">
        <v>65</v>
      </c>
      <c r="H34" s="104" t="s">
        <v>533</v>
      </c>
      <c r="I34" s="104" t="s">
        <v>3977</v>
      </c>
      <c r="J34" s="104" t="s">
        <v>3909</v>
      </c>
      <c r="K34" s="104">
        <v>1</v>
      </c>
      <c r="L34" s="104" t="s">
        <v>359</v>
      </c>
      <c r="M34" s="104" t="s">
        <v>48</v>
      </c>
      <c r="N34" s="104" t="s">
        <v>49</v>
      </c>
      <c r="O34" s="104" t="s">
        <v>49</v>
      </c>
      <c r="P34" s="104" t="s">
        <v>48</v>
      </c>
      <c r="Q34" s="104" t="s">
        <v>49</v>
      </c>
      <c r="R34" s="104" t="s">
        <v>534</v>
      </c>
      <c r="S34" s="104" t="s">
        <v>4429</v>
      </c>
      <c r="T34" s="104">
        <v>3</v>
      </c>
      <c r="U34" s="104" t="s">
        <v>3955</v>
      </c>
      <c r="V34" s="104">
        <v>0</v>
      </c>
      <c r="W34" s="104" t="s">
        <v>3894</v>
      </c>
      <c r="X34" s="104" t="s">
        <v>51</v>
      </c>
      <c r="Y34" s="104" t="s">
        <v>535</v>
      </c>
      <c r="Z34" s="104" t="s">
        <v>536</v>
      </c>
      <c r="AA34" s="104" t="s">
        <v>3893</v>
      </c>
      <c r="AB34" s="104" t="s">
        <v>537</v>
      </c>
      <c r="AC34" s="104" t="s">
        <v>538</v>
      </c>
      <c r="AD34" s="104" t="s">
        <v>539</v>
      </c>
      <c r="AE34" s="104" t="s">
        <v>531</v>
      </c>
      <c r="AF34" s="104" t="s">
        <v>540</v>
      </c>
      <c r="AG34" s="104" t="s">
        <v>541</v>
      </c>
      <c r="AH34" s="104" t="s">
        <v>542</v>
      </c>
      <c r="AI34" s="104" t="s">
        <v>543</v>
      </c>
      <c r="AJ34" s="104" t="s">
        <v>544</v>
      </c>
      <c r="AK34" s="104" t="s">
        <v>3892</v>
      </c>
      <c r="AL34" s="104" t="s">
        <v>3892</v>
      </c>
      <c r="AM34" s="104" t="s">
        <v>545</v>
      </c>
      <c r="AN34" s="104" t="s">
        <v>546</v>
      </c>
      <c r="AO34" s="104" t="s">
        <v>60</v>
      </c>
      <c r="AP34" s="104" t="s">
        <v>3892</v>
      </c>
      <c r="AQ34" s="104" t="s">
        <v>3892</v>
      </c>
    </row>
    <row r="35" spans="1:43" s="104" customFormat="1" x14ac:dyDescent="0.4">
      <c r="A35" s="104" t="s">
        <v>547</v>
      </c>
      <c r="B35" s="104" t="s">
        <v>43</v>
      </c>
      <c r="C35" s="104" t="s">
        <v>79</v>
      </c>
      <c r="D35" s="104" t="s">
        <v>3917</v>
      </c>
      <c r="E35" s="104" t="s">
        <v>4428</v>
      </c>
      <c r="F35" s="104" t="s">
        <v>549</v>
      </c>
      <c r="G35" s="104" t="s">
        <v>65</v>
      </c>
      <c r="H35" s="104" t="s">
        <v>550</v>
      </c>
      <c r="I35" s="104" t="s">
        <v>3977</v>
      </c>
      <c r="J35" s="104" t="s">
        <v>3897</v>
      </c>
      <c r="K35" s="104">
        <v>1</v>
      </c>
      <c r="L35" s="104" t="s">
        <v>47</v>
      </c>
      <c r="M35" s="104" t="s">
        <v>49</v>
      </c>
      <c r="N35" s="104" t="s">
        <v>49</v>
      </c>
      <c r="O35" s="104" t="s">
        <v>49</v>
      </c>
      <c r="P35" s="104" t="s">
        <v>49</v>
      </c>
      <c r="Q35" s="104" t="s">
        <v>49</v>
      </c>
      <c r="R35" s="104" t="s">
        <v>551</v>
      </c>
      <c r="S35" s="104" t="s">
        <v>4337</v>
      </c>
      <c r="T35" s="104">
        <v>4</v>
      </c>
      <c r="U35" s="104" t="s">
        <v>3895</v>
      </c>
      <c r="V35" s="104">
        <v>1</v>
      </c>
      <c r="W35" s="104" t="s">
        <v>3894</v>
      </c>
      <c r="X35" s="104" t="s">
        <v>51</v>
      </c>
      <c r="Y35" s="104" t="s">
        <v>552</v>
      </c>
      <c r="Z35" s="104" t="s">
        <v>553</v>
      </c>
      <c r="AA35" s="104" t="s">
        <v>3893</v>
      </c>
      <c r="AB35" s="104" t="s">
        <v>554</v>
      </c>
      <c r="AC35" s="104" t="s">
        <v>555</v>
      </c>
      <c r="AD35" s="104" t="s">
        <v>556</v>
      </c>
      <c r="AE35" s="104" t="s">
        <v>548</v>
      </c>
      <c r="AF35" s="104" t="s">
        <v>557</v>
      </c>
      <c r="AG35" s="104" t="s">
        <v>3892</v>
      </c>
      <c r="AH35" s="104" t="s">
        <v>3892</v>
      </c>
      <c r="AI35" s="104" t="s">
        <v>3892</v>
      </c>
      <c r="AJ35" s="104" t="s">
        <v>3892</v>
      </c>
      <c r="AK35" s="104" t="s">
        <v>3892</v>
      </c>
      <c r="AL35" s="104" t="s">
        <v>3892</v>
      </c>
      <c r="AM35" s="104" t="s">
        <v>558</v>
      </c>
      <c r="AN35" s="104" t="s">
        <v>559</v>
      </c>
      <c r="AO35" s="104" t="s">
        <v>108</v>
      </c>
      <c r="AP35" s="104" t="s">
        <v>3892</v>
      </c>
      <c r="AQ35" s="104" t="s">
        <v>3892</v>
      </c>
    </row>
    <row r="36" spans="1:43" s="104" customFormat="1" x14ac:dyDescent="0.4">
      <c r="A36" s="104" t="s">
        <v>560</v>
      </c>
      <c r="B36" s="104" t="s">
        <v>43</v>
      </c>
      <c r="C36" s="104" t="s">
        <v>230</v>
      </c>
      <c r="D36" s="104" t="s">
        <v>3917</v>
      </c>
      <c r="E36" s="104" t="s">
        <v>4427</v>
      </c>
      <c r="F36" s="104" t="s">
        <v>562</v>
      </c>
      <c r="G36" s="104" t="s">
        <v>45</v>
      </c>
      <c r="H36" s="104" t="s">
        <v>563</v>
      </c>
      <c r="I36" s="104" t="s">
        <v>3921</v>
      </c>
      <c r="J36" s="104" t="s">
        <v>3909</v>
      </c>
      <c r="K36" s="104">
        <v>1</v>
      </c>
      <c r="L36" s="104" t="s">
        <v>67</v>
      </c>
      <c r="M36" s="104" t="s">
        <v>48</v>
      </c>
      <c r="N36" s="104" t="s">
        <v>49</v>
      </c>
      <c r="O36" s="104" t="s">
        <v>49</v>
      </c>
      <c r="P36" s="104" t="s">
        <v>48</v>
      </c>
      <c r="Q36" s="104" t="s">
        <v>48</v>
      </c>
      <c r="R36" s="104" t="s">
        <v>564</v>
      </c>
      <c r="S36" s="104" t="s">
        <v>4426</v>
      </c>
      <c r="T36" s="104">
        <v>4</v>
      </c>
      <c r="U36" s="104" t="s">
        <v>3895</v>
      </c>
      <c r="V36" s="104">
        <v>1</v>
      </c>
      <c r="W36" s="104" t="s">
        <v>3894</v>
      </c>
      <c r="X36" s="104" t="s">
        <v>51</v>
      </c>
      <c r="Y36" s="104" t="s">
        <v>565</v>
      </c>
      <c r="Z36" s="104" t="s">
        <v>566</v>
      </c>
      <c r="AA36" s="104" t="s">
        <v>3893</v>
      </c>
      <c r="AB36" s="104" t="s">
        <v>567</v>
      </c>
      <c r="AC36" s="104" t="s">
        <v>568</v>
      </c>
      <c r="AD36" s="104" t="s">
        <v>569</v>
      </c>
      <c r="AE36" s="104" t="s">
        <v>561</v>
      </c>
      <c r="AF36" s="104" t="s">
        <v>3892</v>
      </c>
      <c r="AG36" s="104" t="s">
        <v>3892</v>
      </c>
      <c r="AH36" s="104" t="s">
        <v>3892</v>
      </c>
      <c r="AI36" s="104" t="s">
        <v>3892</v>
      </c>
      <c r="AJ36" s="104" t="s">
        <v>3892</v>
      </c>
      <c r="AK36" s="104" t="s">
        <v>3892</v>
      </c>
      <c r="AL36" s="104" t="s">
        <v>3892</v>
      </c>
      <c r="AM36" s="104" t="s">
        <v>570</v>
      </c>
      <c r="AN36" s="104" t="s">
        <v>571</v>
      </c>
      <c r="AO36" s="104" t="s">
        <v>60</v>
      </c>
      <c r="AP36" s="104" t="s">
        <v>3892</v>
      </c>
      <c r="AQ36" s="104" t="s">
        <v>3892</v>
      </c>
    </row>
    <row r="37" spans="1:43" s="104" customFormat="1" x14ac:dyDescent="0.4">
      <c r="A37" s="104" t="s">
        <v>572</v>
      </c>
      <c r="B37" s="104" t="s">
        <v>43</v>
      </c>
      <c r="C37" s="104" t="s">
        <v>110</v>
      </c>
      <c r="D37" s="104" t="s">
        <v>3917</v>
      </c>
      <c r="E37" s="104" t="s">
        <v>4425</v>
      </c>
      <c r="F37" s="104" t="s">
        <v>244</v>
      </c>
      <c r="G37" s="104" t="s">
        <v>65</v>
      </c>
      <c r="H37" s="104" t="s">
        <v>574</v>
      </c>
      <c r="I37" s="104" t="s">
        <v>3969</v>
      </c>
      <c r="J37" s="104" t="s">
        <v>3920</v>
      </c>
      <c r="K37" s="104">
        <v>1</v>
      </c>
      <c r="L37" s="104" t="s">
        <v>47</v>
      </c>
      <c r="M37" s="104" t="s">
        <v>48</v>
      </c>
      <c r="N37" s="104" t="s">
        <v>48</v>
      </c>
      <c r="O37" s="104" t="s">
        <v>49</v>
      </c>
      <c r="P37" s="104" t="s">
        <v>49</v>
      </c>
      <c r="Q37" s="104" t="s">
        <v>49</v>
      </c>
      <c r="R37" s="104" t="s">
        <v>575</v>
      </c>
      <c r="S37" s="104" t="s">
        <v>4424</v>
      </c>
      <c r="T37" s="104">
        <v>3</v>
      </c>
      <c r="U37" s="104" t="s">
        <v>3895</v>
      </c>
      <c r="V37" s="104">
        <v>1</v>
      </c>
      <c r="W37" s="104" t="s">
        <v>3912</v>
      </c>
      <c r="X37" s="104" t="s">
        <v>51</v>
      </c>
      <c r="Y37" s="104" t="s">
        <v>576</v>
      </c>
      <c r="Z37" s="104" t="s">
        <v>577</v>
      </c>
      <c r="AA37" s="104" t="s">
        <v>4423</v>
      </c>
      <c r="AB37" s="104" t="s">
        <v>578</v>
      </c>
      <c r="AC37" s="104" t="s">
        <v>579</v>
      </c>
      <c r="AD37" s="104" t="s">
        <v>580</v>
      </c>
      <c r="AE37" s="104" t="s">
        <v>573</v>
      </c>
      <c r="AF37" s="104" t="s">
        <v>581</v>
      </c>
      <c r="AG37" s="104" t="s">
        <v>582</v>
      </c>
      <c r="AH37" s="104" t="s">
        <v>583</v>
      </c>
      <c r="AI37" s="104" t="s">
        <v>584</v>
      </c>
      <c r="AJ37" s="104" t="s">
        <v>585</v>
      </c>
      <c r="AK37" s="104" t="s">
        <v>586</v>
      </c>
      <c r="AL37" s="104" t="s">
        <v>3892</v>
      </c>
      <c r="AM37" s="104" t="s">
        <v>587</v>
      </c>
      <c r="AN37" s="104" t="s">
        <v>588</v>
      </c>
      <c r="AO37" s="104" t="s">
        <v>108</v>
      </c>
      <c r="AP37" s="104" t="s">
        <v>3892</v>
      </c>
      <c r="AQ37" s="104" t="s">
        <v>3892</v>
      </c>
    </row>
    <row r="38" spans="1:43" s="104" customFormat="1" x14ac:dyDescent="0.4">
      <c r="A38" s="104" t="s">
        <v>589</v>
      </c>
      <c r="B38" s="104" t="s">
        <v>43</v>
      </c>
      <c r="C38" s="104" t="s">
        <v>62</v>
      </c>
      <c r="D38" s="104" t="s">
        <v>4243</v>
      </c>
      <c r="E38" s="104" t="s">
        <v>4399</v>
      </c>
      <c r="F38" s="104" t="s">
        <v>591</v>
      </c>
      <c r="G38" s="104" t="s">
        <v>65</v>
      </c>
      <c r="H38" s="104" t="s">
        <v>592</v>
      </c>
      <c r="I38" s="104" t="s">
        <v>3948</v>
      </c>
      <c r="J38" s="104" t="s">
        <v>4063</v>
      </c>
      <c r="K38" s="104">
        <v>2</v>
      </c>
      <c r="L38" s="104" t="s">
        <v>47</v>
      </c>
      <c r="M38" s="104" t="s">
        <v>48</v>
      </c>
      <c r="N38" s="104" t="s">
        <v>48</v>
      </c>
      <c r="O38" s="104" t="s">
        <v>48</v>
      </c>
      <c r="P38" s="104" t="s">
        <v>48</v>
      </c>
      <c r="Q38" s="104" t="s">
        <v>48</v>
      </c>
      <c r="R38" s="104" t="s">
        <v>593</v>
      </c>
      <c r="S38" s="104" t="s">
        <v>4242</v>
      </c>
      <c r="T38" s="104">
        <v>1</v>
      </c>
      <c r="U38" s="104" t="s">
        <v>4242</v>
      </c>
      <c r="V38" s="104">
        <v>1</v>
      </c>
      <c r="W38" s="104" t="s">
        <v>3892</v>
      </c>
      <c r="X38" s="104" t="s">
        <v>247</v>
      </c>
      <c r="Y38" s="104" t="s">
        <v>594</v>
      </c>
      <c r="Z38" s="104" t="s">
        <v>4422</v>
      </c>
      <c r="AA38" s="104" t="s">
        <v>4037</v>
      </c>
      <c r="AB38" s="104" t="s">
        <v>595</v>
      </c>
      <c r="AC38" s="104" t="s">
        <v>596</v>
      </c>
      <c r="AD38" s="104" t="s">
        <v>597</v>
      </c>
      <c r="AE38" s="104" t="s">
        <v>590</v>
      </c>
      <c r="AF38" s="104" t="s">
        <v>598</v>
      </c>
      <c r="AG38" s="104" t="s">
        <v>599</v>
      </c>
      <c r="AH38" s="104" t="s">
        <v>600</v>
      </c>
      <c r="AI38" s="104" t="s">
        <v>601</v>
      </c>
      <c r="AJ38" s="104" t="s">
        <v>602</v>
      </c>
      <c r="AK38" s="104" t="s">
        <v>603</v>
      </c>
      <c r="AL38" s="104" t="s">
        <v>3892</v>
      </c>
      <c r="AM38" s="104" t="s">
        <v>604</v>
      </c>
      <c r="AN38" s="104" t="s">
        <v>605</v>
      </c>
      <c r="AO38" s="104" t="s">
        <v>229</v>
      </c>
      <c r="AP38" s="104" t="s">
        <v>3892</v>
      </c>
      <c r="AQ38" s="104" t="s">
        <v>3892</v>
      </c>
    </row>
    <row r="39" spans="1:43" s="104" customFormat="1" x14ac:dyDescent="0.4">
      <c r="A39" s="104" t="s">
        <v>606</v>
      </c>
      <c r="B39" s="104" t="s">
        <v>43</v>
      </c>
      <c r="C39" s="104" t="s">
        <v>110</v>
      </c>
      <c r="D39" s="104" t="s">
        <v>3917</v>
      </c>
      <c r="E39" s="104" t="s">
        <v>4421</v>
      </c>
      <c r="F39" s="104" t="s">
        <v>608</v>
      </c>
      <c r="G39" s="104" t="s">
        <v>65</v>
      </c>
      <c r="H39" s="104" t="s">
        <v>609</v>
      </c>
      <c r="I39" s="104" t="s">
        <v>4021</v>
      </c>
      <c r="J39" s="104" t="s">
        <v>4055</v>
      </c>
      <c r="K39" s="104">
        <v>2</v>
      </c>
      <c r="L39" s="104" t="s">
        <v>151</v>
      </c>
      <c r="M39" s="104" t="s">
        <v>48</v>
      </c>
      <c r="N39" s="104" t="s">
        <v>49</v>
      </c>
      <c r="O39" s="104" t="s">
        <v>68</v>
      </c>
      <c r="P39" s="104" t="s">
        <v>48</v>
      </c>
      <c r="Q39" s="104" t="s">
        <v>48</v>
      </c>
      <c r="R39" s="104" t="s">
        <v>610</v>
      </c>
      <c r="S39" s="104" t="s">
        <v>4420</v>
      </c>
      <c r="T39" s="104">
        <v>5</v>
      </c>
      <c r="U39" s="104" t="s">
        <v>4072</v>
      </c>
      <c r="V39" s="104">
        <v>3</v>
      </c>
      <c r="W39" s="104" t="s">
        <v>3894</v>
      </c>
      <c r="X39" s="104" t="s">
        <v>51</v>
      </c>
      <c r="Y39" s="104" t="s">
        <v>611</v>
      </c>
      <c r="Z39" s="104" t="s">
        <v>612</v>
      </c>
      <c r="AA39" s="104" t="s">
        <v>4419</v>
      </c>
      <c r="AB39" s="104" t="s">
        <v>613</v>
      </c>
      <c r="AC39" s="104" t="s">
        <v>614</v>
      </c>
      <c r="AD39" s="104" t="s">
        <v>615</v>
      </c>
      <c r="AE39" s="104" t="s">
        <v>607</v>
      </c>
      <c r="AF39" s="104" t="s">
        <v>616</v>
      </c>
      <c r="AG39" s="104" t="s">
        <v>617</v>
      </c>
      <c r="AH39" s="104" t="s">
        <v>618</v>
      </c>
      <c r="AI39" s="104" t="s">
        <v>619</v>
      </c>
      <c r="AJ39" s="104" t="s">
        <v>620</v>
      </c>
      <c r="AK39" s="104" t="s">
        <v>3892</v>
      </c>
      <c r="AL39" s="104" t="s">
        <v>3892</v>
      </c>
      <c r="AM39" s="104" t="s">
        <v>621</v>
      </c>
      <c r="AN39" s="104" t="s">
        <v>622</v>
      </c>
      <c r="AO39" s="104" t="s">
        <v>108</v>
      </c>
      <c r="AP39" s="104" t="s">
        <v>3892</v>
      </c>
      <c r="AQ39" s="104" t="s">
        <v>3892</v>
      </c>
    </row>
    <row r="40" spans="1:43" s="104" customFormat="1" x14ac:dyDescent="0.4">
      <c r="A40" s="104" t="s">
        <v>623</v>
      </c>
      <c r="B40" s="104" t="s">
        <v>184</v>
      </c>
      <c r="C40" s="104" t="s">
        <v>110</v>
      </c>
      <c r="D40" s="104" t="s">
        <v>4243</v>
      </c>
      <c r="E40" s="104" t="s">
        <v>4418</v>
      </c>
      <c r="F40" s="104" t="s">
        <v>625</v>
      </c>
      <c r="G40" s="104" t="s">
        <v>65</v>
      </c>
      <c r="H40" s="104" t="s">
        <v>626</v>
      </c>
      <c r="I40" s="104" t="s">
        <v>3977</v>
      </c>
      <c r="J40" s="104" t="s">
        <v>3909</v>
      </c>
      <c r="K40" s="104">
        <v>1</v>
      </c>
      <c r="L40" s="104" t="s">
        <v>359</v>
      </c>
      <c r="M40" s="104" t="s">
        <v>48</v>
      </c>
      <c r="N40" s="104" t="s">
        <v>48</v>
      </c>
      <c r="O40" s="104" t="s">
        <v>48</v>
      </c>
      <c r="P40" s="104" t="s">
        <v>48</v>
      </c>
      <c r="Q40" s="104" t="s">
        <v>48</v>
      </c>
      <c r="R40" s="104" t="s">
        <v>627</v>
      </c>
      <c r="S40" s="104" t="s">
        <v>4242</v>
      </c>
      <c r="T40" s="104">
        <v>1</v>
      </c>
      <c r="U40" s="104" t="s">
        <v>4242</v>
      </c>
      <c r="V40" s="104">
        <v>1</v>
      </c>
      <c r="W40" s="104" t="s">
        <v>3894</v>
      </c>
      <c r="X40" s="104" t="s">
        <v>247</v>
      </c>
      <c r="Y40" s="104" t="s">
        <v>628</v>
      </c>
      <c r="Z40" s="104" t="s">
        <v>629</v>
      </c>
      <c r="AA40" s="104" t="s">
        <v>4417</v>
      </c>
      <c r="AB40" s="104" t="s">
        <v>630</v>
      </c>
      <c r="AC40" s="104" t="s">
        <v>631</v>
      </c>
      <c r="AD40" s="104" t="s">
        <v>632</v>
      </c>
      <c r="AE40" s="104" t="s">
        <v>624</v>
      </c>
      <c r="AF40" s="104" t="s">
        <v>633</v>
      </c>
      <c r="AG40" s="104" t="s">
        <v>634</v>
      </c>
      <c r="AH40" s="104" t="s">
        <v>635</v>
      </c>
      <c r="AI40" s="104" t="s">
        <v>636</v>
      </c>
      <c r="AJ40" s="104" t="s">
        <v>3892</v>
      </c>
      <c r="AK40" s="104" t="s">
        <v>3892</v>
      </c>
      <c r="AL40" s="104" t="s">
        <v>3892</v>
      </c>
      <c r="AM40" s="104" t="s">
        <v>637</v>
      </c>
      <c r="AN40" s="104" t="s">
        <v>638</v>
      </c>
      <c r="AO40" s="104" t="s">
        <v>60</v>
      </c>
      <c r="AP40" s="104" t="s">
        <v>3892</v>
      </c>
      <c r="AQ40" s="104" t="s">
        <v>3892</v>
      </c>
    </row>
    <row r="41" spans="1:43" s="104" customFormat="1" x14ac:dyDescent="0.4">
      <c r="A41" s="104" t="s">
        <v>639</v>
      </c>
      <c r="B41" s="104" t="s">
        <v>43</v>
      </c>
      <c r="C41" s="104" t="s">
        <v>110</v>
      </c>
      <c r="D41" s="104" t="s">
        <v>3900</v>
      </c>
      <c r="E41" s="104" t="s">
        <v>4416</v>
      </c>
      <c r="F41" s="104" t="s">
        <v>641</v>
      </c>
      <c r="G41" s="104" t="s">
        <v>65</v>
      </c>
      <c r="H41" s="104" t="s">
        <v>642</v>
      </c>
      <c r="I41" s="104" t="s">
        <v>3969</v>
      </c>
      <c r="J41" s="104" t="s">
        <v>3920</v>
      </c>
      <c r="K41" s="104">
        <v>1</v>
      </c>
      <c r="L41" s="104" t="s">
        <v>359</v>
      </c>
      <c r="M41" s="104" t="s">
        <v>48</v>
      </c>
      <c r="N41" s="104" t="s">
        <v>49</v>
      </c>
      <c r="O41" s="104" t="s">
        <v>49</v>
      </c>
      <c r="P41" s="104" t="s">
        <v>48</v>
      </c>
      <c r="Q41" s="104" t="s">
        <v>49</v>
      </c>
      <c r="R41" s="104" t="s">
        <v>643</v>
      </c>
      <c r="S41" s="104" t="s">
        <v>4415</v>
      </c>
      <c r="T41" s="104">
        <v>3</v>
      </c>
      <c r="U41" s="104" t="s">
        <v>3960</v>
      </c>
      <c r="V41" s="104">
        <v>2</v>
      </c>
      <c r="W41" s="104" t="s">
        <v>3892</v>
      </c>
      <c r="X41" s="104" t="s">
        <v>51</v>
      </c>
      <c r="Y41" s="104" t="s">
        <v>644</v>
      </c>
      <c r="Z41" s="104" t="s">
        <v>645</v>
      </c>
      <c r="AA41" s="104" t="s">
        <v>4414</v>
      </c>
      <c r="AB41" s="104" t="s">
        <v>646</v>
      </c>
      <c r="AC41" s="104" t="s">
        <v>647</v>
      </c>
      <c r="AD41" s="104" t="s">
        <v>648</v>
      </c>
      <c r="AE41" s="104" t="s">
        <v>640</v>
      </c>
      <c r="AF41" s="104" t="s">
        <v>3892</v>
      </c>
      <c r="AG41" s="104" t="s">
        <v>3892</v>
      </c>
      <c r="AH41" s="104" t="s">
        <v>3892</v>
      </c>
      <c r="AI41" s="104" t="s">
        <v>3892</v>
      </c>
      <c r="AJ41" s="104" t="s">
        <v>3892</v>
      </c>
      <c r="AK41" s="104" t="s">
        <v>3892</v>
      </c>
      <c r="AL41" s="104" t="s">
        <v>3892</v>
      </c>
      <c r="AM41" s="104" t="s">
        <v>649</v>
      </c>
      <c r="AN41" s="104" t="s">
        <v>650</v>
      </c>
      <c r="AO41" s="104" t="s">
        <v>77</v>
      </c>
      <c r="AP41" s="104" t="s">
        <v>3892</v>
      </c>
      <c r="AQ41" s="104" t="s">
        <v>3892</v>
      </c>
    </row>
    <row r="42" spans="1:43" s="104" customFormat="1" x14ac:dyDescent="0.4">
      <c r="A42" s="104" t="s">
        <v>651</v>
      </c>
      <c r="B42" s="104" t="s">
        <v>43</v>
      </c>
      <c r="C42" s="104" t="s">
        <v>110</v>
      </c>
      <c r="D42" s="104" t="s">
        <v>4164</v>
      </c>
      <c r="E42" s="104" t="s">
        <v>4413</v>
      </c>
      <c r="F42" s="104" t="s">
        <v>391</v>
      </c>
      <c r="G42" s="104" t="s">
        <v>65</v>
      </c>
      <c r="H42" s="104" t="s">
        <v>653</v>
      </c>
      <c r="I42" s="104" t="s">
        <v>3948</v>
      </c>
      <c r="J42" s="104" t="s">
        <v>3904</v>
      </c>
      <c r="K42" s="104">
        <v>1</v>
      </c>
      <c r="L42" s="104" t="s">
        <v>47</v>
      </c>
      <c r="M42" s="104" t="s">
        <v>48</v>
      </c>
      <c r="N42" s="104" t="s">
        <v>48</v>
      </c>
      <c r="O42" s="104" t="s">
        <v>48</v>
      </c>
      <c r="P42" s="104" t="s">
        <v>48</v>
      </c>
      <c r="Q42" s="104" t="s">
        <v>48</v>
      </c>
      <c r="R42" s="104" t="s">
        <v>654</v>
      </c>
      <c r="S42" s="104" t="s">
        <v>4115</v>
      </c>
      <c r="T42" s="104">
        <v>1</v>
      </c>
      <c r="U42" s="104" t="s">
        <v>3951</v>
      </c>
      <c r="V42" s="104">
        <v>4</v>
      </c>
      <c r="W42" s="104" t="s">
        <v>3892</v>
      </c>
      <c r="X42" s="104" t="s">
        <v>51</v>
      </c>
      <c r="Y42" s="104" t="s">
        <v>655</v>
      </c>
      <c r="Z42" s="104" t="s">
        <v>656</v>
      </c>
      <c r="AA42" s="104" t="s">
        <v>3893</v>
      </c>
      <c r="AB42" s="104" t="s">
        <v>657</v>
      </c>
      <c r="AC42" s="104" t="s">
        <v>658</v>
      </c>
      <c r="AD42" s="104" t="s">
        <v>659</v>
      </c>
      <c r="AE42" s="104" t="s">
        <v>652</v>
      </c>
      <c r="AF42" s="104" t="s">
        <v>660</v>
      </c>
      <c r="AG42" s="104" t="s">
        <v>661</v>
      </c>
      <c r="AH42" s="104" t="s">
        <v>662</v>
      </c>
      <c r="AI42" s="104" t="s">
        <v>3892</v>
      </c>
      <c r="AJ42" s="104" t="s">
        <v>3892</v>
      </c>
      <c r="AK42" s="104" t="s">
        <v>3892</v>
      </c>
      <c r="AL42" s="104" t="s">
        <v>3892</v>
      </c>
      <c r="AM42" s="104" t="s">
        <v>663</v>
      </c>
      <c r="AN42" s="104" t="s">
        <v>664</v>
      </c>
      <c r="AO42" s="104" t="s">
        <v>229</v>
      </c>
      <c r="AP42" s="104" t="s">
        <v>3892</v>
      </c>
      <c r="AQ42" s="104" t="s">
        <v>3892</v>
      </c>
    </row>
    <row r="43" spans="1:43" s="104" customFormat="1" x14ac:dyDescent="0.4">
      <c r="A43" s="104" t="s">
        <v>665</v>
      </c>
      <c r="B43" s="104" t="s">
        <v>43</v>
      </c>
      <c r="C43" s="104" t="s">
        <v>110</v>
      </c>
      <c r="D43" s="104" t="s">
        <v>3900</v>
      </c>
      <c r="E43" s="104" t="s">
        <v>4412</v>
      </c>
      <c r="F43" s="104" t="s">
        <v>667</v>
      </c>
      <c r="G43" s="104" t="s">
        <v>65</v>
      </c>
      <c r="H43" s="104" t="s">
        <v>668</v>
      </c>
      <c r="I43" s="104" t="s">
        <v>3941</v>
      </c>
      <c r="J43" s="104" t="s">
        <v>3957</v>
      </c>
      <c r="K43" s="104">
        <v>2</v>
      </c>
      <c r="L43" s="104" t="s">
        <v>151</v>
      </c>
      <c r="M43" s="104" t="s">
        <v>48</v>
      </c>
      <c r="N43" s="104" t="s">
        <v>48</v>
      </c>
      <c r="O43" s="104" t="s">
        <v>48</v>
      </c>
      <c r="P43" s="104" t="s">
        <v>48</v>
      </c>
      <c r="Q43" s="104" t="s">
        <v>49</v>
      </c>
      <c r="R43" s="104" t="s">
        <v>669</v>
      </c>
      <c r="S43" s="104" t="s">
        <v>4268</v>
      </c>
      <c r="T43" s="104">
        <v>3</v>
      </c>
      <c r="U43" s="104" t="s">
        <v>4114</v>
      </c>
      <c r="V43" s="104">
        <v>2</v>
      </c>
      <c r="W43" s="104" t="s">
        <v>3894</v>
      </c>
      <c r="X43" s="104" t="s">
        <v>51</v>
      </c>
      <c r="Y43" s="104" t="s">
        <v>670</v>
      </c>
      <c r="Z43" s="104" t="s">
        <v>671</v>
      </c>
      <c r="AA43" s="104" t="s">
        <v>3893</v>
      </c>
      <c r="AB43" s="104" t="s">
        <v>672</v>
      </c>
      <c r="AC43" s="104" t="s">
        <v>673</v>
      </c>
      <c r="AD43" s="104" t="s">
        <v>674</v>
      </c>
      <c r="AE43" s="104" t="s">
        <v>666</v>
      </c>
      <c r="AF43" s="104" t="s">
        <v>3892</v>
      </c>
      <c r="AG43" s="104" t="s">
        <v>3892</v>
      </c>
      <c r="AH43" s="104" t="s">
        <v>3892</v>
      </c>
      <c r="AI43" s="104" t="s">
        <v>3892</v>
      </c>
      <c r="AJ43" s="104" t="s">
        <v>3892</v>
      </c>
      <c r="AK43" s="104" t="s">
        <v>3892</v>
      </c>
      <c r="AL43" s="104" t="s">
        <v>3892</v>
      </c>
      <c r="AM43" s="104" t="s">
        <v>675</v>
      </c>
      <c r="AN43" s="104" t="s">
        <v>676</v>
      </c>
      <c r="AO43" s="104" t="s">
        <v>77</v>
      </c>
      <c r="AP43" s="104" t="s">
        <v>3892</v>
      </c>
      <c r="AQ43" s="104" t="s">
        <v>3892</v>
      </c>
    </row>
    <row r="44" spans="1:43" s="104" customFormat="1" x14ac:dyDescent="0.4">
      <c r="A44" s="104" t="s">
        <v>677</v>
      </c>
      <c r="B44" s="104" t="s">
        <v>43</v>
      </c>
      <c r="C44" s="104" t="s">
        <v>678</v>
      </c>
      <c r="D44" s="104" t="s">
        <v>4164</v>
      </c>
      <c r="E44" s="104" t="s">
        <v>4411</v>
      </c>
      <c r="F44" s="104" t="s">
        <v>680</v>
      </c>
      <c r="G44" s="104" t="s">
        <v>65</v>
      </c>
      <c r="H44" s="104" t="s">
        <v>681</v>
      </c>
      <c r="I44" s="104" t="s">
        <v>3921</v>
      </c>
      <c r="J44" s="104" t="s">
        <v>4294</v>
      </c>
      <c r="K44" s="104">
        <v>3</v>
      </c>
      <c r="L44" s="104" t="s">
        <v>201</v>
      </c>
      <c r="M44" s="104" t="s">
        <v>48</v>
      </c>
      <c r="N44" s="104" t="s">
        <v>48</v>
      </c>
      <c r="O44" s="104" t="s">
        <v>48</v>
      </c>
      <c r="P44" s="104" t="s">
        <v>48</v>
      </c>
      <c r="Q44" s="104" t="s">
        <v>48</v>
      </c>
      <c r="R44" s="104" t="s">
        <v>682</v>
      </c>
      <c r="S44" s="104" t="s">
        <v>4094</v>
      </c>
      <c r="T44" s="104">
        <v>1</v>
      </c>
      <c r="U44" s="104" t="s">
        <v>4312</v>
      </c>
      <c r="V44" s="104">
        <v>1</v>
      </c>
      <c r="W44" s="104" t="s">
        <v>3892</v>
      </c>
      <c r="X44" s="104" t="s">
        <v>51</v>
      </c>
      <c r="Y44" s="104" t="s">
        <v>683</v>
      </c>
      <c r="Z44" s="104" t="s">
        <v>684</v>
      </c>
      <c r="AA44" s="104" t="s">
        <v>3893</v>
      </c>
      <c r="AB44" s="104" t="s">
        <v>685</v>
      </c>
      <c r="AC44" s="104" t="s">
        <v>686</v>
      </c>
      <c r="AD44" s="104" t="s">
        <v>687</v>
      </c>
      <c r="AE44" s="104" t="s">
        <v>679</v>
      </c>
      <c r="AF44" s="104" t="s">
        <v>688</v>
      </c>
      <c r="AG44" s="104" t="s">
        <v>689</v>
      </c>
      <c r="AH44" s="104" t="s">
        <v>690</v>
      </c>
      <c r="AI44" s="104" t="s">
        <v>691</v>
      </c>
      <c r="AJ44" s="104" t="s">
        <v>692</v>
      </c>
      <c r="AK44" s="104" t="s">
        <v>693</v>
      </c>
      <c r="AL44" s="104" t="s">
        <v>3892</v>
      </c>
      <c r="AM44" s="104" t="s">
        <v>694</v>
      </c>
      <c r="AN44" s="104" t="s">
        <v>695</v>
      </c>
      <c r="AO44" s="104" t="s">
        <v>229</v>
      </c>
      <c r="AP44" s="104" t="s">
        <v>3892</v>
      </c>
      <c r="AQ44" s="104" t="s">
        <v>3892</v>
      </c>
    </row>
    <row r="45" spans="1:43" s="104" customFormat="1" x14ac:dyDescent="0.4">
      <c r="A45" s="104" t="s">
        <v>696</v>
      </c>
      <c r="B45" s="104" t="s">
        <v>43</v>
      </c>
      <c r="C45" s="104" t="s">
        <v>301</v>
      </c>
      <c r="D45" s="104" t="s">
        <v>4243</v>
      </c>
      <c r="E45" s="104" t="s">
        <v>4410</v>
      </c>
      <c r="F45" s="104" t="s">
        <v>698</v>
      </c>
      <c r="G45" s="104" t="s">
        <v>45</v>
      </c>
      <c r="H45" s="104" t="s">
        <v>699</v>
      </c>
      <c r="I45" s="104" t="s">
        <v>3977</v>
      </c>
      <c r="J45" s="104" t="s">
        <v>3909</v>
      </c>
      <c r="K45" s="104">
        <v>1</v>
      </c>
      <c r="L45" s="104" t="s">
        <v>359</v>
      </c>
      <c r="M45" s="104" t="s">
        <v>48</v>
      </c>
      <c r="N45" s="104" t="s">
        <v>48</v>
      </c>
      <c r="O45" s="104" t="s">
        <v>48</v>
      </c>
      <c r="P45" s="104" t="s">
        <v>48</v>
      </c>
      <c r="Q45" s="104" t="s">
        <v>48</v>
      </c>
      <c r="R45" s="104" t="s">
        <v>700</v>
      </c>
      <c r="S45" s="104" t="s">
        <v>3919</v>
      </c>
      <c r="T45" s="104">
        <v>2</v>
      </c>
      <c r="U45" s="104" t="s">
        <v>4312</v>
      </c>
      <c r="V45" s="104">
        <v>1</v>
      </c>
      <c r="W45" s="104" t="s">
        <v>3892</v>
      </c>
      <c r="X45" s="104" t="s">
        <v>247</v>
      </c>
      <c r="Y45" s="104" t="s">
        <v>701</v>
      </c>
      <c r="Z45" s="104" t="s">
        <v>702</v>
      </c>
      <c r="AA45" s="104" t="s">
        <v>4193</v>
      </c>
      <c r="AB45" s="104" t="s">
        <v>703</v>
      </c>
      <c r="AC45" s="104" t="s">
        <v>704</v>
      </c>
      <c r="AD45" s="104" t="s">
        <v>705</v>
      </c>
      <c r="AE45" s="104" t="s">
        <v>697</v>
      </c>
      <c r="AF45" s="104" t="s">
        <v>706</v>
      </c>
      <c r="AG45" s="104" t="s">
        <v>707</v>
      </c>
      <c r="AH45" s="104" t="s">
        <v>708</v>
      </c>
      <c r="AI45" s="104" t="s">
        <v>709</v>
      </c>
      <c r="AJ45" s="104" t="s">
        <v>707</v>
      </c>
      <c r="AK45" s="104" t="s">
        <v>3892</v>
      </c>
      <c r="AL45" s="104" t="s">
        <v>3892</v>
      </c>
      <c r="AM45" s="104" t="s">
        <v>710</v>
      </c>
      <c r="AN45" s="104" t="s">
        <v>4409</v>
      </c>
      <c r="AO45" s="104" t="s">
        <v>60</v>
      </c>
      <c r="AP45" s="104" t="s">
        <v>3892</v>
      </c>
      <c r="AQ45" s="104" t="s">
        <v>3892</v>
      </c>
    </row>
    <row r="46" spans="1:43" s="104" customFormat="1" x14ac:dyDescent="0.4">
      <c r="A46" s="104" t="s">
        <v>711</v>
      </c>
      <c r="B46" s="104" t="s">
        <v>184</v>
      </c>
      <c r="C46" s="104" t="s">
        <v>272</v>
      </c>
      <c r="D46" s="104" t="s">
        <v>4164</v>
      </c>
      <c r="E46" s="104" t="s">
        <v>4408</v>
      </c>
      <c r="F46" s="104" t="s">
        <v>713</v>
      </c>
      <c r="G46" s="104" t="s">
        <v>45</v>
      </c>
      <c r="H46" s="104" t="s">
        <v>714</v>
      </c>
      <c r="I46" s="104" t="s">
        <v>3921</v>
      </c>
      <c r="J46" s="104" t="s">
        <v>3920</v>
      </c>
      <c r="K46" s="104">
        <v>1</v>
      </c>
      <c r="L46" s="104" t="s">
        <v>47</v>
      </c>
      <c r="M46" s="104" t="s">
        <v>48</v>
      </c>
      <c r="N46" s="104" t="s">
        <v>48</v>
      </c>
      <c r="O46" s="104" t="s">
        <v>48</v>
      </c>
      <c r="P46" s="104" t="s">
        <v>48</v>
      </c>
      <c r="Q46" s="104" t="s">
        <v>48</v>
      </c>
      <c r="R46" s="104" t="s">
        <v>715</v>
      </c>
      <c r="S46" s="104" t="s">
        <v>4306</v>
      </c>
      <c r="T46" s="104">
        <v>4</v>
      </c>
      <c r="U46" s="104" t="s">
        <v>3951</v>
      </c>
      <c r="V46" s="104">
        <v>4</v>
      </c>
      <c r="W46" s="104" t="s">
        <v>3892</v>
      </c>
      <c r="X46" s="104" t="s">
        <v>51</v>
      </c>
      <c r="Y46" s="104" t="s">
        <v>716</v>
      </c>
      <c r="Z46" s="104" t="s">
        <v>717</v>
      </c>
      <c r="AA46" s="104" t="s">
        <v>4407</v>
      </c>
      <c r="AB46" s="104" t="s">
        <v>718</v>
      </c>
      <c r="AC46" s="104" t="s">
        <v>719</v>
      </c>
      <c r="AD46" s="104" t="s">
        <v>720</v>
      </c>
      <c r="AE46" s="104" t="s">
        <v>712</v>
      </c>
      <c r="AF46" s="104" t="s">
        <v>721</v>
      </c>
      <c r="AG46" s="104" t="s">
        <v>722</v>
      </c>
      <c r="AH46" s="104" t="s">
        <v>723</v>
      </c>
      <c r="AI46" s="104" t="s">
        <v>724</v>
      </c>
      <c r="AJ46" s="104" t="s">
        <v>725</v>
      </c>
      <c r="AK46" s="104" t="s">
        <v>726</v>
      </c>
      <c r="AL46" s="104" t="s">
        <v>3892</v>
      </c>
      <c r="AM46" s="104" t="s">
        <v>727</v>
      </c>
      <c r="AN46" s="104" t="s">
        <v>728</v>
      </c>
      <c r="AO46" s="104" t="s">
        <v>229</v>
      </c>
      <c r="AP46" s="104" t="s">
        <v>3892</v>
      </c>
      <c r="AQ46" s="104" t="s">
        <v>3892</v>
      </c>
    </row>
    <row r="47" spans="1:43" s="104" customFormat="1" x14ac:dyDescent="0.4">
      <c r="A47" s="104" t="s">
        <v>729</v>
      </c>
      <c r="B47" s="104" t="s">
        <v>43</v>
      </c>
      <c r="C47" s="104" t="s">
        <v>730</v>
      </c>
      <c r="D47" s="104" t="s">
        <v>3900</v>
      </c>
      <c r="E47" s="104" t="s">
        <v>4406</v>
      </c>
      <c r="F47" s="104" t="s">
        <v>732</v>
      </c>
      <c r="G47" s="104" t="s">
        <v>45</v>
      </c>
      <c r="H47" s="104" t="s">
        <v>733</v>
      </c>
      <c r="I47" s="104" t="s">
        <v>3969</v>
      </c>
      <c r="J47" s="104" t="s">
        <v>3914</v>
      </c>
      <c r="K47" s="104">
        <v>3</v>
      </c>
      <c r="L47" s="104" t="s">
        <v>47</v>
      </c>
      <c r="M47" s="104" t="s">
        <v>48</v>
      </c>
      <c r="N47" s="104" t="s">
        <v>49</v>
      </c>
      <c r="O47" s="104" t="s">
        <v>49</v>
      </c>
      <c r="P47" s="104" t="s">
        <v>48</v>
      </c>
      <c r="Q47" s="104" t="s">
        <v>49</v>
      </c>
      <c r="R47" s="104" t="s">
        <v>734</v>
      </c>
      <c r="S47" s="104" t="s">
        <v>3919</v>
      </c>
      <c r="T47" s="104">
        <v>2</v>
      </c>
      <c r="U47" s="104" t="s">
        <v>3918</v>
      </c>
      <c r="V47" s="104">
        <v>1</v>
      </c>
      <c r="W47" s="104" t="s">
        <v>3892</v>
      </c>
      <c r="X47" s="104" t="s">
        <v>51</v>
      </c>
      <c r="Y47" s="104" t="s">
        <v>735</v>
      </c>
      <c r="Z47" s="104" t="s">
        <v>736</v>
      </c>
      <c r="AA47" s="104" t="s">
        <v>3901</v>
      </c>
      <c r="AB47" s="104" t="s">
        <v>737</v>
      </c>
      <c r="AC47" s="104" t="s">
        <v>738</v>
      </c>
      <c r="AD47" s="104" t="s">
        <v>739</v>
      </c>
      <c r="AE47" s="104" t="s">
        <v>731</v>
      </c>
      <c r="AF47" s="104" t="s">
        <v>740</v>
      </c>
      <c r="AG47" s="104" t="s">
        <v>3892</v>
      </c>
      <c r="AH47" s="104" t="s">
        <v>3892</v>
      </c>
      <c r="AI47" s="104" t="s">
        <v>3892</v>
      </c>
      <c r="AJ47" s="104" t="s">
        <v>3892</v>
      </c>
      <c r="AK47" s="104" t="s">
        <v>3892</v>
      </c>
      <c r="AL47" s="104" t="s">
        <v>3892</v>
      </c>
      <c r="AM47" s="104" t="s">
        <v>741</v>
      </c>
      <c r="AN47" s="104" t="s">
        <v>742</v>
      </c>
      <c r="AO47" s="104" t="s">
        <v>256</v>
      </c>
      <c r="AP47" s="104" t="s">
        <v>3892</v>
      </c>
      <c r="AQ47" s="104" t="s">
        <v>3892</v>
      </c>
    </row>
    <row r="48" spans="1:43" s="104" customFormat="1" x14ac:dyDescent="0.4">
      <c r="A48" s="104" t="s">
        <v>743</v>
      </c>
      <c r="B48" s="104" t="s">
        <v>43</v>
      </c>
      <c r="C48" s="104" t="s">
        <v>744</v>
      </c>
      <c r="D48" s="104" t="s">
        <v>3917</v>
      </c>
      <c r="E48" s="104" t="s">
        <v>4405</v>
      </c>
      <c r="F48" s="104" t="s">
        <v>746</v>
      </c>
      <c r="G48" s="104" t="s">
        <v>65</v>
      </c>
      <c r="H48" s="104" t="s">
        <v>747</v>
      </c>
      <c r="I48" s="104" t="s">
        <v>3921</v>
      </c>
      <c r="J48" s="104" t="s">
        <v>3909</v>
      </c>
      <c r="K48" s="104">
        <v>1</v>
      </c>
      <c r="L48" s="104" t="s">
        <v>47</v>
      </c>
      <c r="M48" s="104" t="s">
        <v>48</v>
      </c>
      <c r="N48" s="104" t="s">
        <v>49</v>
      </c>
      <c r="O48" s="104" t="s">
        <v>49</v>
      </c>
      <c r="P48" s="104" t="s">
        <v>48</v>
      </c>
      <c r="Q48" s="104" t="s">
        <v>49</v>
      </c>
      <c r="R48" s="104" t="s">
        <v>748</v>
      </c>
      <c r="S48" s="104" t="s">
        <v>4098</v>
      </c>
      <c r="T48" s="104">
        <v>3</v>
      </c>
      <c r="U48" s="104" t="s">
        <v>4404</v>
      </c>
      <c r="V48" s="104">
        <v>2</v>
      </c>
      <c r="W48" s="104" t="s">
        <v>3894</v>
      </c>
      <c r="X48" s="104" t="s">
        <v>51</v>
      </c>
      <c r="Y48" s="104" t="s">
        <v>749</v>
      </c>
      <c r="Z48" s="104" t="s">
        <v>4403</v>
      </c>
      <c r="AA48" s="104" t="s">
        <v>3927</v>
      </c>
      <c r="AB48" s="104" t="s">
        <v>750</v>
      </c>
      <c r="AC48" s="104" t="s">
        <v>751</v>
      </c>
      <c r="AD48" s="104" t="s">
        <v>752</v>
      </c>
      <c r="AE48" s="104" t="s">
        <v>745</v>
      </c>
      <c r="AF48" s="104" t="s">
        <v>753</v>
      </c>
      <c r="AG48" s="104" t="s">
        <v>754</v>
      </c>
      <c r="AH48" s="104" t="s">
        <v>755</v>
      </c>
      <c r="AI48" s="104" t="s">
        <v>3892</v>
      </c>
      <c r="AJ48" s="104" t="s">
        <v>3892</v>
      </c>
      <c r="AK48" s="104" t="s">
        <v>3892</v>
      </c>
      <c r="AL48" s="104" t="s">
        <v>3892</v>
      </c>
      <c r="AM48" s="104" t="s">
        <v>756</v>
      </c>
      <c r="AN48" s="104" t="s">
        <v>757</v>
      </c>
      <c r="AO48" s="104" t="s">
        <v>256</v>
      </c>
      <c r="AP48" s="104" t="s">
        <v>3892</v>
      </c>
      <c r="AQ48" s="104" t="s">
        <v>3892</v>
      </c>
    </row>
    <row r="49" spans="1:43" s="104" customFormat="1" x14ac:dyDescent="0.4">
      <c r="A49" s="104" t="s">
        <v>758</v>
      </c>
      <c r="B49" s="104" t="s">
        <v>43</v>
      </c>
      <c r="C49" s="104" t="s">
        <v>110</v>
      </c>
      <c r="D49" s="104" t="s">
        <v>3917</v>
      </c>
      <c r="E49" s="104" t="s">
        <v>4402</v>
      </c>
      <c r="F49" s="104" t="s">
        <v>760</v>
      </c>
      <c r="G49" s="104" t="s">
        <v>65</v>
      </c>
      <c r="H49" s="104" t="s">
        <v>761</v>
      </c>
      <c r="I49" s="104" t="s">
        <v>3921</v>
      </c>
      <c r="J49" s="104" t="s">
        <v>4265</v>
      </c>
      <c r="K49" s="104">
        <v>2</v>
      </c>
      <c r="L49" s="104" t="s">
        <v>47</v>
      </c>
      <c r="M49" s="104" t="s">
        <v>48</v>
      </c>
      <c r="N49" s="104" t="s">
        <v>49</v>
      </c>
      <c r="O49" s="104" t="s">
        <v>49</v>
      </c>
      <c r="P49" s="104" t="s">
        <v>49</v>
      </c>
      <c r="Q49" s="104" t="s">
        <v>49</v>
      </c>
      <c r="R49" s="104" t="s">
        <v>762</v>
      </c>
      <c r="S49" s="104" t="s">
        <v>4033</v>
      </c>
      <c r="T49" s="104">
        <v>1</v>
      </c>
      <c r="U49" s="104" t="s">
        <v>3955</v>
      </c>
      <c r="V49" s="104">
        <v>0</v>
      </c>
      <c r="W49" s="104" t="s">
        <v>3894</v>
      </c>
      <c r="X49" s="104" t="s">
        <v>51</v>
      </c>
      <c r="Y49" s="104" t="s">
        <v>763</v>
      </c>
      <c r="Z49" s="104" t="s">
        <v>764</v>
      </c>
      <c r="AA49" s="104" t="s">
        <v>3927</v>
      </c>
      <c r="AB49" s="104" t="s">
        <v>765</v>
      </c>
      <c r="AC49" s="104" t="s">
        <v>766</v>
      </c>
      <c r="AD49" s="104" t="s">
        <v>767</v>
      </c>
      <c r="AE49" s="104" t="s">
        <v>759</v>
      </c>
      <c r="AF49" s="104" t="s">
        <v>3892</v>
      </c>
      <c r="AG49" s="104" t="s">
        <v>3892</v>
      </c>
      <c r="AH49" s="104" t="s">
        <v>3892</v>
      </c>
      <c r="AI49" s="104" t="s">
        <v>3892</v>
      </c>
      <c r="AJ49" s="104" t="s">
        <v>3892</v>
      </c>
      <c r="AK49" s="104" t="s">
        <v>3892</v>
      </c>
      <c r="AL49" s="104" t="s">
        <v>3892</v>
      </c>
      <c r="AM49" s="104" t="s">
        <v>768</v>
      </c>
      <c r="AN49" s="104" t="s">
        <v>769</v>
      </c>
      <c r="AO49" s="104" t="s">
        <v>108</v>
      </c>
      <c r="AP49" s="104" t="s">
        <v>3892</v>
      </c>
      <c r="AQ49" s="104" t="s">
        <v>3892</v>
      </c>
    </row>
    <row r="50" spans="1:43" s="104" customFormat="1" x14ac:dyDescent="0.4">
      <c r="A50" s="104" t="s">
        <v>770</v>
      </c>
      <c r="B50" s="104" t="s">
        <v>43</v>
      </c>
      <c r="C50" s="104" t="s">
        <v>272</v>
      </c>
      <c r="D50" s="104" t="s">
        <v>3917</v>
      </c>
      <c r="E50" s="104" t="s">
        <v>4401</v>
      </c>
      <c r="F50" s="104" t="s">
        <v>772</v>
      </c>
      <c r="G50" s="104" t="s">
        <v>45</v>
      </c>
      <c r="H50" s="104" t="s">
        <v>773</v>
      </c>
      <c r="I50" s="104" t="s">
        <v>3921</v>
      </c>
      <c r="J50" s="104" t="s">
        <v>3920</v>
      </c>
      <c r="K50" s="104">
        <v>1</v>
      </c>
      <c r="L50" s="104" t="s">
        <v>47</v>
      </c>
      <c r="M50" s="104" t="s">
        <v>48</v>
      </c>
      <c r="N50" s="104" t="s">
        <v>49</v>
      </c>
      <c r="O50" s="104" t="s">
        <v>49</v>
      </c>
      <c r="P50" s="104" t="s">
        <v>49</v>
      </c>
      <c r="Q50" s="104" t="s">
        <v>49</v>
      </c>
      <c r="R50" s="104" t="s">
        <v>774</v>
      </c>
      <c r="S50" s="104" t="s">
        <v>4400</v>
      </c>
      <c r="T50" s="104">
        <v>4</v>
      </c>
      <c r="U50" s="104" t="s">
        <v>3918</v>
      </c>
      <c r="V50" s="104">
        <v>1</v>
      </c>
      <c r="W50" s="104" t="s">
        <v>3892</v>
      </c>
      <c r="X50" s="104" t="s">
        <v>51</v>
      </c>
      <c r="Y50" s="104" t="s">
        <v>775</v>
      </c>
      <c r="Z50" s="104" t="s">
        <v>776</v>
      </c>
      <c r="AA50" s="104" t="s">
        <v>3893</v>
      </c>
      <c r="AB50" s="104" t="s">
        <v>777</v>
      </c>
      <c r="AC50" s="104" t="s">
        <v>778</v>
      </c>
      <c r="AD50" s="104" t="s">
        <v>779</v>
      </c>
      <c r="AE50" s="104" t="s">
        <v>771</v>
      </c>
      <c r="AF50" s="104" t="s">
        <v>3892</v>
      </c>
      <c r="AG50" s="104" t="s">
        <v>3892</v>
      </c>
      <c r="AH50" s="104" t="s">
        <v>3892</v>
      </c>
      <c r="AI50" s="104" t="s">
        <v>3892</v>
      </c>
      <c r="AJ50" s="104" t="s">
        <v>3892</v>
      </c>
      <c r="AK50" s="104" t="s">
        <v>3892</v>
      </c>
      <c r="AL50" s="104" t="s">
        <v>3892</v>
      </c>
      <c r="AM50" s="104" t="s">
        <v>780</v>
      </c>
      <c r="AN50" s="104" t="s">
        <v>781</v>
      </c>
      <c r="AO50" s="104" t="s">
        <v>77</v>
      </c>
      <c r="AP50" s="104" t="s">
        <v>3892</v>
      </c>
      <c r="AQ50" s="104" t="s">
        <v>3892</v>
      </c>
    </row>
    <row r="51" spans="1:43" s="104" customFormat="1" x14ac:dyDescent="0.4">
      <c r="A51" s="104" t="s">
        <v>782</v>
      </c>
      <c r="B51" s="104" t="s">
        <v>43</v>
      </c>
      <c r="C51" s="104" t="s">
        <v>783</v>
      </c>
      <c r="D51" s="104" t="s">
        <v>3900</v>
      </c>
      <c r="E51" s="104" t="s">
        <v>4399</v>
      </c>
      <c r="F51" s="104" t="s">
        <v>785</v>
      </c>
      <c r="G51" s="104" t="s">
        <v>45</v>
      </c>
      <c r="H51" s="104" t="s">
        <v>786</v>
      </c>
      <c r="I51" s="104" t="s">
        <v>3921</v>
      </c>
      <c r="J51" s="104" t="s">
        <v>3904</v>
      </c>
      <c r="K51" s="104">
        <v>1</v>
      </c>
      <c r="L51" s="104" t="s">
        <v>47</v>
      </c>
      <c r="M51" s="104" t="s">
        <v>48</v>
      </c>
      <c r="N51" s="104" t="s">
        <v>49</v>
      </c>
      <c r="O51" s="104" t="s">
        <v>48</v>
      </c>
      <c r="P51" s="104" t="s">
        <v>49</v>
      </c>
      <c r="Q51" s="104" t="s">
        <v>49</v>
      </c>
      <c r="R51" s="104" t="s">
        <v>787</v>
      </c>
      <c r="S51" s="104" t="s">
        <v>4236</v>
      </c>
      <c r="T51" s="104">
        <v>3</v>
      </c>
      <c r="U51" s="104" t="s">
        <v>3907</v>
      </c>
      <c r="V51" s="104">
        <v>2</v>
      </c>
      <c r="W51" s="104" t="s">
        <v>4398</v>
      </c>
      <c r="X51" s="104" t="s">
        <v>51</v>
      </c>
      <c r="Y51" s="104" t="s">
        <v>788</v>
      </c>
      <c r="Z51" s="104" t="s">
        <v>789</v>
      </c>
      <c r="AA51" s="104" t="s">
        <v>4065</v>
      </c>
      <c r="AB51" s="104" t="s">
        <v>790</v>
      </c>
      <c r="AC51" s="104" t="s">
        <v>791</v>
      </c>
      <c r="AD51" s="104" t="s">
        <v>792</v>
      </c>
      <c r="AE51" s="104" t="s">
        <v>784</v>
      </c>
      <c r="AF51" s="104" t="s">
        <v>793</v>
      </c>
      <c r="AG51" s="104" t="s">
        <v>3892</v>
      </c>
      <c r="AH51" s="104" t="s">
        <v>3892</v>
      </c>
      <c r="AI51" s="104" t="s">
        <v>3892</v>
      </c>
      <c r="AJ51" s="104" t="s">
        <v>3892</v>
      </c>
      <c r="AK51" s="104" t="s">
        <v>3892</v>
      </c>
      <c r="AL51" s="104" t="s">
        <v>3892</v>
      </c>
      <c r="AM51" s="104" t="s">
        <v>794</v>
      </c>
      <c r="AN51" s="104" t="s">
        <v>795</v>
      </c>
      <c r="AO51" s="104" t="s">
        <v>77</v>
      </c>
      <c r="AP51" s="104" t="s">
        <v>3892</v>
      </c>
      <c r="AQ51" s="104" t="s">
        <v>3892</v>
      </c>
    </row>
    <row r="52" spans="1:43" s="104" customFormat="1" x14ac:dyDescent="0.4">
      <c r="A52" s="104" t="s">
        <v>796</v>
      </c>
      <c r="B52" s="104" t="s">
        <v>43</v>
      </c>
      <c r="C52" s="104" t="s">
        <v>797</v>
      </c>
      <c r="D52" s="104" t="s">
        <v>3900</v>
      </c>
      <c r="E52" s="104" t="s">
        <v>4397</v>
      </c>
      <c r="F52" s="104" t="s">
        <v>799</v>
      </c>
      <c r="G52" s="104" t="s">
        <v>45</v>
      </c>
      <c r="H52" s="104" t="s">
        <v>800</v>
      </c>
      <c r="I52" s="104" t="s">
        <v>3948</v>
      </c>
      <c r="J52" s="104" t="s">
        <v>3920</v>
      </c>
      <c r="K52" s="104">
        <v>1</v>
      </c>
      <c r="L52" s="104" t="s">
        <v>47</v>
      </c>
      <c r="M52" s="104" t="s">
        <v>48</v>
      </c>
      <c r="N52" s="104" t="s">
        <v>48</v>
      </c>
      <c r="O52" s="104" t="s">
        <v>49</v>
      </c>
      <c r="P52" s="104" t="s">
        <v>48</v>
      </c>
      <c r="Q52" s="104" t="s">
        <v>48</v>
      </c>
      <c r="R52" s="104" t="s">
        <v>801</v>
      </c>
      <c r="S52" s="104" t="s">
        <v>4026</v>
      </c>
      <c r="T52" s="104">
        <v>1</v>
      </c>
      <c r="U52" s="104" t="s">
        <v>4396</v>
      </c>
      <c r="V52" s="104">
        <v>2</v>
      </c>
      <c r="W52" s="104" t="s">
        <v>3892</v>
      </c>
      <c r="X52" s="104" t="s">
        <v>51</v>
      </c>
      <c r="Y52" s="104" t="s">
        <v>802</v>
      </c>
      <c r="Z52" s="104" t="s">
        <v>803</v>
      </c>
      <c r="AA52" s="104" t="s">
        <v>4037</v>
      </c>
      <c r="AB52" s="104" t="s">
        <v>804</v>
      </c>
      <c r="AC52" s="104" t="s">
        <v>805</v>
      </c>
      <c r="AD52" s="104" t="s">
        <v>806</v>
      </c>
      <c r="AE52" s="104" t="s">
        <v>798</v>
      </c>
      <c r="AF52" s="104" t="s">
        <v>3892</v>
      </c>
      <c r="AG52" s="104" t="s">
        <v>3892</v>
      </c>
      <c r="AH52" s="104" t="s">
        <v>3892</v>
      </c>
      <c r="AI52" s="104" t="s">
        <v>3892</v>
      </c>
      <c r="AJ52" s="104" t="s">
        <v>3892</v>
      </c>
      <c r="AK52" s="104" t="s">
        <v>3892</v>
      </c>
      <c r="AL52" s="104" t="s">
        <v>3892</v>
      </c>
      <c r="AM52" s="104" t="s">
        <v>807</v>
      </c>
      <c r="AN52" s="104" t="s">
        <v>808</v>
      </c>
      <c r="AO52" s="104" t="s">
        <v>256</v>
      </c>
      <c r="AP52" s="104" t="s">
        <v>3892</v>
      </c>
      <c r="AQ52" s="104" t="s">
        <v>3892</v>
      </c>
    </row>
    <row r="53" spans="1:43" s="104" customFormat="1" x14ac:dyDescent="0.4">
      <c r="A53" s="104" t="s">
        <v>809</v>
      </c>
      <c r="B53" s="104" t="s">
        <v>184</v>
      </c>
      <c r="C53" s="104" t="s">
        <v>41</v>
      </c>
      <c r="D53" s="104" t="s">
        <v>3917</v>
      </c>
      <c r="E53" s="104" t="s">
        <v>4395</v>
      </c>
      <c r="F53" s="104" t="s">
        <v>811</v>
      </c>
      <c r="G53" s="104" t="s">
        <v>45</v>
      </c>
      <c r="H53" s="104" t="s">
        <v>812</v>
      </c>
      <c r="I53" s="104" t="s">
        <v>3933</v>
      </c>
      <c r="J53" s="104" t="s">
        <v>4394</v>
      </c>
      <c r="K53" s="104">
        <v>2</v>
      </c>
      <c r="L53" s="104" t="s">
        <v>47</v>
      </c>
      <c r="M53" s="104" t="s">
        <v>48</v>
      </c>
      <c r="N53" s="104" t="s">
        <v>48</v>
      </c>
      <c r="O53" s="104" t="s">
        <v>68</v>
      </c>
      <c r="P53" s="104" t="s">
        <v>48</v>
      </c>
      <c r="Q53" s="104" t="s">
        <v>49</v>
      </c>
      <c r="R53" s="104" t="s">
        <v>813</v>
      </c>
      <c r="S53" s="104" t="s">
        <v>4268</v>
      </c>
      <c r="T53" s="104">
        <v>3</v>
      </c>
      <c r="U53" s="104" t="s">
        <v>3907</v>
      </c>
      <c r="V53" s="104">
        <v>2</v>
      </c>
      <c r="W53" s="104" t="s">
        <v>3894</v>
      </c>
      <c r="X53" s="104" t="s">
        <v>51</v>
      </c>
      <c r="Y53" s="104" t="s">
        <v>814</v>
      </c>
      <c r="Z53" s="104" t="s">
        <v>815</v>
      </c>
      <c r="AA53" s="104" t="s">
        <v>4032</v>
      </c>
      <c r="AB53" s="104" t="s">
        <v>816</v>
      </c>
      <c r="AC53" s="104" t="s">
        <v>817</v>
      </c>
      <c r="AD53" s="104" t="s">
        <v>818</v>
      </c>
      <c r="AE53" s="104" t="s">
        <v>810</v>
      </c>
      <c r="AF53" s="104" t="s">
        <v>819</v>
      </c>
      <c r="AG53" s="104" t="s">
        <v>820</v>
      </c>
      <c r="AH53" s="104" t="s">
        <v>3892</v>
      </c>
      <c r="AI53" s="104" t="s">
        <v>3892</v>
      </c>
      <c r="AJ53" s="104" t="s">
        <v>3892</v>
      </c>
      <c r="AK53" s="104" t="s">
        <v>3892</v>
      </c>
      <c r="AL53" s="104" t="s">
        <v>3892</v>
      </c>
      <c r="AM53" s="104" t="s">
        <v>821</v>
      </c>
      <c r="AN53" s="104" t="s">
        <v>822</v>
      </c>
      <c r="AO53" s="104" t="s">
        <v>108</v>
      </c>
      <c r="AP53" s="104" t="s">
        <v>3892</v>
      </c>
      <c r="AQ53" s="104" t="s">
        <v>3892</v>
      </c>
    </row>
    <row r="54" spans="1:43" s="104" customFormat="1" x14ac:dyDescent="0.4">
      <c r="A54" s="104" t="s">
        <v>823</v>
      </c>
      <c r="B54" s="104" t="s">
        <v>43</v>
      </c>
      <c r="C54" s="104" t="s">
        <v>110</v>
      </c>
      <c r="D54" s="104" t="s">
        <v>4315</v>
      </c>
      <c r="E54" s="104" t="s">
        <v>4363</v>
      </c>
      <c r="F54" s="104" t="s">
        <v>825</v>
      </c>
      <c r="G54" s="104" t="s">
        <v>45</v>
      </c>
      <c r="H54" s="104" t="s">
        <v>826</v>
      </c>
      <c r="I54" s="104" t="s">
        <v>3948</v>
      </c>
      <c r="J54" s="104" t="s">
        <v>3897</v>
      </c>
      <c r="K54" s="104">
        <v>1</v>
      </c>
      <c r="L54" s="104" t="s">
        <v>47</v>
      </c>
      <c r="M54" s="104" t="s">
        <v>48</v>
      </c>
      <c r="N54" s="104" t="s">
        <v>48</v>
      </c>
      <c r="O54" s="104" t="s">
        <v>49</v>
      </c>
      <c r="P54" s="104" t="s">
        <v>48</v>
      </c>
      <c r="Q54" s="104" t="s">
        <v>48</v>
      </c>
      <c r="R54" s="104" t="s">
        <v>827</v>
      </c>
      <c r="S54" s="104" t="s">
        <v>4123</v>
      </c>
      <c r="T54" s="104">
        <v>3</v>
      </c>
      <c r="U54" s="104" t="s">
        <v>3951</v>
      </c>
      <c r="V54" s="104">
        <v>4</v>
      </c>
      <c r="W54" s="104" t="s">
        <v>3892</v>
      </c>
      <c r="X54" s="104" t="s">
        <v>51</v>
      </c>
      <c r="Y54" s="104" t="s">
        <v>828</v>
      </c>
      <c r="Z54" s="104" t="s">
        <v>829</v>
      </c>
      <c r="AA54" s="104" t="s">
        <v>3893</v>
      </c>
      <c r="AB54" s="104" t="s">
        <v>830</v>
      </c>
      <c r="AC54" s="104" t="s">
        <v>831</v>
      </c>
      <c r="AD54" s="104" t="s">
        <v>832</v>
      </c>
      <c r="AE54" s="104" t="s">
        <v>824</v>
      </c>
      <c r="AF54" s="104" t="s">
        <v>833</v>
      </c>
      <c r="AG54" s="104" t="s">
        <v>834</v>
      </c>
      <c r="AH54" s="104" t="s">
        <v>3892</v>
      </c>
      <c r="AI54" s="104" t="s">
        <v>3892</v>
      </c>
      <c r="AJ54" s="104" t="s">
        <v>3892</v>
      </c>
      <c r="AK54" s="104" t="s">
        <v>3892</v>
      </c>
      <c r="AL54" s="104" t="s">
        <v>3892</v>
      </c>
      <c r="AM54" s="104" t="s">
        <v>835</v>
      </c>
      <c r="AN54" s="104" t="s">
        <v>836</v>
      </c>
      <c r="AO54" s="104" t="s">
        <v>256</v>
      </c>
      <c r="AP54" s="104" t="s">
        <v>3892</v>
      </c>
      <c r="AQ54" s="104" t="s">
        <v>3892</v>
      </c>
    </row>
    <row r="55" spans="1:43" s="104" customFormat="1" x14ac:dyDescent="0.4">
      <c r="A55" s="104" t="s">
        <v>837</v>
      </c>
      <c r="B55" s="104" t="s">
        <v>43</v>
      </c>
      <c r="C55" s="104" t="s">
        <v>110</v>
      </c>
      <c r="D55" s="104" t="s">
        <v>3900</v>
      </c>
      <c r="E55" s="104" t="s">
        <v>4393</v>
      </c>
      <c r="F55" s="104" t="s">
        <v>825</v>
      </c>
      <c r="G55" s="104" t="s">
        <v>45</v>
      </c>
      <c r="H55" s="104" t="s">
        <v>839</v>
      </c>
      <c r="I55" s="104" t="s">
        <v>4021</v>
      </c>
      <c r="J55" s="104" t="s">
        <v>3897</v>
      </c>
      <c r="K55" s="104">
        <v>1</v>
      </c>
      <c r="L55" s="104" t="s">
        <v>359</v>
      </c>
      <c r="M55" s="104" t="s">
        <v>48</v>
      </c>
      <c r="N55" s="104" t="s">
        <v>48</v>
      </c>
      <c r="O55" s="104" t="s">
        <v>48</v>
      </c>
      <c r="P55" s="104" t="s">
        <v>48</v>
      </c>
      <c r="Q55" s="104" t="s">
        <v>48</v>
      </c>
      <c r="R55" s="104" t="s">
        <v>840</v>
      </c>
      <c r="S55" s="104" t="s">
        <v>3903</v>
      </c>
      <c r="T55" s="104">
        <v>1</v>
      </c>
      <c r="U55" s="104" t="s">
        <v>4365</v>
      </c>
      <c r="V55" s="104">
        <v>1</v>
      </c>
      <c r="W55" s="104" t="s">
        <v>3894</v>
      </c>
      <c r="X55" s="104" t="s">
        <v>51</v>
      </c>
      <c r="Y55" s="104" t="s">
        <v>841</v>
      </c>
      <c r="Z55" s="104" t="s">
        <v>842</v>
      </c>
      <c r="AA55" s="104" t="s">
        <v>3893</v>
      </c>
      <c r="AB55" s="104" t="s">
        <v>843</v>
      </c>
      <c r="AC55" s="104" t="s">
        <v>844</v>
      </c>
      <c r="AD55" s="104" t="s">
        <v>845</v>
      </c>
      <c r="AE55" s="104" t="s">
        <v>838</v>
      </c>
      <c r="AF55" s="104" t="s">
        <v>846</v>
      </c>
      <c r="AG55" s="104" t="s">
        <v>3892</v>
      </c>
      <c r="AH55" s="104" t="s">
        <v>3892</v>
      </c>
      <c r="AI55" s="104" t="s">
        <v>3892</v>
      </c>
      <c r="AJ55" s="104" t="s">
        <v>3892</v>
      </c>
      <c r="AK55" s="104" t="s">
        <v>3892</v>
      </c>
      <c r="AL55" s="104" t="s">
        <v>3892</v>
      </c>
      <c r="AM55" s="104" t="s">
        <v>847</v>
      </c>
      <c r="AN55" s="104" t="s">
        <v>848</v>
      </c>
      <c r="AO55" s="104" t="s">
        <v>77</v>
      </c>
      <c r="AP55" s="104" t="s">
        <v>3892</v>
      </c>
      <c r="AQ55" s="104" t="s">
        <v>3892</v>
      </c>
    </row>
    <row r="56" spans="1:43" s="104" customFormat="1" x14ac:dyDescent="0.4">
      <c r="A56" s="104" t="s">
        <v>849</v>
      </c>
      <c r="B56" s="104" t="s">
        <v>43</v>
      </c>
      <c r="C56" s="104" t="s">
        <v>850</v>
      </c>
      <c r="D56" s="104" t="s">
        <v>4315</v>
      </c>
      <c r="E56" s="104" t="s">
        <v>4392</v>
      </c>
      <c r="F56" s="104" t="s">
        <v>852</v>
      </c>
      <c r="G56" s="104" t="s">
        <v>65</v>
      </c>
      <c r="H56" s="104" t="s">
        <v>853</v>
      </c>
      <c r="I56" s="104" t="s">
        <v>3977</v>
      </c>
      <c r="J56" s="104" t="s">
        <v>3932</v>
      </c>
      <c r="K56" s="104">
        <v>3</v>
      </c>
      <c r="L56" s="104" t="s">
        <v>47</v>
      </c>
      <c r="M56" s="104" t="s">
        <v>48</v>
      </c>
      <c r="N56" s="104" t="s">
        <v>49</v>
      </c>
      <c r="O56" s="104" t="s">
        <v>49</v>
      </c>
      <c r="P56" s="104" t="s">
        <v>49</v>
      </c>
      <c r="Q56" s="104" t="s">
        <v>49</v>
      </c>
      <c r="R56" s="104" t="s">
        <v>854</v>
      </c>
      <c r="S56" s="104" t="s">
        <v>4038</v>
      </c>
      <c r="T56" s="104">
        <v>3</v>
      </c>
      <c r="U56" s="104" t="s">
        <v>4312</v>
      </c>
      <c r="V56" s="104">
        <v>1</v>
      </c>
      <c r="W56" s="104" t="s">
        <v>3894</v>
      </c>
      <c r="X56" s="104" t="s">
        <v>51</v>
      </c>
      <c r="Y56" s="104" t="s">
        <v>855</v>
      </c>
      <c r="Z56" s="104" t="s">
        <v>856</v>
      </c>
      <c r="AA56" s="104" t="s">
        <v>3937</v>
      </c>
      <c r="AB56" s="104" t="s">
        <v>857</v>
      </c>
      <c r="AC56" s="104" t="s">
        <v>858</v>
      </c>
      <c r="AD56" s="104" t="s">
        <v>859</v>
      </c>
      <c r="AE56" s="104" t="s">
        <v>851</v>
      </c>
      <c r="AF56" s="104" t="s">
        <v>860</v>
      </c>
      <c r="AG56" s="104" t="s">
        <v>861</v>
      </c>
      <c r="AH56" s="104" t="s">
        <v>862</v>
      </c>
      <c r="AI56" s="104" t="s">
        <v>863</v>
      </c>
      <c r="AJ56" s="104" t="s">
        <v>864</v>
      </c>
      <c r="AK56" s="104" t="s">
        <v>3892</v>
      </c>
      <c r="AL56" s="104" t="s">
        <v>3892</v>
      </c>
      <c r="AM56" s="104" t="s">
        <v>865</v>
      </c>
      <c r="AN56" s="104" t="s">
        <v>866</v>
      </c>
      <c r="AO56" s="104" t="s">
        <v>60</v>
      </c>
      <c r="AP56" s="104" t="s">
        <v>3892</v>
      </c>
      <c r="AQ56" s="104" t="s">
        <v>3892</v>
      </c>
    </row>
    <row r="57" spans="1:43" s="104" customFormat="1" x14ac:dyDescent="0.4">
      <c r="A57" s="104" t="s">
        <v>867</v>
      </c>
      <c r="B57" s="104" t="s">
        <v>43</v>
      </c>
      <c r="C57" s="104" t="s">
        <v>868</v>
      </c>
      <c r="D57" s="104" t="s">
        <v>3917</v>
      </c>
      <c r="E57" s="104" t="s">
        <v>4391</v>
      </c>
      <c r="F57" s="104" t="s">
        <v>870</v>
      </c>
      <c r="G57" s="104" t="s">
        <v>45</v>
      </c>
      <c r="H57" s="104" t="s">
        <v>871</v>
      </c>
      <c r="I57" s="104" t="s">
        <v>3969</v>
      </c>
      <c r="J57" s="104" t="s">
        <v>3957</v>
      </c>
      <c r="K57" s="104">
        <v>2</v>
      </c>
      <c r="L57" s="104" t="s">
        <v>47</v>
      </c>
      <c r="M57" s="104" t="s">
        <v>48</v>
      </c>
      <c r="N57" s="104" t="s">
        <v>48</v>
      </c>
      <c r="O57" s="104" t="s">
        <v>48</v>
      </c>
      <c r="P57" s="104" t="s">
        <v>48</v>
      </c>
      <c r="Q57" s="104" t="s">
        <v>48</v>
      </c>
      <c r="R57" s="104" t="s">
        <v>872</v>
      </c>
      <c r="S57" s="104" t="s">
        <v>4208</v>
      </c>
      <c r="T57" s="104">
        <v>4</v>
      </c>
      <c r="U57" s="104" t="s">
        <v>3907</v>
      </c>
      <c r="V57" s="104">
        <v>2</v>
      </c>
      <c r="W57" s="104" t="s">
        <v>3894</v>
      </c>
      <c r="X57" s="104" t="s">
        <v>51</v>
      </c>
      <c r="Y57" s="104" t="s">
        <v>873</v>
      </c>
      <c r="Z57" s="104" t="s">
        <v>874</v>
      </c>
      <c r="AA57" s="104" t="s">
        <v>3893</v>
      </c>
      <c r="AB57" s="104" t="s">
        <v>875</v>
      </c>
      <c r="AC57" s="104" t="s">
        <v>876</v>
      </c>
      <c r="AD57" s="104" t="s">
        <v>877</v>
      </c>
      <c r="AE57" s="104" t="s">
        <v>869</v>
      </c>
      <c r="AF57" s="104" t="s">
        <v>878</v>
      </c>
      <c r="AG57" s="104" t="s">
        <v>879</v>
      </c>
      <c r="AH57" s="104" t="s">
        <v>880</v>
      </c>
      <c r="AI57" s="104" t="s">
        <v>881</v>
      </c>
      <c r="AJ57" s="104" t="s">
        <v>3892</v>
      </c>
      <c r="AK57" s="104" t="s">
        <v>3892</v>
      </c>
      <c r="AL57" s="104" t="s">
        <v>3892</v>
      </c>
      <c r="AM57" s="104" t="s">
        <v>882</v>
      </c>
      <c r="AN57" s="104" t="s">
        <v>883</v>
      </c>
      <c r="AO57" s="104" t="s">
        <v>108</v>
      </c>
      <c r="AP57" s="104" t="s">
        <v>3892</v>
      </c>
      <c r="AQ57" s="104" t="s">
        <v>3892</v>
      </c>
    </row>
    <row r="58" spans="1:43" s="104" customFormat="1" x14ac:dyDescent="0.4">
      <c r="A58" s="104" t="s">
        <v>884</v>
      </c>
      <c r="B58" s="104" t="s">
        <v>43</v>
      </c>
      <c r="C58" s="104" t="s">
        <v>783</v>
      </c>
      <c r="D58" s="104" t="s">
        <v>3900</v>
      </c>
      <c r="E58" s="104" t="s">
        <v>4390</v>
      </c>
      <c r="F58" s="104" t="s">
        <v>886</v>
      </c>
      <c r="G58" s="104" t="s">
        <v>65</v>
      </c>
      <c r="H58" s="104" t="s">
        <v>887</v>
      </c>
      <c r="I58" s="104" t="s">
        <v>3941</v>
      </c>
      <c r="J58" s="104" t="s">
        <v>4389</v>
      </c>
      <c r="K58" s="104">
        <v>2</v>
      </c>
      <c r="L58" s="104" t="s">
        <v>47</v>
      </c>
      <c r="M58" s="104" t="s">
        <v>48</v>
      </c>
      <c r="N58" s="104" t="s">
        <v>49</v>
      </c>
      <c r="O58" s="104" t="s">
        <v>48</v>
      </c>
      <c r="P58" s="104" t="s">
        <v>48</v>
      </c>
      <c r="Q58" s="104" t="s">
        <v>48</v>
      </c>
      <c r="R58" s="104" t="s">
        <v>888</v>
      </c>
      <c r="S58" s="104" t="s">
        <v>3947</v>
      </c>
      <c r="T58" s="104">
        <v>2</v>
      </c>
      <c r="U58" s="104" t="s">
        <v>4271</v>
      </c>
      <c r="V58" s="104">
        <v>2</v>
      </c>
      <c r="W58" s="104" t="s">
        <v>4015</v>
      </c>
      <c r="X58" s="104" t="s">
        <v>51</v>
      </c>
      <c r="Y58" s="104" t="s">
        <v>889</v>
      </c>
      <c r="Z58" s="104" t="s">
        <v>890</v>
      </c>
      <c r="AA58" s="104" t="s">
        <v>3893</v>
      </c>
      <c r="AB58" s="104" t="s">
        <v>891</v>
      </c>
      <c r="AC58" s="104" t="s">
        <v>892</v>
      </c>
      <c r="AD58" s="104" t="s">
        <v>893</v>
      </c>
      <c r="AE58" s="104" t="s">
        <v>885</v>
      </c>
      <c r="AF58" s="104" t="s">
        <v>894</v>
      </c>
      <c r="AG58" s="104" t="s">
        <v>3892</v>
      </c>
      <c r="AH58" s="104" t="s">
        <v>3892</v>
      </c>
      <c r="AI58" s="104" t="s">
        <v>3892</v>
      </c>
      <c r="AJ58" s="104" t="s">
        <v>3892</v>
      </c>
      <c r="AK58" s="104" t="s">
        <v>3892</v>
      </c>
      <c r="AL58" s="104" t="s">
        <v>3892</v>
      </c>
      <c r="AM58" s="104" t="s">
        <v>895</v>
      </c>
      <c r="AN58" s="104" t="s">
        <v>896</v>
      </c>
      <c r="AO58" s="104" t="s">
        <v>256</v>
      </c>
      <c r="AP58" s="104" t="s">
        <v>3892</v>
      </c>
      <c r="AQ58" s="104" t="s">
        <v>3892</v>
      </c>
    </row>
    <row r="59" spans="1:43" s="104" customFormat="1" x14ac:dyDescent="0.4">
      <c r="A59" s="104" t="s">
        <v>897</v>
      </c>
      <c r="B59" s="104" t="s">
        <v>184</v>
      </c>
      <c r="C59" s="104" t="s">
        <v>850</v>
      </c>
      <c r="D59" s="104" t="s">
        <v>3917</v>
      </c>
      <c r="E59" s="104" t="s">
        <v>4388</v>
      </c>
      <c r="F59" s="104" t="s">
        <v>899</v>
      </c>
      <c r="G59" s="104" t="s">
        <v>45</v>
      </c>
      <c r="H59" s="104" t="s">
        <v>900</v>
      </c>
      <c r="I59" s="104" t="s">
        <v>3921</v>
      </c>
      <c r="J59" s="104" t="s">
        <v>3909</v>
      </c>
      <c r="K59" s="104">
        <v>1</v>
      </c>
      <c r="L59" s="104" t="s">
        <v>359</v>
      </c>
      <c r="M59" s="104" t="s">
        <v>48</v>
      </c>
      <c r="N59" s="104" t="s">
        <v>49</v>
      </c>
      <c r="O59" s="104" t="s">
        <v>49</v>
      </c>
      <c r="P59" s="104" t="s">
        <v>48</v>
      </c>
      <c r="Q59" s="104" t="s">
        <v>49</v>
      </c>
      <c r="R59" s="104" t="s">
        <v>901</v>
      </c>
      <c r="S59" s="104" t="s">
        <v>4325</v>
      </c>
      <c r="T59" s="104">
        <v>3</v>
      </c>
      <c r="U59" s="104" t="s">
        <v>3918</v>
      </c>
      <c r="V59" s="104">
        <v>1</v>
      </c>
      <c r="W59" s="104" t="s">
        <v>3894</v>
      </c>
      <c r="X59" s="104" t="s">
        <v>51</v>
      </c>
      <c r="Y59" s="104" t="s">
        <v>902</v>
      </c>
      <c r="Z59" s="104" t="s">
        <v>903</v>
      </c>
      <c r="AA59" s="104" t="s">
        <v>4387</v>
      </c>
      <c r="AB59" s="104" t="s">
        <v>904</v>
      </c>
      <c r="AC59" s="104" t="s">
        <v>905</v>
      </c>
      <c r="AD59" s="104" t="s">
        <v>906</v>
      </c>
      <c r="AE59" s="104" t="s">
        <v>898</v>
      </c>
      <c r="AF59" s="104" t="s">
        <v>907</v>
      </c>
      <c r="AG59" s="104" t="s">
        <v>908</v>
      </c>
      <c r="AH59" s="104" t="s">
        <v>909</v>
      </c>
      <c r="AI59" s="104" t="s">
        <v>910</v>
      </c>
      <c r="AJ59" s="104" t="s">
        <v>911</v>
      </c>
      <c r="AK59" s="104" t="s">
        <v>3892</v>
      </c>
      <c r="AL59" s="104" t="s">
        <v>3892</v>
      </c>
      <c r="AM59" s="104" t="s">
        <v>912</v>
      </c>
      <c r="AN59" s="104" t="s">
        <v>913</v>
      </c>
      <c r="AO59" s="104" t="s">
        <v>77</v>
      </c>
      <c r="AP59" s="104" t="s">
        <v>3892</v>
      </c>
      <c r="AQ59" s="104" t="s">
        <v>3892</v>
      </c>
    </row>
    <row r="60" spans="1:43" s="104" customFormat="1" x14ac:dyDescent="0.4">
      <c r="A60" s="104" t="s">
        <v>914</v>
      </c>
      <c r="B60" s="104" t="s">
        <v>43</v>
      </c>
      <c r="C60" s="104" t="s">
        <v>230</v>
      </c>
      <c r="D60" s="104" t="s">
        <v>4243</v>
      </c>
      <c r="E60" s="104" t="s">
        <v>4386</v>
      </c>
      <c r="F60" s="104" t="s">
        <v>916</v>
      </c>
      <c r="G60" s="104" t="s">
        <v>45</v>
      </c>
      <c r="H60" s="104" t="s">
        <v>917</v>
      </c>
      <c r="I60" s="104" t="s">
        <v>3948</v>
      </c>
      <c r="J60" s="104" t="s">
        <v>3920</v>
      </c>
      <c r="K60" s="104">
        <v>1</v>
      </c>
      <c r="L60" s="104" t="s">
        <v>47</v>
      </c>
      <c r="M60" s="104" t="s">
        <v>48</v>
      </c>
      <c r="N60" s="104" t="s">
        <v>48</v>
      </c>
      <c r="O60" s="104" t="s">
        <v>48</v>
      </c>
      <c r="P60" s="104" t="s">
        <v>48</v>
      </c>
      <c r="Q60" s="104" t="s">
        <v>48</v>
      </c>
      <c r="R60" s="104" t="s">
        <v>918</v>
      </c>
      <c r="S60" s="104" t="s">
        <v>4242</v>
      </c>
      <c r="T60" s="104">
        <v>1</v>
      </c>
      <c r="U60" s="104" t="s">
        <v>4242</v>
      </c>
      <c r="V60" s="104">
        <v>1</v>
      </c>
      <c r="W60" s="104" t="s">
        <v>4015</v>
      </c>
      <c r="X60" s="104" t="s">
        <v>51</v>
      </c>
      <c r="Y60" s="104" t="s">
        <v>919</v>
      </c>
      <c r="Z60" s="104" t="s">
        <v>920</v>
      </c>
      <c r="AA60" s="104" t="s">
        <v>3954</v>
      </c>
      <c r="AB60" s="104" t="s">
        <v>921</v>
      </c>
      <c r="AC60" s="104" t="s">
        <v>922</v>
      </c>
      <c r="AD60" s="104" t="s">
        <v>923</v>
      </c>
      <c r="AE60" s="104" t="s">
        <v>915</v>
      </c>
      <c r="AF60" s="104" t="s">
        <v>924</v>
      </c>
      <c r="AG60" s="104" t="s">
        <v>925</v>
      </c>
      <c r="AH60" s="104" t="s">
        <v>926</v>
      </c>
      <c r="AI60" s="104" t="s">
        <v>3892</v>
      </c>
      <c r="AJ60" s="104" t="s">
        <v>3892</v>
      </c>
      <c r="AK60" s="104" t="s">
        <v>3892</v>
      </c>
      <c r="AL60" s="104" t="s">
        <v>3892</v>
      </c>
      <c r="AM60" s="104" t="s">
        <v>927</v>
      </c>
      <c r="AN60" s="104" t="s">
        <v>928</v>
      </c>
      <c r="AO60" s="104" t="s">
        <v>229</v>
      </c>
      <c r="AP60" s="104" t="s">
        <v>3892</v>
      </c>
      <c r="AQ60" s="104" t="s">
        <v>3892</v>
      </c>
    </row>
    <row r="61" spans="1:43" s="104" customFormat="1" x14ac:dyDescent="0.4">
      <c r="A61" s="104" t="s">
        <v>929</v>
      </c>
      <c r="B61" s="104" t="s">
        <v>43</v>
      </c>
      <c r="C61" s="104" t="s">
        <v>197</v>
      </c>
      <c r="D61" s="104" t="s">
        <v>4164</v>
      </c>
      <c r="E61" s="104" t="s">
        <v>4385</v>
      </c>
      <c r="F61" s="104" t="s">
        <v>931</v>
      </c>
      <c r="G61" s="104" t="s">
        <v>45</v>
      </c>
      <c r="H61" s="104" t="s">
        <v>932</v>
      </c>
      <c r="I61" s="104" t="s">
        <v>4384</v>
      </c>
      <c r="J61" s="104" t="s">
        <v>4383</v>
      </c>
      <c r="K61" s="104">
        <v>3</v>
      </c>
      <c r="L61" s="104" t="s">
        <v>47</v>
      </c>
      <c r="M61" s="104" t="s">
        <v>48</v>
      </c>
      <c r="N61" s="104" t="s">
        <v>48</v>
      </c>
      <c r="O61" s="104" t="s">
        <v>48</v>
      </c>
      <c r="P61" s="104" t="s">
        <v>48</v>
      </c>
      <c r="Q61" s="104" t="s">
        <v>49</v>
      </c>
      <c r="R61" s="104" t="s">
        <v>933</v>
      </c>
      <c r="S61" s="104" t="s">
        <v>4052</v>
      </c>
      <c r="T61" s="104">
        <v>3</v>
      </c>
      <c r="U61" s="104" t="s">
        <v>4051</v>
      </c>
      <c r="V61" s="104">
        <v>3</v>
      </c>
      <c r="W61" s="104" t="s">
        <v>3892</v>
      </c>
      <c r="X61" s="104" t="s">
        <v>51</v>
      </c>
      <c r="Y61" s="104" t="s">
        <v>934</v>
      </c>
      <c r="Z61" s="104" t="s">
        <v>4382</v>
      </c>
      <c r="AA61" s="104" t="s">
        <v>3954</v>
      </c>
      <c r="AB61" s="104" t="s">
        <v>935</v>
      </c>
      <c r="AC61" s="104" t="s">
        <v>936</v>
      </c>
      <c r="AD61" s="104" t="s">
        <v>937</v>
      </c>
      <c r="AE61" s="104" t="s">
        <v>930</v>
      </c>
      <c r="AF61" s="104" t="s">
        <v>938</v>
      </c>
      <c r="AG61" s="104" t="s">
        <v>939</v>
      </c>
      <c r="AH61" s="104" t="s">
        <v>940</v>
      </c>
      <c r="AI61" s="104" t="s">
        <v>941</v>
      </c>
      <c r="AJ61" s="104" t="s">
        <v>942</v>
      </c>
      <c r="AK61" s="104" t="s">
        <v>943</v>
      </c>
      <c r="AL61" s="104" t="s">
        <v>3892</v>
      </c>
      <c r="AM61" s="104" t="s">
        <v>944</v>
      </c>
      <c r="AN61" s="104" t="s">
        <v>945</v>
      </c>
      <c r="AO61" s="104" t="s">
        <v>229</v>
      </c>
      <c r="AP61" s="104" t="s">
        <v>3892</v>
      </c>
      <c r="AQ61" s="104" t="s">
        <v>3892</v>
      </c>
    </row>
    <row r="62" spans="1:43" s="104" customFormat="1" x14ac:dyDescent="0.4">
      <c r="A62" s="104" t="s">
        <v>946</v>
      </c>
      <c r="B62" s="104" t="s">
        <v>43</v>
      </c>
      <c r="C62" s="104" t="s">
        <v>518</v>
      </c>
      <c r="D62" s="104" t="s">
        <v>3900</v>
      </c>
      <c r="E62" s="104" t="s">
        <v>4381</v>
      </c>
      <c r="F62" s="104" t="s">
        <v>948</v>
      </c>
      <c r="G62" s="104" t="s">
        <v>65</v>
      </c>
      <c r="H62" s="104" t="s">
        <v>949</v>
      </c>
      <c r="I62" s="104" t="s">
        <v>3941</v>
      </c>
      <c r="J62" s="104" t="s">
        <v>3904</v>
      </c>
      <c r="K62" s="104">
        <v>1</v>
      </c>
      <c r="L62" s="104" t="s">
        <v>67</v>
      </c>
      <c r="M62" s="104" t="s">
        <v>48</v>
      </c>
      <c r="N62" s="104" t="s">
        <v>49</v>
      </c>
      <c r="O62" s="104" t="s">
        <v>49</v>
      </c>
      <c r="P62" s="104" t="s">
        <v>49</v>
      </c>
      <c r="Q62" s="104" t="s">
        <v>49</v>
      </c>
      <c r="R62" s="104" t="s">
        <v>950</v>
      </c>
      <c r="S62" s="104" t="s">
        <v>3947</v>
      </c>
      <c r="T62" s="104">
        <v>2</v>
      </c>
      <c r="U62" s="104" t="s">
        <v>3955</v>
      </c>
      <c r="V62" s="104">
        <v>0</v>
      </c>
      <c r="W62" s="104" t="s">
        <v>3894</v>
      </c>
      <c r="X62" s="104" t="s">
        <v>51</v>
      </c>
      <c r="Y62" s="104" t="s">
        <v>951</v>
      </c>
      <c r="Z62" s="104" t="s">
        <v>952</v>
      </c>
      <c r="AA62" s="104" t="s">
        <v>3937</v>
      </c>
      <c r="AB62" s="104" t="s">
        <v>953</v>
      </c>
      <c r="AC62" s="104" t="s">
        <v>954</v>
      </c>
      <c r="AD62" s="104" t="s">
        <v>955</v>
      </c>
      <c r="AE62" s="104" t="s">
        <v>947</v>
      </c>
      <c r="AF62" s="104" t="s">
        <v>3892</v>
      </c>
      <c r="AG62" s="104" t="s">
        <v>3892</v>
      </c>
      <c r="AH62" s="104" t="s">
        <v>3892</v>
      </c>
      <c r="AI62" s="104" t="s">
        <v>3892</v>
      </c>
      <c r="AJ62" s="104" t="s">
        <v>3892</v>
      </c>
      <c r="AK62" s="104" t="s">
        <v>3892</v>
      </c>
      <c r="AL62" s="104" t="s">
        <v>3892</v>
      </c>
      <c r="AM62" s="104" t="s">
        <v>956</v>
      </c>
      <c r="AN62" s="104" t="s">
        <v>957</v>
      </c>
      <c r="AO62" s="104" t="s">
        <v>77</v>
      </c>
      <c r="AP62" s="104" t="s">
        <v>3892</v>
      </c>
      <c r="AQ62" s="104" t="s">
        <v>3892</v>
      </c>
    </row>
    <row r="63" spans="1:43" s="104" customFormat="1" x14ac:dyDescent="0.4">
      <c r="A63" s="104" t="s">
        <v>958</v>
      </c>
      <c r="B63" s="104" t="s">
        <v>43</v>
      </c>
      <c r="C63" s="104" t="s">
        <v>959</v>
      </c>
      <c r="D63" s="104" t="s">
        <v>4164</v>
      </c>
      <c r="E63" s="104" t="s">
        <v>4380</v>
      </c>
      <c r="F63" s="104" t="s">
        <v>961</v>
      </c>
      <c r="G63" s="104" t="s">
        <v>45</v>
      </c>
      <c r="H63" s="104" t="s">
        <v>962</v>
      </c>
      <c r="I63" s="104" t="s">
        <v>3910</v>
      </c>
      <c r="J63" s="104" t="s">
        <v>3909</v>
      </c>
      <c r="K63" s="104">
        <v>1</v>
      </c>
      <c r="L63" s="104" t="s">
        <v>47</v>
      </c>
      <c r="M63" s="104" t="s">
        <v>48</v>
      </c>
      <c r="N63" s="104" t="s">
        <v>48</v>
      </c>
      <c r="O63" s="104" t="s">
        <v>48</v>
      </c>
      <c r="P63" s="104" t="s">
        <v>48</v>
      </c>
      <c r="Q63" s="104" t="s">
        <v>48</v>
      </c>
      <c r="R63" s="104" t="s">
        <v>963</v>
      </c>
      <c r="S63" s="104" t="s">
        <v>3919</v>
      </c>
      <c r="T63" s="104">
        <v>2</v>
      </c>
      <c r="U63" s="104" t="s">
        <v>4312</v>
      </c>
      <c r="V63" s="104">
        <v>1</v>
      </c>
      <c r="W63" s="104" t="s">
        <v>3892</v>
      </c>
      <c r="X63" s="104" t="s">
        <v>51</v>
      </c>
      <c r="Y63" s="104" t="s">
        <v>964</v>
      </c>
      <c r="Z63" s="104" t="s">
        <v>965</v>
      </c>
      <c r="AA63" s="104" t="s">
        <v>3893</v>
      </c>
      <c r="AB63" s="104" t="s">
        <v>966</v>
      </c>
      <c r="AC63" s="104" t="s">
        <v>967</v>
      </c>
      <c r="AD63" s="104" t="s">
        <v>968</v>
      </c>
      <c r="AE63" s="104" t="s">
        <v>960</v>
      </c>
      <c r="AF63" s="104" t="s">
        <v>969</v>
      </c>
      <c r="AG63" s="104" t="s">
        <v>970</v>
      </c>
      <c r="AH63" s="104" t="s">
        <v>971</v>
      </c>
      <c r="AI63" s="104" t="s">
        <v>972</v>
      </c>
      <c r="AJ63" s="104" t="s">
        <v>973</v>
      </c>
      <c r="AK63" s="104" t="s">
        <v>974</v>
      </c>
      <c r="AL63" s="104" t="s">
        <v>3892</v>
      </c>
      <c r="AM63" s="104" t="s">
        <v>975</v>
      </c>
      <c r="AN63" s="104" t="s">
        <v>976</v>
      </c>
      <c r="AO63" s="104" t="s">
        <v>60</v>
      </c>
      <c r="AP63" s="104" t="s">
        <v>3892</v>
      </c>
      <c r="AQ63" s="104" t="s">
        <v>3892</v>
      </c>
    </row>
    <row r="64" spans="1:43" s="104" customFormat="1" x14ac:dyDescent="0.4">
      <c r="A64" s="104" t="s">
        <v>977</v>
      </c>
      <c r="B64" s="104" t="s">
        <v>43</v>
      </c>
      <c r="C64" s="104" t="s">
        <v>79</v>
      </c>
      <c r="D64" s="104" t="s">
        <v>4164</v>
      </c>
      <c r="E64" s="104" t="s">
        <v>4379</v>
      </c>
      <c r="F64" s="104" t="s">
        <v>977</v>
      </c>
      <c r="G64" s="104" t="s">
        <v>65</v>
      </c>
      <c r="H64" s="104" t="s">
        <v>979</v>
      </c>
      <c r="I64" s="104" t="s">
        <v>4378</v>
      </c>
      <c r="J64" s="104" t="s">
        <v>3920</v>
      </c>
      <c r="K64" s="104">
        <v>1</v>
      </c>
      <c r="L64" s="104" t="s">
        <v>47</v>
      </c>
      <c r="M64" s="104" t="s">
        <v>48</v>
      </c>
      <c r="N64" s="104" t="s">
        <v>48</v>
      </c>
      <c r="O64" s="104" t="s">
        <v>49</v>
      </c>
      <c r="P64" s="104" t="s">
        <v>48</v>
      </c>
      <c r="Q64" s="104" t="s">
        <v>49</v>
      </c>
      <c r="R64" s="104" t="s">
        <v>980</v>
      </c>
      <c r="S64" s="104" t="s">
        <v>4242</v>
      </c>
      <c r="T64" s="104">
        <v>1</v>
      </c>
      <c r="U64" s="104" t="s">
        <v>4242</v>
      </c>
      <c r="V64" s="104">
        <v>1</v>
      </c>
      <c r="W64" s="104" t="s">
        <v>3892</v>
      </c>
      <c r="X64" s="104" t="s">
        <v>51</v>
      </c>
      <c r="Y64" s="104" t="s">
        <v>981</v>
      </c>
      <c r="Z64" s="104" t="s">
        <v>982</v>
      </c>
      <c r="AA64" s="104" t="s">
        <v>4377</v>
      </c>
      <c r="AB64" s="104" t="s">
        <v>983</v>
      </c>
      <c r="AC64" s="104" t="s">
        <v>984</v>
      </c>
      <c r="AD64" s="104" t="s">
        <v>985</v>
      </c>
      <c r="AE64" s="104" t="s">
        <v>978</v>
      </c>
      <c r="AF64" s="104" t="s">
        <v>986</v>
      </c>
      <c r="AG64" s="104" t="s">
        <v>987</v>
      </c>
      <c r="AH64" s="104" t="s">
        <v>988</v>
      </c>
      <c r="AI64" s="104" t="s">
        <v>989</v>
      </c>
      <c r="AJ64" s="104" t="s">
        <v>990</v>
      </c>
      <c r="AK64" s="104" t="s">
        <v>991</v>
      </c>
      <c r="AL64" s="104" t="s">
        <v>3892</v>
      </c>
      <c r="AM64" s="104" t="s">
        <v>992</v>
      </c>
      <c r="AN64" s="104" t="s">
        <v>4376</v>
      </c>
      <c r="AO64" s="104" t="s">
        <v>229</v>
      </c>
      <c r="AP64" s="104" t="s">
        <v>3892</v>
      </c>
      <c r="AQ64" s="104" t="s">
        <v>3892</v>
      </c>
    </row>
    <row r="65" spans="1:43" s="104" customFormat="1" x14ac:dyDescent="0.4">
      <c r="A65" s="104" t="s">
        <v>993</v>
      </c>
      <c r="B65" s="104" t="s">
        <v>43</v>
      </c>
      <c r="C65" s="104" t="s">
        <v>994</v>
      </c>
      <c r="D65" s="104" t="s">
        <v>3917</v>
      </c>
      <c r="E65" s="104" t="s">
        <v>4375</v>
      </c>
      <c r="F65" s="104" t="s">
        <v>996</v>
      </c>
      <c r="G65" s="104" t="s">
        <v>45</v>
      </c>
      <c r="H65" s="104" t="s">
        <v>997</v>
      </c>
      <c r="I65" s="104" t="s">
        <v>4374</v>
      </c>
      <c r="J65" s="104" t="s">
        <v>4204</v>
      </c>
      <c r="K65" s="104">
        <v>0</v>
      </c>
      <c r="L65" s="104" t="s">
        <v>359</v>
      </c>
      <c r="M65" s="104" t="s">
        <v>49</v>
      </c>
      <c r="N65" s="104" t="s">
        <v>49</v>
      </c>
      <c r="O65" s="104" t="s">
        <v>49</v>
      </c>
      <c r="P65" s="104" t="s">
        <v>49</v>
      </c>
      <c r="Q65" s="104" t="s">
        <v>49</v>
      </c>
      <c r="R65" s="104" t="s">
        <v>998</v>
      </c>
      <c r="S65" s="104" t="s">
        <v>4023</v>
      </c>
      <c r="T65" s="104">
        <v>4</v>
      </c>
      <c r="U65" s="104" t="s">
        <v>3955</v>
      </c>
      <c r="V65" s="104">
        <v>0</v>
      </c>
      <c r="W65" s="104" t="s">
        <v>3892</v>
      </c>
      <c r="X65" s="104" t="s">
        <v>51</v>
      </c>
      <c r="Y65" s="104" t="s">
        <v>999</v>
      </c>
      <c r="Z65" s="104" t="s">
        <v>1000</v>
      </c>
      <c r="AA65" s="104" t="s">
        <v>3923</v>
      </c>
      <c r="AB65" s="104" t="s">
        <v>1001</v>
      </c>
      <c r="AC65" s="104" t="s">
        <v>1002</v>
      </c>
      <c r="AD65" s="104" t="s">
        <v>1003</v>
      </c>
      <c r="AE65" s="104" t="s">
        <v>995</v>
      </c>
      <c r="AF65" s="104" t="s">
        <v>1004</v>
      </c>
      <c r="AG65" s="104" t="s">
        <v>3892</v>
      </c>
      <c r="AH65" s="104" t="s">
        <v>3892</v>
      </c>
      <c r="AI65" s="104" t="s">
        <v>3892</v>
      </c>
      <c r="AJ65" s="104" t="s">
        <v>3892</v>
      </c>
      <c r="AK65" s="104" t="s">
        <v>3892</v>
      </c>
      <c r="AL65" s="104" t="s">
        <v>3892</v>
      </c>
      <c r="AM65" s="104" t="s">
        <v>1005</v>
      </c>
      <c r="AN65" s="104" t="s">
        <v>1006</v>
      </c>
      <c r="AO65" s="104" t="s">
        <v>77</v>
      </c>
      <c r="AP65" s="104" t="s">
        <v>3892</v>
      </c>
      <c r="AQ65" s="104" t="s">
        <v>3892</v>
      </c>
    </row>
    <row r="66" spans="1:43" s="104" customFormat="1" x14ac:dyDescent="0.4">
      <c r="A66" s="104" t="s">
        <v>1007</v>
      </c>
      <c r="B66" s="104" t="s">
        <v>43</v>
      </c>
      <c r="C66" s="104" t="s">
        <v>272</v>
      </c>
      <c r="D66" s="104" t="s">
        <v>4164</v>
      </c>
      <c r="E66" s="104" t="s">
        <v>4373</v>
      </c>
      <c r="F66" s="104" t="s">
        <v>1009</v>
      </c>
      <c r="G66" s="104" t="s">
        <v>45</v>
      </c>
      <c r="H66" s="104" t="s">
        <v>1010</v>
      </c>
      <c r="I66" s="104" t="s">
        <v>4247</v>
      </c>
      <c r="J66" s="104" t="s">
        <v>3920</v>
      </c>
      <c r="K66" s="104">
        <v>1</v>
      </c>
      <c r="L66" s="104" t="s">
        <v>47</v>
      </c>
      <c r="M66" s="104" t="s">
        <v>48</v>
      </c>
      <c r="N66" s="104" t="s">
        <v>48</v>
      </c>
      <c r="O66" s="104" t="s">
        <v>48</v>
      </c>
      <c r="P66" s="104" t="s">
        <v>48</v>
      </c>
      <c r="Q66" s="104" t="s">
        <v>49</v>
      </c>
      <c r="R66" s="104" t="s">
        <v>1011</v>
      </c>
      <c r="S66" s="104" t="s">
        <v>4115</v>
      </c>
      <c r="T66" s="104">
        <v>1</v>
      </c>
      <c r="U66" s="104" t="s">
        <v>4282</v>
      </c>
      <c r="V66" s="104">
        <v>2</v>
      </c>
      <c r="W66" s="104" t="s">
        <v>3892</v>
      </c>
      <c r="X66" s="104" t="s">
        <v>51</v>
      </c>
      <c r="Y66" s="104" t="s">
        <v>1012</v>
      </c>
      <c r="Z66" s="104" t="s">
        <v>1013</v>
      </c>
      <c r="AA66" s="104" t="s">
        <v>4203</v>
      </c>
      <c r="AB66" s="104" t="s">
        <v>1014</v>
      </c>
      <c r="AC66" s="104" t="s">
        <v>1015</v>
      </c>
      <c r="AD66" s="104" t="s">
        <v>1016</v>
      </c>
      <c r="AE66" s="104" t="s">
        <v>1008</v>
      </c>
      <c r="AF66" s="104" t="s">
        <v>1017</v>
      </c>
      <c r="AG66" s="104" t="s">
        <v>1018</v>
      </c>
      <c r="AH66" s="104" t="s">
        <v>3892</v>
      </c>
      <c r="AI66" s="104" t="s">
        <v>3892</v>
      </c>
      <c r="AJ66" s="104" t="s">
        <v>3892</v>
      </c>
      <c r="AK66" s="104" t="s">
        <v>3892</v>
      </c>
      <c r="AL66" s="104" t="s">
        <v>3892</v>
      </c>
      <c r="AM66" s="104" t="s">
        <v>1019</v>
      </c>
      <c r="AN66" s="104" t="s">
        <v>1020</v>
      </c>
      <c r="AO66" s="104" t="s">
        <v>229</v>
      </c>
      <c r="AP66" s="104" t="s">
        <v>3892</v>
      </c>
      <c r="AQ66" s="104" t="s">
        <v>3892</v>
      </c>
    </row>
    <row r="67" spans="1:43" s="104" customFormat="1" x14ac:dyDescent="0.4">
      <c r="A67" s="104" t="s">
        <v>1021</v>
      </c>
      <c r="B67" s="104" t="s">
        <v>184</v>
      </c>
      <c r="C67" s="104" t="s">
        <v>110</v>
      </c>
      <c r="D67" s="104" t="s">
        <v>3900</v>
      </c>
      <c r="E67" s="104" t="s">
        <v>4372</v>
      </c>
      <c r="F67" s="104" t="s">
        <v>1023</v>
      </c>
      <c r="G67" s="104" t="s">
        <v>65</v>
      </c>
      <c r="H67" s="104" t="s">
        <v>1024</v>
      </c>
      <c r="I67" s="104" t="s">
        <v>3941</v>
      </c>
      <c r="J67" s="104" t="s">
        <v>3920</v>
      </c>
      <c r="K67" s="104">
        <v>1</v>
      </c>
      <c r="L67" s="104" t="s">
        <v>47</v>
      </c>
      <c r="M67" s="104" t="s">
        <v>48</v>
      </c>
      <c r="N67" s="104" t="s">
        <v>49</v>
      </c>
      <c r="O67" s="104" t="s">
        <v>49</v>
      </c>
      <c r="P67" s="104" t="s">
        <v>48</v>
      </c>
      <c r="Q67" s="104" t="s">
        <v>49</v>
      </c>
      <c r="R67" s="104" t="s">
        <v>1025</v>
      </c>
      <c r="S67" s="104" t="s">
        <v>4249</v>
      </c>
      <c r="T67" s="104">
        <v>5</v>
      </c>
      <c r="U67" s="104" t="s">
        <v>4371</v>
      </c>
      <c r="V67" s="104">
        <v>3</v>
      </c>
      <c r="W67" s="104" t="s">
        <v>3930</v>
      </c>
      <c r="X67" s="104" t="s">
        <v>51</v>
      </c>
      <c r="Y67" s="104" t="s">
        <v>1026</v>
      </c>
      <c r="Z67" s="104" t="s">
        <v>1027</v>
      </c>
      <c r="AA67" s="104" t="s">
        <v>4370</v>
      </c>
      <c r="AB67" s="104" t="s">
        <v>1028</v>
      </c>
      <c r="AC67" s="104" t="s">
        <v>1029</v>
      </c>
      <c r="AD67" s="104" t="s">
        <v>1030</v>
      </c>
      <c r="AE67" s="104" t="s">
        <v>1022</v>
      </c>
      <c r="AF67" s="104" t="s">
        <v>3892</v>
      </c>
      <c r="AG67" s="104" t="s">
        <v>3892</v>
      </c>
      <c r="AH67" s="104" t="s">
        <v>3892</v>
      </c>
      <c r="AI67" s="104" t="s">
        <v>3892</v>
      </c>
      <c r="AJ67" s="104" t="s">
        <v>3892</v>
      </c>
      <c r="AK67" s="104" t="s">
        <v>3892</v>
      </c>
      <c r="AL67" s="104" t="s">
        <v>3892</v>
      </c>
      <c r="AM67" s="104" t="s">
        <v>1031</v>
      </c>
      <c r="AN67" s="104" t="s">
        <v>1032</v>
      </c>
      <c r="AO67" s="104" t="s">
        <v>77</v>
      </c>
      <c r="AP67" s="104" t="s">
        <v>3892</v>
      </c>
      <c r="AQ67" s="104" t="s">
        <v>3892</v>
      </c>
    </row>
    <row r="68" spans="1:43" s="104" customFormat="1" x14ac:dyDescent="0.4">
      <c r="A68" s="104" t="s">
        <v>1033</v>
      </c>
      <c r="B68" s="104" t="s">
        <v>43</v>
      </c>
      <c r="C68" s="104" t="s">
        <v>79</v>
      </c>
      <c r="D68" s="104" t="s">
        <v>3917</v>
      </c>
      <c r="E68" s="104" t="s">
        <v>4369</v>
      </c>
      <c r="F68" s="104" t="s">
        <v>1035</v>
      </c>
      <c r="G68" s="104" t="s">
        <v>45</v>
      </c>
      <c r="H68" s="104" t="s">
        <v>1036</v>
      </c>
      <c r="I68" s="104" t="s">
        <v>3921</v>
      </c>
      <c r="J68" s="104" t="s">
        <v>3909</v>
      </c>
      <c r="K68" s="104">
        <v>1</v>
      </c>
      <c r="L68" s="104" t="s">
        <v>47</v>
      </c>
      <c r="M68" s="104" t="s">
        <v>48</v>
      </c>
      <c r="N68" s="104" t="s">
        <v>48</v>
      </c>
      <c r="O68" s="104" t="s">
        <v>48</v>
      </c>
      <c r="P68" s="104" t="s">
        <v>48</v>
      </c>
      <c r="Q68" s="104" t="s">
        <v>48</v>
      </c>
      <c r="R68" s="104" t="s">
        <v>1037</v>
      </c>
      <c r="S68" s="104" t="s">
        <v>3919</v>
      </c>
      <c r="T68" s="104">
        <v>2</v>
      </c>
      <c r="U68" s="104" t="s">
        <v>4114</v>
      </c>
      <c r="V68" s="104">
        <v>2</v>
      </c>
      <c r="W68" s="104" t="s">
        <v>3912</v>
      </c>
      <c r="X68" s="104" t="s">
        <v>51</v>
      </c>
      <c r="Y68" s="104" t="s">
        <v>1038</v>
      </c>
      <c r="Z68" s="104" t="s">
        <v>1039</v>
      </c>
      <c r="AA68" s="104" t="s">
        <v>4032</v>
      </c>
      <c r="AB68" s="104" t="s">
        <v>1040</v>
      </c>
      <c r="AC68" s="104" t="s">
        <v>1041</v>
      </c>
      <c r="AD68" s="104" t="s">
        <v>1042</v>
      </c>
      <c r="AE68" s="104" t="s">
        <v>1034</v>
      </c>
      <c r="AF68" s="104" t="s">
        <v>1043</v>
      </c>
      <c r="AG68" s="104" t="s">
        <v>1044</v>
      </c>
      <c r="AH68" s="104" t="s">
        <v>1045</v>
      </c>
      <c r="AI68" s="104" t="s">
        <v>1046</v>
      </c>
      <c r="AJ68" s="104" t="s">
        <v>3892</v>
      </c>
      <c r="AK68" s="104" t="s">
        <v>3892</v>
      </c>
      <c r="AL68" s="104" t="s">
        <v>3892</v>
      </c>
      <c r="AM68" s="104" t="s">
        <v>1047</v>
      </c>
      <c r="AN68" s="104" t="s">
        <v>1048</v>
      </c>
      <c r="AO68" s="104" t="s">
        <v>60</v>
      </c>
      <c r="AP68" s="104" t="s">
        <v>3892</v>
      </c>
      <c r="AQ68" s="104" t="s">
        <v>3892</v>
      </c>
    </row>
    <row r="69" spans="1:43" s="104" customFormat="1" x14ac:dyDescent="0.4">
      <c r="A69" s="104" t="s">
        <v>1049</v>
      </c>
      <c r="B69" s="104" t="s">
        <v>43</v>
      </c>
      <c r="C69" s="104" t="s">
        <v>79</v>
      </c>
      <c r="D69" s="104" t="s">
        <v>3917</v>
      </c>
      <c r="E69" s="104" t="s">
        <v>4368</v>
      </c>
      <c r="F69" s="104" t="s">
        <v>1051</v>
      </c>
      <c r="G69" s="104" t="s">
        <v>45</v>
      </c>
      <c r="H69" s="104" t="s">
        <v>1052</v>
      </c>
      <c r="I69" s="104" t="s">
        <v>4367</v>
      </c>
      <c r="J69" s="104" t="s">
        <v>4140</v>
      </c>
      <c r="K69" s="104">
        <v>2</v>
      </c>
      <c r="L69" s="104" t="s">
        <v>47</v>
      </c>
      <c r="M69" s="104" t="s">
        <v>48</v>
      </c>
      <c r="N69" s="104" t="s">
        <v>48</v>
      </c>
      <c r="O69" s="104" t="s">
        <v>48</v>
      </c>
      <c r="P69" s="104" t="s">
        <v>48</v>
      </c>
      <c r="Q69" s="104" t="s">
        <v>48</v>
      </c>
      <c r="R69" s="104" t="s">
        <v>1037</v>
      </c>
      <c r="S69" s="104" t="s">
        <v>3903</v>
      </c>
      <c r="T69" s="104">
        <v>1</v>
      </c>
      <c r="U69" s="104" t="s">
        <v>3895</v>
      </c>
      <c r="V69" s="104">
        <v>1</v>
      </c>
      <c r="W69" s="104" t="s">
        <v>4059</v>
      </c>
      <c r="X69" s="104" t="s">
        <v>51</v>
      </c>
      <c r="Y69" s="104" t="s">
        <v>1053</v>
      </c>
      <c r="Z69" s="104" t="s">
        <v>1054</v>
      </c>
      <c r="AA69" s="104" t="s">
        <v>3893</v>
      </c>
      <c r="AB69" s="104" t="s">
        <v>1055</v>
      </c>
      <c r="AC69" s="104" t="s">
        <v>1056</v>
      </c>
      <c r="AD69" s="104" t="s">
        <v>1057</v>
      </c>
      <c r="AE69" s="104" t="s">
        <v>1050</v>
      </c>
      <c r="AF69" s="104" t="s">
        <v>1058</v>
      </c>
      <c r="AG69" s="104" t="s">
        <v>1059</v>
      </c>
      <c r="AH69" s="104" t="s">
        <v>1060</v>
      </c>
      <c r="AI69" s="104" t="s">
        <v>3892</v>
      </c>
      <c r="AJ69" s="104" t="s">
        <v>3892</v>
      </c>
      <c r="AK69" s="104" t="s">
        <v>3892</v>
      </c>
      <c r="AL69" s="104" t="s">
        <v>3892</v>
      </c>
      <c r="AM69" s="104" t="s">
        <v>1061</v>
      </c>
      <c r="AN69" s="104" t="s">
        <v>1062</v>
      </c>
      <c r="AO69" s="104" t="s">
        <v>108</v>
      </c>
      <c r="AP69" s="104" t="s">
        <v>3892</v>
      </c>
      <c r="AQ69" s="104" t="s">
        <v>3892</v>
      </c>
    </row>
    <row r="70" spans="1:43" s="104" customFormat="1" x14ac:dyDescent="0.4">
      <c r="A70" s="104" t="s">
        <v>1063</v>
      </c>
      <c r="B70" s="104" t="s">
        <v>43</v>
      </c>
      <c r="C70" s="104" t="s">
        <v>110</v>
      </c>
      <c r="D70" s="104" t="s">
        <v>3900</v>
      </c>
      <c r="E70" s="104" t="s">
        <v>4366</v>
      </c>
      <c r="F70" s="104" t="s">
        <v>1065</v>
      </c>
      <c r="G70" s="104" t="s">
        <v>45</v>
      </c>
      <c r="H70" s="104" t="s">
        <v>1066</v>
      </c>
      <c r="I70" s="104" t="s">
        <v>3977</v>
      </c>
      <c r="J70" s="104" t="s">
        <v>3909</v>
      </c>
      <c r="K70" s="104">
        <v>1</v>
      </c>
      <c r="L70" s="104" t="s">
        <v>151</v>
      </c>
      <c r="M70" s="104" t="s">
        <v>48</v>
      </c>
      <c r="N70" s="104" t="s">
        <v>49</v>
      </c>
      <c r="O70" s="104" t="s">
        <v>48</v>
      </c>
      <c r="P70" s="104" t="s">
        <v>48</v>
      </c>
      <c r="Q70" s="104" t="s">
        <v>48</v>
      </c>
      <c r="R70" s="104" t="s">
        <v>1067</v>
      </c>
      <c r="S70" s="104" t="s">
        <v>4098</v>
      </c>
      <c r="T70" s="104">
        <v>3</v>
      </c>
      <c r="U70" s="104" t="s">
        <v>4365</v>
      </c>
      <c r="V70" s="104">
        <v>1</v>
      </c>
      <c r="W70" s="104" t="s">
        <v>3894</v>
      </c>
      <c r="X70" s="104" t="s">
        <v>51</v>
      </c>
      <c r="Y70" s="104" t="s">
        <v>1068</v>
      </c>
      <c r="Z70" s="104" t="s">
        <v>1069</v>
      </c>
      <c r="AA70" s="104" t="s">
        <v>3923</v>
      </c>
      <c r="AB70" s="104" t="s">
        <v>1070</v>
      </c>
      <c r="AC70" s="104" t="s">
        <v>1071</v>
      </c>
      <c r="AD70" s="104" t="s">
        <v>1072</v>
      </c>
      <c r="AE70" s="104" t="s">
        <v>1064</v>
      </c>
      <c r="AF70" s="104" t="s">
        <v>3892</v>
      </c>
      <c r="AG70" s="104" t="s">
        <v>3892</v>
      </c>
      <c r="AH70" s="104" t="s">
        <v>3892</v>
      </c>
      <c r="AI70" s="104" t="s">
        <v>3892</v>
      </c>
      <c r="AJ70" s="104" t="s">
        <v>3892</v>
      </c>
      <c r="AK70" s="104" t="s">
        <v>3892</v>
      </c>
      <c r="AL70" s="104" t="s">
        <v>3892</v>
      </c>
      <c r="AM70" s="104" t="s">
        <v>1073</v>
      </c>
      <c r="AN70" s="104" t="s">
        <v>1074</v>
      </c>
      <c r="AO70" s="104" t="s">
        <v>77</v>
      </c>
      <c r="AP70" s="104" t="s">
        <v>3892</v>
      </c>
      <c r="AQ70" s="104" t="s">
        <v>3892</v>
      </c>
    </row>
    <row r="71" spans="1:43" s="104" customFormat="1" x14ac:dyDescent="0.4">
      <c r="A71" s="104" t="s">
        <v>1075</v>
      </c>
      <c r="B71" s="104" t="s">
        <v>43</v>
      </c>
      <c r="C71" s="104" t="s">
        <v>1076</v>
      </c>
      <c r="D71" s="104" t="s">
        <v>4164</v>
      </c>
      <c r="E71" s="104" t="s">
        <v>4364</v>
      </c>
      <c r="F71" s="104" t="s">
        <v>1078</v>
      </c>
      <c r="G71" s="104" t="s">
        <v>45</v>
      </c>
      <c r="H71" s="104" t="s">
        <v>1079</v>
      </c>
      <c r="I71" s="104" t="s">
        <v>3969</v>
      </c>
      <c r="J71" s="104" t="s">
        <v>3932</v>
      </c>
      <c r="K71" s="104">
        <v>3</v>
      </c>
      <c r="L71" s="104" t="s">
        <v>47</v>
      </c>
      <c r="M71" s="104" t="s">
        <v>48</v>
      </c>
      <c r="N71" s="104" t="s">
        <v>48</v>
      </c>
      <c r="O71" s="104" t="s">
        <v>49</v>
      </c>
      <c r="P71" s="104" t="s">
        <v>48</v>
      </c>
      <c r="Q71" s="104" t="s">
        <v>49</v>
      </c>
      <c r="R71" s="104" t="s">
        <v>1080</v>
      </c>
      <c r="S71" s="104" t="s">
        <v>4115</v>
      </c>
      <c r="T71" s="104">
        <v>1</v>
      </c>
      <c r="U71" s="104" t="s">
        <v>4072</v>
      </c>
      <c r="V71" s="104">
        <v>3</v>
      </c>
      <c r="W71" s="104" t="s">
        <v>3892</v>
      </c>
      <c r="X71" s="104" t="s">
        <v>51</v>
      </c>
      <c r="Y71" s="104" t="s">
        <v>1081</v>
      </c>
      <c r="Z71" s="104" t="s">
        <v>1082</v>
      </c>
      <c r="AA71" s="104" t="s">
        <v>3954</v>
      </c>
      <c r="AB71" s="104" t="s">
        <v>1083</v>
      </c>
      <c r="AC71" s="104" t="s">
        <v>1084</v>
      </c>
      <c r="AD71" s="104" t="s">
        <v>1085</v>
      </c>
      <c r="AE71" s="104" t="s">
        <v>1077</v>
      </c>
      <c r="AF71" s="104" t="s">
        <v>1086</v>
      </c>
      <c r="AG71" s="104" t="s">
        <v>1087</v>
      </c>
      <c r="AH71" s="104" t="s">
        <v>3892</v>
      </c>
      <c r="AI71" s="104" t="s">
        <v>3892</v>
      </c>
      <c r="AJ71" s="104" t="s">
        <v>3892</v>
      </c>
      <c r="AK71" s="104" t="s">
        <v>3892</v>
      </c>
      <c r="AL71" s="104" t="s">
        <v>3892</v>
      </c>
      <c r="AM71" s="104" t="s">
        <v>1088</v>
      </c>
      <c r="AN71" s="104" t="s">
        <v>1089</v>
      </c>
      <c r="AO71" s="104" t="s">
        <v>229</v>
      </c>
      <c r="AP71" s="104" t="s">
        <v>3892</v>
      </c>
      <c r="AQ71" s="104" t="s">
        <v>3892</v>
      </c>
    </row>
    <row r="72" spans="1:43" s="104" customFormat="1" x14ac:dyDescent="0.4">
      <c r="A72" s="104" t="s">
        <v>1090</v>
      </c>
      <c r="B72" s="104" t="s">
        <v>43</v>
      </c>
      <c r="C72" s="104" t="s">
        <v>744</v>
      </c>
      <c r="D72" s="104" t="s">
        <v>3917</v>
      </c>
      <c r="E72" s="104" t="s">
        <v>4363</v>
      </c>
      <c r="F72" s="104" t="s">
        <v>1092</v>
      </c>
      <c r="G72" s="104" t="s">
        <v>65</v>
      </c>
      <c r="H72" s="104" t="s">
        <v>1093</v>
      </c>
      <c r="I72" s="104" t="s">
        <v>3921</v>
      </c>
      <c r="J72" s="104" t="s">
        <v>3909</v>
      </c>
      <c r="K72" s="104">
        <v>1</v>
      </c>
      <c r="L72" s="104" t="s">
        <v>359</v>
      </c>
      <c r="M72" s="104" t="s">
        <v>48</v>
      </c>
      <c r="N72" s="104" t="s">
        <v>49</v>
      </c>
      <c r="O72" s="104" t="s">
        <v>68</v>
      </c>
      <c r="P72" s="104" t="s">
        <v>49</v>
      </c>
      <c r="Q72" s="104" t="s">
        <v>49</v>
      </c>
      <c r="R72" s="104" t="s">
        <v>1094</v>
      </c>
      <c r="S72" s="104" t="s">
        <v>4362</v>
      </c>
      <c r="T72" s="104">
        <v>3</v>
      </c>
      <c r="U72" s="104" t="s">
        <v>3907</v>
      </c>
      <c r="V72" s="104">
        <v>2</v>
      </c>
      <c r="W72" s="104" t="s">
        <v>3894</v>
      </c>
      <c r="X72" s="104" t="s">
        <v>51</v>
      </c>
      <c r="Y72" s="104" t="s">
        <v>1095</v>
      </c>
      <c r="Z72" s="104" t="s">
        <v>1096</v>
      </c>
      <c r="AA72" s="104" t="s">
        <v>4361</v>
      </c>
      <c r="AB72" s="104" t="s">
        <v>1097</v>
      </c>
      <c r="AC72" s="104" t="s">
        <v>1098</v>
      </c>
      <c r="AD72" s="104" t="s">
        <v>1099</v>
      </c>
      <c r="AE72" s="104" t="s">
        <v>1091</v>
      </c>
      <c r="AF72" s="104" t="s">
        <v>1100</v>
      </c>
      <c r="AG72" s="104" t="s">
        <v>1101</v>
      </c>
      <c r="AH72" s="104" t="s">
        <v>1102</v>
      </c>
      <c r="AI72" s="104" t="s">
        <v>1103</v>
      </c>
      <c r="AJ72" s="104" t="s">
        <v>1104</v>
      </c>
      <c r="AK72" s="104" t="s">
        <v>1105</v>
      </c>
      <c r="AL72" s="104" t="s">
        <v>3892</v>
      </c>
      <c r="AM72" s="104" t="s">
        <v>1106</v>
      </c>
      <c r="AN72" s="104" t="s">
        <v>1107</v>
      </c>
      <c r="AO72" s="104" t="s">
        <v>108</v>
      </c>
      <c r="AP72" s="104" t="s">
        <v>3892</v>
      </c>
      <c r="AQ72" s="104" t="s">
        <v>3892</v>
      </c>
    </row>
    <row r="73" spans="1:43" s="104" customFormat="1" x14ac:dyDescent="0.4">
      <c r="A73" s="104" t="s">
        <v>1108</v>
      </c>
      <c r="B73" s="104" t="s">
        <v>43</v>
      </c>
      <c r="C73" s="104" t="s">
        <v>1109</v>
      </c>
      <c r="D73" s="104" t="s">
        <v>3982</v>
      </c>
      <c r="E73" s="104" t="s">
        <v>4360</v>
      </c>
      <c r="F73" s="104" t="s">
        <v>1111</v>
      </c>
      <c r="G73" s="104" t="s">
        <v>45</v>
      </c>
      <c r="H73" s="104" t="s">
        <v>1112</v>
      </c>
      <c r="I73" s="104" t="s">
        <v>3933</v>
      </c>
      <c r="J73" s="104" t="s">
        <v>3914</v>
      </c>
      <c r="K73" s="104">
        <v>3</v>
      </c>
      <c r="L73" s="104" t="s">
        <v>47</v>
      </c>
      <c r="M73" s="104" t="s">
        <v>48</v>
      </c>
      <c r="N73" s="104" t="s">
        <v>48</v>
      </c>
      <c r="O73" s="104" t="s">
        <v>48</v>
      </c>
      <c r="P73" s="104" t="s">
        <v>48</v>
      </c>
      <c r="Q73" s="104" t="s">
        <v>48</v>
      </c>
      <c r="R73" s="104" t="s">
        <v>1113</v>
      </c>
      <c r="S73" s="104" t="s">
        <v>4359</v>
      </c>
      <c r="T73" s="104">
        <v>7</v>
      </c>
      <c r="U73" s="104" t="s">
        <v>3951</v>
      </c>
      <c r="V73" s="104">
        <v>4</v>
      </c>
      <c r="W73" s="104" t="s">
        <v>3892</v>
      </c>
      <c r="X73" s="104" t="s">
        <v>51</v>
      </c>
      <c r="Y73" s="104" t="s">
        <v>1114</v>
      </c>
      <c r="Z73" s="104" t="s">
        <v>1115</v>
      </c>
      <c r="AA73" s="104" t="s">
        <v>3923</v>
      </c>
      <c r="AB73" s="104" t="s">
        <v>1116</v>
      </c>
      <c r="AC73" s="104" t="s">
        <v>1117</v>
      </c>
      <c r="AD73" s="104" t="s">
        <v>1118</v>
      </c>
      <c r="AE73" s="104" t="s">
        <v>1110</v>
      </c>
      <c r="AF73" s="104" t="s">
        <v>1119</v>
      </c>
      <c r="AG73" s="104" t="s">
        <v>1120</v>
      </c>
      <c r="AH73" s="104" t="s">
        <v>3892</v>
      </c>
      <c r="AI73" s="104" t="s">
        <v>3892</v>
      </c>
      <c r="AJ73" s="104" t="s">
        <v>3892</v>
      </c>
      <c r="AK73" s="104" t="s">
        <v>3892</v>
      </c>
      <c r="AL73" s="104" t="s">
        <v>3892</v>
      </c>
      <c r="AM73" s="104" t="s">
        <v>1121</v>
      </c>
      <c r="AN73" s="104" t="s">
        <v>4358</v>
      </c>
      <c r="AO73" s="104" t="s">
        <v>3892</v>
      </c>
      <c r="AP73" s="104" t="s">
        <v>3892</v>
      </c>
      <c r="AQ73" s="104" t="s">
        <v>3892</v>
      </c>
    </row>
    <row r="74" spans="1:43" s="104" customFormat="1" x14ac:dyDescent="0.4">
      <c r="A74" s="104" t="s">
        <v>1122</v>
      </c>
      <c r="B74" s="104" t="s">
        <v>184</v>
      </c>
      <c r="C74" s="104" t="s">
        <v>850</v>
      </c>
      <c r="D74" s="104" t="s">
        <v>3917</v>
      </c>
      <c r="E74" s="104" t="s">
        <v>4232</v>
      </c>
      <c r="F74" s="104" t="s">
        <v>1124</v>
      </c>
      <c r="G74" s="104" t="s">
        <v>45</v>
      </c>
      <c r="H74" s="104" t="s">
        <v>1125</v>
      </c>
      <c r="I74" s="104" t="s">
        <v>3933</v>
      </c>
      <c r="J74" s="104" t="s">
        <v>4357</v>
      </c>
      <c r="K74" s="104">
        <v>2</v>
      </c>
      <c r="L74" s="104" t="s">
        <v>47</v>
      </c>
      <c r="M74" s="104" t="s">
        <v>48</v>
      </c>
      <c r="N74" s="104" t="s">
        <v>48</v>
      </c>
      <c r="O74" s="104" t="s">
        <v>48</v>
      </c>
      <c r="P74" s="104" t="s">
        <v>48</v>
      </c>
      <c r="Q74" s="104" t="s">
        <v>48</v>
      </c>
      <c r="R74" s="104" t="s">
        <v>1126</v>
      </c>
      <c r="S74" s="104" t="s">
        <v>4356</v>
      </c>
      <c r="T74" s="104">
        <v>5</v>
      </c>
      <c r="U74" s="104" t="s">
        <v>4072</v>
      </c>
      <c r="V74" s="104">
        <v>3</v>
      </c>
      <c r="W74" s="104" t="s">
        <v>3892</v>
      </c>
      <c r="X74" s="104" t="s">
        <v>51</v>
      </c>
      <c r="Y74" s="104" t="s">
        <v>1127</v>
      </c>
      <c r="Z74" s="104" t="s">
        <v>1128</v>
      </c>
      <c r="AA74" s="104" t="s">
        <v>4355</v>
      </c>
      <c r="AB74" s="104" t="s">
        <v>1129</v>
      </c>
      <c r="AC74" s="104" t="s">
        <v>1130</v>
      </c>
      <c r="AD74" s="104" t="s">
        <v>1131</v>
      </c>
      <c r="AE74" s="104" t="s">
        <v>1123</v>
      </c>
      <c r="AF74" s="104" t="s">
        <v>1132</v>
      </c>
      <c r="AG74" s="104" t="s">
        <v>1133</v>
      </c>
      <c r="AH74" s="104" t="s">
        <v>1134</v>
      </c>
      <c r="AI74" s="104" t="s">
        <v>1135</v>
      </c>
      <c r="AJ74" s="104" t="s">
        <v>1136</v>
      </c>
      <c r="AK74" s="104" t="s">
        <v>1137</v>
      </c>
      <c r="AL74" s="104" t="s">
        <v>3892</v>
      </c>
      <c r="AM74" s="104" t="s">
        <v>1138</v>
      </c>
      <c r="AN74" s="104" t="s">
        <v>1139</v>
      </c>
      <c r="AO74" s="104" t="s">
        <v>3892</v>
      </c>
      <c r="AP74" s="104" t="s">
        <v>3892</v>
      </c>
      <c r="AQ74" s="104" t="s">
        <v>3892</v>
      </c>
    </row>
    <row r="75" spans="1:43" s="104" customFormat="1" x14ac:dyDescent="0.4">
      <c r="A75" s="104" t="s">
        <v>1140</v>
      </c>
      <c r="B75" s="104" t="s">
        <v>43</v>
      </c>
      <c r="C75" s="104" t="s">
        <v>41</v>
      </c>
      <c r="D75" s="104" t="s">
        <v>3917</v>
      </c>
      <c r="E75" s="104" t="s">
        <v>4187</v>
      </c>
      <c r="F75" s="104" t="s">
        <v>1142</v>
      </c>
      <c r="G75" s="104" t="s">
        <v>45</v>
      </c>
      <c r="H75" s="104" t="s">
        <v>1143</v>
      </c>
      <c r="I75" s="104" t="s">
        <v>4354</v>
      </c>
      <c r="J75" s="104" t="s">
        <v>3909</v>
      </c>
      <c r="K75" s="104">
        <v>1</v>
      </c>
      <c r="L75" s="104" t="s">
        <v>359</v>
      </c>
      <c r="M75" s="104" t="s">
        <v>48</v>
      </c>
      <c r="N75" s="104" t="s">
        <v>49</v>
      </c>
      <c r="O75" s="104" t="s">
        <v>49</v>
      </c>
      <c r="P75" s="104" t="s">
        <v>49</v>
      </c>
      <c r="Q75" s="104" t="s">
        <v>49</v>
      </c>
      <c r="R75" s="104" t="s">
        <v>1144</v>
      </c>
      <c r="S75" s="104" t="s">
        <v>4148</v>
      </c>
      <c r="T75" s="104">
        <v>2</v>
      </c>
      <c r="U75" s="104" t="s">
        <v>3918</v>
      </c>
      <c r="V75" s="104">
        <v>1</v>
      </c>
      <c r="W75" s="104" t="s">
        <v>3894</v>
      </c>
      <c r="X75" s="104" t="s">
        <v>51</v>
      </c>
      <c r="Y75" s="104" t="s">
        <v>1145</v>
      </c>
      <c r="Z75" s="104" t="s">
        <v>1146</v>
      </c>
      <c r="AA75" s="104" t="s">
        <v>4353</v>
      </c>
      <c r="AB75" s="104" t="s">
        <v>1147</v>
      </c>
      <c r="AC75" s="104" t="s">
        <v>1148</v>
      </c>
      <c r="AD75" s="104" t="s">
        <v>1149</v>
      </c>
      <c r="AE75" s="104" t="s">
        <v>1141</v>
      </c>
      <c r="AF75" s="104" t="s">
        <v>1150</v>
      </c>
      <c r="AG75" s="104" t="s">
        <v>1151</v>
      </c>
      <c r="AH75" s="104" t="s">
        <v>1152</v>
      </c>
      <c r="AI75" s="104" t="s">
        <v>1153</v>
      </c>
      <c r="AJ75" s="104" t="s">
        <v>1154</v>
      </c>
      <c r="AK75" s="104" t="s">
        <v>1155</v>
      </c>
      <c r="AL75" s="104" t="s">
        <v>3892</v>
      </c>
      <c r="AM75" s="104" t="s">
        <v>1156</v>
      </c>
      <c r="AN75" s="104" t="s">
        <v>1157</v>
      </c>
      <c r="AO75" s="104" t="s">
        <v>3892</v>
      </c>
      <c r="AP75" s="104" t="s">
        <v>3892</v>
      </c>
      <c r="AQ75" s="104" t="s">
        <v>3892</v>
      </c>
    </row>
    <row r="76" spans="1:43" s="104" customFormat="1" x14ac:dyDescent="0.4">
      <c r="A76" s="104" t="s">
        <v>1158</v>
      </c>
      <c r="B76" s="104" t="s">
        <v>43</v>
      </c>
      <c r="C76" s="104" t="s">
        <v>230</v>
      </c>
      <c r="D76" s="104" t="s">
        <v>3917</v>
      </c>
      <c r="E76" s="104" t="s">
        <v>4352</v>
      </c>
      <c r="F76" s="104" t="s">
        <v>1160</v>
      </c>
      <c r="G76" s="104" t="s">
        <v>65</v>
      </c>
      <c r="H76" s="104" t="s">
        <v>1161</v>
      </c>
      <c r="I76" s="104" t="s">
        <v>4348</v>
      </c>
      <c r="J76" s="104" t="s">
        <v>3920</v>
      </c>
      <c r="K76" s="104">
        <v>1</v>
      </c>
      <c r="L76" s="104" t="s">
        <v>47</v>
      </c>
      <c r="M76" s="104" t="s">
        <v>48</v>
      </c>
      <c r="N76" s="104" t="s">
        <v>49</v>
      </c>
      <c r="O76" s="104" t="s">
        <v>49</v>
      </c>
      <c r="P76" s="104" t="s">
        <v>48</v>
      </c>
      <c r="Q76" s="104" t="s">
        <v>49</v>
      </c>
      <c r="R76" s="104" t="s">
        <v>1162</v>
      </c>
      <c r="S76" s="104" t="s">
        <v>4351</v>
      </c>
      <c r="T76" s="104">
        <v>4</v>
      </c>
      <c r="U76" s="104" t="s">
        <v>3907</v>
      </c>
      <c r="V76" s="104">
        <v>2</v>
      </c>
      <c r="W76" s="104" t="s">
        <v>4059</v>
      </c>
      <c r="X76" s="104" t="s">
        <v>51</v>
      </c>
      <c r="Y76" s="104" t="s">
        <v>1163</v>
      </c>
      <c r="Z76" s="104" t="s">
        <v>1164</v>
      </c>
      <c r="AA76" s="104" t="s">
        <v>3893</v>
      </c>
      <c r="AB76" s="104" t="s">
        <v>1165</v>
      </c>
      <c r="AC76" s="104" t="s">
        <v>1166</v>
      </c>
      <c r="AD76" s="104" t="s">
        <v>1167</v>
      </c>
      <c r="AE76" s="104" t="s">
        <v>1159</v>
      </c>
      <c r="AF76" s="104" t="s">
        <v>1168</v>
      </c>
      <c r="AG76" s="104" t="s">
        <v>3892</v>
      </c>
      <c r="AH76" s="104" t="s">
        <v>3892</v>
      </c>
      <c r="AI76" s="104" t="s">
        <v>3892</v>
      </c>
      <c r="AJ76" s="104" t="s">
        <v>3892</v>
      </c>
      <c r="AK76" s="104" t="s">
        <v>3892</v>
      </c>
      <c r="AL76" s="104" t="s">
        <v>3892</v>
      </c>
      <c r="AM76" s="104" t="s">
        <v>1169</v>
      </c>
      <c r="AN76" s="104" t="s">
        <v>1170</v>
      </c>
      <c r="AO76" s="104" t="s">
        <v>3892</v>
      </c>
      <c r="AP76" s="104" t="s">
        <v>3892</v>
      </c>
      <c r="AQ76" s="104" t="s">
        <v>3892</v>
      </c>
    </row>
    <row r="77" spans="1:43" s="104" customFormat="1" x14ac:dyDescent="0.4">
      <c r="A77" s="104" t="s">
        <v>1171</v>
      </c>
      <c r="B77" s="104" t="s">
        <v>184</v>
      </c>
      <c r="C77" s="104" t="s">
        <v>230</v>
      </c>
      <c r="D77" s="104" t="s">
        <v>3917</v>
      </c>
      <c r="E77" s="104" t="s">
        <v>4177</v>
      </c>
      <c r="F77" s="104" t="s">
        <v>1173</v>
      </c>
      <c r="G77" s="104" t="s">
        <v>45</v>
      </c>
      <c r="H77" s="104" t="s">
        <v>1174</v>
      </c>
      <c r="I77" s="104" t="s">
        <v>3898</v>
      </c>
      <c r="J77" s="104" t="s">
        <v>3957</v>
      </c>
      <c r="K77" s="104">
        <v>2</v>
      </c>
      <c r="L77" s="104" t="s">
        <v>47</v>
      </c>
      <c r="M77" s="104" t="s">
        <v>48</v>
      </c>
      <c r="N77" s="104" t="s">
        <v>48</v>
      </c>
      <c r="O77" s="104" t="s">
        <v>48</v>
      </c>
      <c r="P77" s="104" t="s">
        <v>48</v>
      </c>
      <c r="Q77" s="104" t="s">
        <v>48</v>
      </c>
      <c r="R77" s="104" t="s">
        <v>534</v>
      </c>
      <c r="S77" s="104" t="s">
        <v>4026</v>
      </c>
      <c r="T77" s="104">
        <v>1</v>
      </c>
      <c r="U77" s="104" t="s">
        <v>3951</v>
      </c>
      <c r="V77" s="104">
        <v>4</v>
      </c>
      <c r="W77" s="104" t="s">
        <v>3892</v>
      </c>
      <c r="X77" s="104" t="s">
        <v>51</v>
      </c>
      <c r="Y77" s="104" t="s">
        <v>1175</v>
      </c>
      <c r="Z77" s="104" t="s">
        <v>4350</v>
      </c>
      <c r="AA77" s="104" t="s">
        <v>4302</v>
      </c>
      <c r="AB77" s="104" t="s">
        <v>1176</v>
      </c>
      <c r="AC77" s="104" t="s">
        <v>1177</v>
      </c>
      <c r="AD77" s="104" t="s">
        <v>4349</v>
      </c>
      <c r="AE77" s="104" t="s">
        <v>1172</v>
      </c>
      <c r="AF77" s="104" t="s">
        <v>1178</v>
      </c>
      <c r="AG77" s="104" t="s">
        <v>1179</v>
      </c>
      <c r="AH77" s="104" t="s">
        <v>1180</v>
      </c>
      <c r="AI77" s="104" t="s">
        <v>1181</v>
      </c>
      <c r="AJ77" s="104" t="s">
        <v>1182</v>
      </c>
      <c r="AK77" s="104" t="s">
        <v>1183</v>
      </c>
      <c r="AL77" s="104" t="s">
        <v>3892</v>
      </c>
      <c r="AM77" s="104" t="s">
        <v>1184</v>
      </c>
      <c r="AN77" s="104" t="s">
        <v>1185</v>
      </c>
      <c r="AO77" s="104" t="s">
        <v>3892</v>
      </c>
      <c r="AP77" s="104" t="s">
        <v>3892</v>
      </c>
      <c r="AQ77" s="104" t="s">
        <v>3892</v>
      </c>
    </row>
    <row r="78" spans="1:43" s="104" customFormat="1" x14ac:dyDescent="0.4">
      <c r="A78" s="104" t="s">
        <v>1186</v>
      </c>
      <c r="B78" s="104" t="s">
        <v>43</v>
      </c>
      <c r="C78" s="104" t="s">
        <v>678</v>
      </c>
      <c r="D78" s="104" t="s">
        <v>3917</v>
      </c>
      <c r="E78" s="104" t="s">
        <v>4237</v>
      </c>
      <c r="F78" s="104" t="s">
        <v>1188</v>
      </c>
      <c r="G78" s="104" t="s">
        <v>45</v>
      </c>
      <c r="H78" s="104" t="s">
        <v>1189</v>
      </c>
      <c r="I78" s="104" t="s">
        <v>4348</v>
      </c>
      <c r="J78" s="104" t="s">
        <v>3962</v>
      </c>
      <c r="K78" s="104">
        <v>2</v>
      </c>
      <c r="L78" s="104" t="s">
        <v>47</v>
      </c>
      <c r="M78" s="104" t="s">
        <v>48</v>
      </c>
      <c r="N78" s="104" t="s">
        <v>49</v>
      </c>
      <c r="O78" s="104" t="s">
        <v>49</v>
      </c>
      <c r="P78" s="104" t="s">
        <v>49</v>
      </c>
      <c r="Q78" s="104" t="s">
        <v>49</v>
      </c>
      <c r="R78" s="104" t="s">
        <v>1190</v>
      </c>
      <c r="S78" s="104" t="s">
        <v>4347</v>
      </c>
      <c r="T78" s="104">
        <v>3</v>
      </c>
      <c r="U78" s="104" t="s">
        <v>3895</v>
      </c>
      <c r="V78" s="104">
        <v>1</v>
      </c>
      <c r="W78" s="104" t="s">
        <v>3894</v>
      </c>
      <c r="X78" s="104" t="s">
        <v>51</v>
      </c>
      <c r="Y78" s="104" t="s">
        <v>1191</v>
      </c>
      <c r="Z78" s="104" t="s">
        <v>1192</v>
      </c>
      <c r="AA78" s="104" t="s">
        <v>3968</v>
      </c>
      <c r="AB78" s="104" t="s">
        <v>1193</v>
      </c>
      <c r="AC78" s="104" t="s">
        <v>1194</v>
      </c>
      <c r="AD78" s="104" t="s">
        <v>1195</v>
      </c>
      <c r="AE78" s="104" t="s">
        <v>1187</v>
      </c>
      <c r="AF78" s="104" t="s">
        <v>1196</v>
      </c>
      <c r="AG78" s="104" t="s">
        <v>1197</v>
      </c>
      <c r="AH78" s="104" t="s">
        <v>1198</v>
      </c>
      <c r="AI78" s="104" t="s">
        <v>1199</v>
      </c>
      <c r="AJ78" s="104" t="s">
        <v>3892</v>
      </c>
      <c r="AK78" s="104" t="s">
        <v>3892</v>
      </c>
      <c r="AL78" s="104" t="s">
        <v>3892</v>
      </c>
      <c r="AM78" s="104" t="s">
        <v>1200</v>
      </c>
      <c r="AN78" s="104" t="s">
        <v>1201</v>
      </c>
      <c r="AO78" s="104" t="s">
        <v>3892</v>
      </c>
      <c r="AP78" s="104" t="s">
        <v>3892</v>
      </c>
      <c r="AQ78" s="104" t="s">
        <v>3892</v>
      </c>
    </row>
    <row r="79" spans="1:43" s="104" customFormat="1" x14ac:dyDescent="0.4">
      <c r="A79" s="104" t="s">
        <v>1202</v>
      </c>
      <c r="B79" s="104" t="s">
        <v>43</v>
      </c>
      <c r="C79" s="104" t="s">
        <v>230</v>
      </c>
      <c r="D79" s="104" t="s">
        <v>3917</v>
      </c>
      <c r="E79" s="104" t="s">
        <v>4178</v>
      </c>
      <c r="F79" s="104" t="s">
        <v>1204</v>
      </c>
      <c r="G79" s="104" t="s">
        <v>65</v>
      </c>
      <c r="H79" s="104" t="s">
        <v>1205</v>
      </c>
      <c r="I79" s="104" t="s">
        <v>4247</v>
      </c>
      <c r="J79" s="104" t="s">
        <v>4204</v>
      </c>
      <c r="K79" s="104">
        <v>0</v>
      </c>
      <c r="L79" s="104" t="s">
        <v>47</v>
      </c>
      <c r="M79" s="104" t="s">
        <v>49</v>
      </c>
      <c r="N79" s="104" t="s">
        <v>49</v>
      </c>
      <c r="O79" s="104" t="s">
        <v>49</v>
      </c>
      <c r="P79" s="104" t="s">
        <v>49</v>
      </c>
      <c r="Q79" s="104" t="s">
        <v>49</v>
      </c>
      <c r="R79" s="104" t="s">
        <v>1206</v>
      </c>
      <c r="S79" s="104" t="s">
        <v>4118</v>
      </c>
      <c r="T79" s="104">
        <v>2</v>
      </c>
      <c r="U79" s="104" t="s">
        <v>3907</v>
      </c>
      <c r="V79" s="104">
        <v>2</v>
      </c>
      <c r="W79" s="104" t="s">
        <v>3892</v>
      </c>
      <c r="X79" s="104" t="s">
        <v>51</v>
      </c>
      <c r="Y79" s="104" t="s">
        <v>1207</v>
      </c>
      <c r="Z79" s="104" t="s">
        <v>1208</v>
      </c>
      <c r="AA79" s="104" t="s">
        <v>3968</v>
      </c>
      <c r="AB79" s="104" t="s">
        <v>1209</v>
      </c>
      <c r="AC79" s="104" t="s">
        <v>1210</v>
      </c>
      <c r="AD79" s="104" t="s">
        <v>1211</v>
      </c>
      <c r="AE79" s="104" t="s">
        <v>1203</v>
      </c>
      <c r="AF79" s="104" t="s">
        <v>1212</v>
      </c>
      <c r="AG79" s="104" t="s">
        <v>1213</v>
      </c>
      <c r="AH79" s="104" t="s">
        <v>1214</v>
      </c>
      <c r="AI79" s="104" t="s">
        <v>1215</v>
      </c>
      <c r="AJ79" s="104" t="s">
        <v>1216</v>
      </c>
      <c r="AK79" s="104" t="s">
        <v>3892</v>
      </c>
      <c r="AL79" s="104" t="s">
        <v>3892</v>
      </c>
      <c r="AM79" s="104" t="s">
        <v>1217</v>
      </c>
      <c r="AN79" s="104" t="s">
        <v>1218</v>
      </c>
      <c r="AO79" s="104" t="s">
        <v>3892</v>
      </c>
      <c r="AP79" s="104" t="s">
        <v>3892</v>
      </c>
      <c r="AQ79" s="104" t="s">
        <v>3892</v>
      </c>
    </row>
    <row r="80" spans="1:43" s="104" customFormat="1" x14ac:dyDescent="0.4">
      <c r="A80" s="104" t="s">
        <v>1219</v>
      </c>
      <c r="B80" s="104" t="s">
        <v>43</v>
      </c>
      <c r="C80" s="104" t="s">
        <v>1220</v>
      </c>
      <c r="D80" s="104" t="s">
        <v>3917</v>
      </c>
      <c r="E80" s="104" t="s">
        <v>4346</v>
      </c>
      <c r="F80" s="104" t="s">
        <v>1222</v>
      </c>
      <c r="G80" s="104" t="s">
        <v>45</v>
      </c>
      <c r="H80" s="104" t="s">
        <v>1223</v>
      </c>
      <c r="I80" s="104" t="s">
        <v>3921</v>
      </c>
      <c r="J80" s="104" t="s">
        <v>3909</v>
      </c>
      <c r="K80" s="104">
        <v>1</v>
      </c>
      <c r="L80" s="104" t="s">
        <v>359</v>
      </c>
      <c r="M80" s="104" t="s">
        <v>48</v>
      </c>
      <c r="N80" s="104" t="s">
        <v>49</v>
      </c>
      <c r="O80" s="104" t="s">
        <v>49</v>
      </c>
      <c r="P80" s="104" t="s">
        <v>49</v>
      </c>
      <c r="Q80" s="104" t="s">
        <v>49</v>
      </c>
      <c r="R80" s="104" t="s">
        <v>1224</v>
      </c>
      <c r="S80" s="104" t="s">
        <v>4345</v>
      </c>
      <c r="T80" s="104">
        <v>4</v>
      </c>
      <c r="U80" s="104" t="s">
        <v>3918</v>
      </c>
      <c r="V80" s="104">
        <v>1</v>
      </c>
      <c r="W80" s="104" t="s">
        <v>3894</v>
      </c>
      <c r="X80" s="104" t="s">
        <v>51</v>
      </c>
      <c r="Y80" s="104" t="s">
        <v>1225</v>
      </c>
      <c r="Z80" s="104" t="s">
        <v>1226</v>
      </c>
      <c r="AA80" s="104" t="s">
        <v>3968</v>
      </c>
      <c r="AB80" s="104" t="s">
        <v>1227</v>
      </c>
      <c r="AC80" s="104" t="s">
        <v>1228</v>
      </c>
      <c r="AD80" s="104" t="s">
        <v>1229</v>
      </c>
      <c r="AE80" s="104" t="s">
        <v>1221</v>
      </c>
      <c r="AF80" s="104" t="s">
        <v>1230</v>
      </c>
      <c r="AG80" s="104" t="s">
        <v>1231</v>
      </c>
      <c r="AH80" s="104" t="s">
        <v>1232</v>
      </c>
      <c r="AI80" s="104" t="s">
        <v>1233</v>
      </c>
      <c r="AJ80" s="104" t="s">
        <v>3892</v>
      </c>
      <c r="AK80" s="104" t="s">
        <v>3892</v>
      </c>
      <c r="AL80" s="104" t="s">
        <v>3892</v>
      </c>
      <c r="AM80" s="104" t="s">
        <v>1234</v>
      </c>
      <c r="AN80" s="104" t="s">
        <v>1235</v>
      </c>
      <c r="AO80" s="104" t="s">
        <v>3892</v>
      </c>
      <c r="AP80" s="104" t="s">
        <v>3892</v>
      </c>
      <c r="AQ80" s="104" t="s">
        <v>3892</v>
      </c>
    </row>
    <row r="81" spans="1:43" s="104" customFormat="1" x14ac:dyDescent="0.4">
      <c r="A81" s="104" t="s">
        <v>1236</v>
      </c>
      <c r="B81" s="104" t="s">
        <v>43</v>
      </c>
      <c r="C81" s="104" t="s">
        <v>1220</v>
      </c>
      <c r="D81" s="104" t="s">
        <v>3982</v>
      </c>
      <c r="E81" s="104" t="s">
        <v>4197</v>
      </c>
      <c r="F81" s="104" t="s">
        <v>1238</v>
      </c>
      <c r="G81" s="104" t="s">
        <v>45</v>
      </c>
      <c r="H81" s="104" t="s">
        <v>1239</v>
      </c>
      <c r="I81" s="104" t="s">
        <v>3941</v>
      </c>
      <c r="J81" s="104" t="s">
        <v>4344</v>
      </c>
      <c r="K81" s="104">
        <v>4</v>
      </c>
      <c r="L81" s="104" t="s">
        <v>67</v>
      </c>
      <c r="M81" s="104" t="s">
        <v>48</v>
      </c>
      <c r="N81" s="104" t="s">
        <v>48</v>
      </c>
      <c r="O81" s="104" t="s">
        <v>48</v>
      </c>
      <c r="P81" s="104" t="s">
        <v>48</v>
      </c>
      <c r="Q81" s="104" t="s">
        <v>48</v>
      </c>
      <c r="R81" s="104" t="s">
        <v>1240</v>
      </c>
      <c r="S81" s="104" t="s">
        <v>4343</v>
      </c>
      <c r="T81" s="104">
        <v>4</v>
      </c>
      <c r="U81" s="104" t="s">
        <v>3951</v>
      </c>
      <c r="V81" s="104">
        <v>4</v>
      </c>
      <c r="W81" s="104" t="s">
        <v>3894</v>
      </c>
      <c r="X81" s="104" t="s">
        <v>51</v>
      </c>
      <c r="Y81" s="104" t="s">
        <v>1241</v>
      </c>
      <c r="Z81" s="104" t="s">
        <v>4342</v>
      </c>
      <c r="AA81" s="104" t="s">
        <v>3937</v>
      </c>
      <c r="AB81" s="104" t="s">
        <v>1242</v>
      </c>
      <c r="AC81" s="104" t="s">
        <v>1243</v>
      </c>
      <c r="AD81" s="104" t="s">
        <v>1244</v>
      </c>
      <c r="AE81" s="104" t="s">
        <v>1237</v>
      </c>
      <c r="AF81" s="104" t="s">
        <v>1245</v>
      </c>
      <c r="AG81" s="104" t="s">
        <v>1246</v>
      </c>
      <c r="AH81" s="104" t="s">
        <v>1247</v>
      </c>
      <c r="AI81" s="104" t="s">
        <v>1248</v>
      </c>
      <c r="AJ81" s="104" t="s">
        <v>1249</v>
      </c>
      <c r="AK81" s="104" t="s">
        <v>1250</v>
      </c>
      <c r="AL81" s="104" t="s">
        <v>3892</v>
      </c>
      <c r="AM81" s="104" t="s">
        <v>1251</v>
      </c>
      <c r="AN81" s="104" t="s">
        <v>1252</v>
      </c>
      <c r="AO81" s="104" t="s">
        <v>3892</v>
      </c>
      <c r="AP81" s="104" t="s">
        <v>3892</v>
      </c>
      <c r="AQ81" s="104" t="s">
        <v>3892</v>
      </c>
    </row>
    <row r="82" spans="1:43" s="104" customFormat="1" x14ac:dyDescent="0.4">
      <c r="A82" s="104" t="s">
        <v>1253</v>
      </c>
      <c r="B82" s="104" t="s">
        <v>43</v>
      </c>
      <c r="C82" s="104" t="s">
        <v>110</v>
      </c>
      <c r="D82" s="104" t="s">
        <v>3917</v>
      </c>
      <c r="E82" s="104" t="s">
        <v>4341</v>
      </c>
      <c r="F82" s="104" t="s">
        <v>1255</v>
      </c>
      <c r="G82" s="104" t="s">
        <v>65</v>
      </c>
      <c r="H82" s="104" t="s">
        <v>1256</v>
      </c>
      <c r="I82" s="104" t="s">
        <v>3921</v>
      </c>
      <c r="J82" s="104" t="s">
        <v>3909</v>
      </c>
      <c r="K82" s="104">
        <v>1</v>
      </c>
      <c r="L82" s="104" t="s">
        <v>1257</v>
      </c>
      <c r="M82" s="104" t="s">
        <v>48</v>
      </c>
      <c r="N82" s="104" t="s">
        <v>49</v>
      </c>
      <c r="O82" s="104" t="s">
        <v>48</v>
      </c>
      <c r="P82" s="104" t="s">
        <v>49</v>
      </c>
      <c r="Q82" s="104" t="s">
        <v>49</v>
      </c>
      <c r="R82" s="104" t="s">
        <v>534</v>
      </c>
      <c r="S82" s="104" t="s">
        <v>4118</v>
      </c>
      <c r="T82" s="104">
        <v>2</v>
      </c>
      <c r="U82" s="104" t="s">
        <v>3895</v>
      </c>
      <c r="V82" s="104">
        <v>1</v>
      </c>
      <c r="W82" s="104" t="s">
        <v>3892</v>
      </c>
      <c r="X82" s="104" t="s">
        <v>51</v>
      </c>
      <c r="Y82" s="104" t="s">
        <v>1258</v>
      </c>
      <c r="Z82" s="104" t="s">
        <v>1259</v>
      </c>
      <c r="AA82" s="104" t="s">
        <v>4032</v>
      </c>
      <c r="AB82" s="104" t="s">
        <v>1260</v>
      </c>
      <c r="AC82" s="104" t="s">
        <v>1261</v>
      </c>
      <c r="AD82" s="104" t="s">
        <v>1262</v>
      </c>
      <c r="AE82" s="104" t="s">
        <v>1254</v>
      </c>
      <c r="AF82" s="104" t="s">
        <v>3892</v>
      </c>
      <c r="AG82" s="104" t="s">
        <v>3892</v>
      </c>
      <c r="AH82" s="104" t="s">
        <v>3892</v>
      </c>
      <c r="AI82" s="104" t="s">
        <v>3892</v>
      </c>
      <c r="AJ82" s="104" t="s">
        <v>3892</v>
      </c>
      <c r="AK82" s="104" t="s">
        <v>3892</v>
      </c>
      <c r="AL82" s="104" t="s">
        <v>3892</v>
      </c>
      <c r="AM82" s="104" t="s">
        <v>1263</v>
      </c>
      <c r="AN82" s="104" t="s">
        <v>1264</v>
      </c>
      <c r="AO82" s="104" t="s">
        <v>3892</v>
      </c>
      <c r="AP82" s="104" t="s">
        <v>3892</v>
      </c>
      <c r="AQ82" s="104" t="s">
        <v>3892</v>
      </c>
    </row>
    <row r="83" spans="1:43" s="104" customFormat="1" x14ac:dyDescent="0.4">
      <c r="A83" s="104" t="s">
        <v>1265</v>
      </c>
      <c r="B83" s="104" t="s">
        <v>43</v>
      </c>
      <c r="C83" s="104" t="s">
        <v>1266</v>
      </c>
      <c r="D83" s="104" t="s">
        <v>3900</v>
      </c>
      <c r="E83" s="104" t="s">
        <v>4177</v>
      </c>
      <c r="F83" s="104" t="s">
        <v>1268</v>
      </c>
      <c r="G83" s="104" t="s">
        <v>45</v>
      </c>
      <c r="H83" s="104" t="s">
        <v>1269</v>
      </c>
      <c r="I83" s="104" t="s">
        <v>4205</v>
      </c>
      <c r="J83" s="104" t="s">
        <v>3932</v>
      </c>
      <c r="K83" s="104">
        <v>3</v>
      </c>
      <c r="L83" s="104" t="s">
        <v>67</v>
      </c>
      <c r="M83" s="104" t="s">
        <v>48</v>
      </c>
      <c r="N83" s="104" t="s">
        <v>48</v>
      </c>
      <c r="O83" s="104" t="s">
        <v>49</v>
      </c>
      <c r="P83" s="104" t="s">
        <v>48</v>
      </c>
      <c r="Q83" s="104" t="s">
        <v>48</v>
      </c>
      <c r="R83" s="104" t="s">
        <v>1270</v>
      </c>
      <c r="S83" s="104" t="s">
        <v>4306</v>
      </c>
      <c r="T83" s="104">
        <v>4</v>
      </c>
      <c r="U83" s="104" t="s">
        <v>4340</v>
      </c>
      <c r="V83" s="104">
        <v>3</v>
      </c>
      <c r="W83" s="104" t="s">
        <v>3894</v>
      </c>
      <c r="X83" s="104" t="s">
        <v>51</v>
      </c>
      <c r="Y83" s="104" t="s">
        <v>1271</v>
      </c>
      <c r="Z83" s="104" t="s">
        <v>1272</v>
      </c>
      <c r="AA83" s="104" t="s">
        <v>3893</v>
      </c>
      <c r="AB83" s="104" t="s">
        <v>1273</v>
      </c>
      <c r="AC83" s="104" t="s">
        <v>1274</v>
      </c>
      <c r="AD83" s="104" t="s">
        <v>1275</v>
      </c>
      <c r="AE83" s="104" t="s">
        <v>1267</v>
      </c>
      <c r="AF83" s="104" t="s">
        <v>3892</v>
      </c>
      <c r="AG83" s="104" t="s">
        <v>3892</v>
      </c>
      <c r="AH83" s="104" t="s">
        <v>3892</v>
      </c>
      <c r="AI83" s="104" t="s">
        <v>3892</v>
      </c>
      <c r="AJ83" s="104" t="s">
        <v>3892</v>
      </c>
      <c r="AK83" s="104" t="s">
        <v>3892</v>
      </c>
      <c r="AL83" s="104" t="s">
        <v>3892</v>
      </c>
      <c r="AM83" s="104" t="s">
        <v>1276</v>
      </c>
      <c r="AN83" s="104" t="s">
        <v>1277</v>
      </c>
      <c r="AO83" s="104" t="s">
        <v>3892</v>
      </c>
      <c r="AP83" s="104" t="s">
        <v>3892</v>
      </c>
      <c r="AQ83" s="104" t="s">
        <v>3892</v>
      </c>
    </row>
    <row r="84" spans="1:43" s="104" customFormat="1" x14ac:dyDescent="0.4">
      <c r="A84" s="104" t="s">
        <v>1278</v>
      </c>
      <c r="B84" s="104" t="s">
        <v>43</v>
      </c>
      <c r="C84" s="104" t="s">
        <v>1266</v>
      </c>
      <c r="D84" s="104" t="s">
        <v>3917</v>
      </c>
      <c r="E84" s="104" t="s">
        <v>4339</v>
      </c>
      <c r="F84" s="104" t="s">
        <v>1268</v>
      </c>
      <c r="G84" s="104" t="s">
        <v>45</v>
      </c>
      <c r="H84" s="104" t="s">
        <v>1280</v>
      </c>
      <c r="I84" s="104" t="s">
        <v>4338</v>
      </c>
      <c r="J84" s="104" t="s">
        <v>4041</v>
      </c>
      <c r="K84" s="104">
        <v>2</v>
      </c>
      <c r="L84" s="104" t="s">
        <v>47</v>
      </c>
      <c r="M84" s="104" t="s">
        <v>48</v>
      </c>
      <c r="N84" s="104" t="s">
        <v>49</v>
      </c>
      <c r="O84" s="104" t="s">
        <v>49</v>
      </c>
      <c r="P84" s="104" t="s">
        <v>48</v>
      </c>
      <c r="Q84" s="104" t="s">
        <v>48</v>
      </c>
      <c r="R84" s="104" t="s">
        <v>1281</v>
      </c>
      <c r="S84" s="104" t="s">
        <v>4337</v>
      </c>
      <c r="T84" s="104">
        <v>4</v>
      </c>
      <c r="U84" s="104" t="s">
        <v>3907</v>
      </c>
      <c r="V84" s="104">
        <v>2</v>
      </c>
      <c r="W84" s="104" t="s">
        <v>3894</v>
      </c>
      <c r="X84" s="104" t="s">
        <v>51</v>
      </c>
      <c r="Y84" s="104" t="s">
        <v>1282</v>
      </c>
      <c r="Z84" s="104" t="s">
        <v>1283</v>
      </c>
      <c r="AA84" s="104" t="s">
        <v>3893</v>
      </c>
      <c r="AB84" s="104" t="s">
        <v>1284</v>
      </c>
      <c r="AC84" s="104" t="s">
        <v>1285</v>
      </c>
      <c r="AD84" s="104" t="s">
        <v>1286</v>
      </c>
      <c r="AE84" s="104" t="s">
        <v>1279</v>
      </c>
      <c r="AF84" s="104" t="s">
        <v>3892</v>
      </c>
      <c r="AG84" s="104" t="s">
        <v>3892</v>
      </c>
      <c r="AH84" s="104" t="s">
        <v>3892</v>
      </c>
      <c r="AI84" s="104" t="s">
        <v>3892</v>
      </c>
      <c r="AJ84" s="104" t="s">
        <v>3892</v>
      </c>
      <c r="AK84" s="104" t="s">
        <v>3892</v>
      </c>
      <c r="AL84" s="104" t="s">
        <v>3892</v>
      </c>
      <c r="AM84" s="104" t="s">
        <v>1287</v>
      </c>
      <c r="AN84" s="104" t="s">
        <v>1277</v>
      </c>
      <c r="AO84" s="104" t="s">
        <v>3892</v>
      </c>
      <c r="AP84" s="104" t="s">
        <v>3892</v>
      </c>
      <c r="AQ84" s="104" t="s">
        <v>3892</v>
      </c>
    </row>
    <row r="85" spans="1:43" s="104" customFormat="1" x14ac:dyDescent="0.4">
      <c r="A85" s="104" t="s">
        <v>1288</v>
      </c>
      <c r="B85" s="104" t="s">
        <v>43</v>
      </c>
      <c r="C85" s="104" t="s">
        <v>1266</v>
      </c>
      <c r="D85" s="104" t="s">
        <v>3900</v>
      </c>
      <c r="E85" s="104" t="s">
        <v>4336</v>
      </c>
      <c r="F85" s="104" t="s">
        <v>1268</v>
      </c>
      <c r="G85" s="104" t="s">
        <v>45</v>
      </c>
      <c r="H85" s="104" t="s">
        <v>1290</v>
      </c>
      <c r="I85" s="104" t="s">
        <v>4335</v>
      </c>
      <c r="J85" s="104" t="s">
        <v>4334</v>
      </c>
      <c r="K85" s="104">
        <v>2</v>
      </c>
      <c r="L85" s="104" t="s">
        <v>151</v>
      </c>
      <c r="M85" s="104" t="s">
        <v>48</v>
      </c>
      <c r="N85" s="104" t="s">
        <v>48</v>
      </c>
      <c r="O85" s="104" t="s">
        <v>49</v>
      </c>
      <c r="P85" s="104" t="s">
        <v>48</v>
      </c>
      <c r="Q85" s="104" t="s">
        <v>48</v>
      </c>
      <c r="R85" s="104" t="s">
        <v>1291</v>
      </c>
      <c r="S85" s="104" t="s">
        <v>4333</v>
      </c>
      <c r="T85" s="104">
        <v>2</v>
      </c>
      <c r="U85" s="104" t="s">
        <v>4332</v>
      </c>
      <c r="V85" s="104">
        <v>2</v>
      </c>
      <c r="W85" s="104" t="s">
        <v>3892</v>
      </c>
      <c r="X85" s="104" t="s">
        <v>51</v>
      </c>
      <c r="Y85" s="104" t="s">
        <v>1292</v>
      </c>
      <c r="Z85" s="104" t="s">
        <v>1293</v>
      </c>
      <c r="AA85" s="104" t="s">
        <v>3979</v>
      </c>
      <c r="AB85" s="104" t="s">
        <v>1294</v>
      </c>
      <c r="AC85" s="104" t="s">
        <v>1295</v>
      </c>
      <c r="AD85" s="104" t="s">
        <v>1296</v>
      </c>
      <c r="AE85" s="104" t="s">
        <v>1289</v>
      </c>
      <c r="AF85" s="104" t="s">
        <v>3892</v>
      </c>
      <c r="AG85" s="104" t="s">
        <v>3892</v>
      </c>
      <c r="AH85" s="104" t="s">
        <v>3892</v>
      </c>
      <c r="AI85" s="104" t="s">
        <v>3892</v>
      </c>
      <c r="AJ85" s="104" t="s">
        <v>3892</v>
      </c>
      <c r="AK85" s="104" t="s">
        <v>3892</v>
      </c>
      <c r="AL85" s="104" t="s">
        <v>3892</v>
      </c>
      <c r="AM85" s="104" t="s">
        <v>1297</v>
      </c>
      <c r="AN85" s="104" t="s">
        <v>1277</v>
      </c>
      <c r="AO85" s="104" t="s">
        <v>3892</v>
      </c>
      <c r="AP85" s="104" t="s">
        <v>3892</v>
      </c>
      <c r="AQ85" s="104" t="s">
        <v>3892</v>
      </c>
    </row>
    <row r="86" spans="1:43" s="104" customFormat="1" x14ac:dyDescent="0.4">
      <c r="A86" s="104" t="s">
        <v>1298</v>
      </c>
      <c r="B86" s="104" t="s">
        <v>43</v>
      </c>
      <c r="C86" s="104" t="s">
        <v>1299</v>
      </c>
      <c r="D86" s="104" t="s">
        <v>3917</v>
      </c>
      <c r="E86" s="104" t="s">
        <v>4331</v>
      </c>
      <c r="F86" s="104" t="s">
        <v>1301</v>
      </c>
      <c r="G86" s="104" t="s">
        <v>65</v>
      </c>
      <c r="H86" s="104" t="s">
        <v>1302</v>
      </c>
      <c r="I86" s="104" t="s">
        <v>3921</v>
      </c>
      <c r="J86" s="104" t="s">
        <v>3920</v>
      </c>
      <c r="K86" s="104">
        <v>1</v>
      </c>
      <c r="L86" s="104" t="s">
        <v>47</v>
      </c>
      <c r="M86" s="104" t="s">
        <v>48</v>
      </c>
      <c r="N86" s="104" t="s">
        <v>49</v>
      </c>
      <c r="O86" s="104" t="s">
        <v>48</v>
      </c>
      <c r="P86" s="104" t="s">
        <v>49</v>
      </c>
      <c r="Q86" s="104" t="s">
        <v>49</v>
      </c>
      <c r="R86" s="104" t="s">
        <v>1303</v>
      </c>
      <c r="S86" s="104" t="s">
        <v>4300</v>
      </c>
      <c r="T86" s="104">
        <v>5</v>
      </c>
      <c r="U86" s="104" t="s">
        <v>3918</v>
      </c>
      <c r="V86" s="104">
        <v>1</v>
      </c>
      <c r="W86" s="104" t="s">
        <v>3892</v>
      </c>
      <c r="X86" s="104" t="s">
        <v>51</v>
      </c>
      <c r="Y86" s="104" t="s">
        <v>1304</v>
      </c>
      <c r="Z86" s="104" t="s">
        <v>1305</v>
      </c>
      <c r="AA86" s="104" t="s">
        <v>3927</v>
      </c>
      <c r="AB86" s="104" t="s">
        <v>1306</v>
      </c>
      <c r="AC86" s="104" t="s">
        <v>1307</v>
      </c>
      <c r="AD86" s="104" t="s">
        <v>1308</v>
      </c>
      <c r="AE86" s="104" t="s">
        <v>1300</v>
      </c>
      <c r="AF86" s="104" t="s">
        <v>1309</v>
      </c>
      <c r="AG86" s="104" t="s">
        <v>1310</v>
      </c>
      <c r="AH86" s="104" t="s">
        <v>1311</v>
      </c>
      <c r="AI86" s="104" t="s">
        <v>1312</v>
      </c>
      <c r="AJ86" s="104" t="s">
        <v>1313</v>
      </c>
      <c r="AK86" s="104" t="s">
        <v>1314</v>
      </c>
      <c r="AL86" s="104" t="s">
        <v>3892</v>
      </c>
      <c r="AM86" s="104" t="s">
        <v>1315</v>
      </c>
      <c r="AN86" s="104" t="s">
        <v>1316</v>
      </c>
      <c r="AO86" s="104" t="s">
        <v>3892</v>
      </c>
      <c r="AP86" s="104" t="s">
        <v>3892</v>
      </c>
      <c r="AQ86" s="104" t="s">
        <v>3892</v>
      </c>
    </row>
    <row r="87" spans="1:43" s="104" customFormat="1" x14ac:dyDescent="0.4">
      <c r="A87" s="104" t="s">
        <v>1317</v>
      </c>
      <c r="B87" s="104" t="s">
        <v>43</v>
      </c>
      <c r="C87" s="104" t="s">
        <v>110</v>
      </c>
      <c r="D87" s="104" t="s">
        <v>3900</v>
      </c>
      <c r="E87" s="104" t="s">
        <v>4330</v>
      </c>
      <c r="F87" s="104" t="s">
        <v>1319</v>
      </c>
      <c r="G87" s="104" t="s">
        <v>45</v>
      </c>
      <c r="H87" s="104" t="s">
        <v>1320</v>
      </c>
      <c r="I87" s="104" t="s">
        <v>4084</v>
      </c>
      <c r="J87" s="104" t="s">
        <v>3920</v>
      </c>
      <c r="K87" s="104">
        <v>1</v>
      </c>
      <c r="L87" s="104" t="s">
        <v>201</v>
      </c>
      <c r="M87" s="104" t="s">
        <v>48</v>
      </c>
      <c r="N87" s="104" t="s">
        <v>49</v>
      </c>
      <c r="O87" s="104" t="s">
        <v>49</v>
      </c>
      <c r="P87" s="104" t="s">
        <v>48</v>
      </c>
      <c r="Q87" s="104" t="s">
        <v>49</v>
      </c>
      <c r="R87" s="104" t="s">
        <v>1206</v>
      </c>
      <c r="S87" s="104" t="s">
        <v>4098</v>
      </c>
      <c r="T87" s="104">
        <v>3</v>
      </c>
      <c r="U87" s="104" t="s">
        <v>4114</v>
      </c>
      <c r="V87" s="104">
        <v>2</v>
      </c>
      <c r="W87" s="104" t="s">
        <v>3892</v>
      </c>
      <c r="X87" s="104" t="s">
        <v>51</v>
      </c>
      <c r="Y87" s="104" t="s">
        <v>1321</v>
      </c>
      <c r="Z87" s="104" t="s">
        <v>1322</v>
      </c>
      <c r="AA87" s="104" t="s">
        <v>3893</v>
      </c>
      <c r="AB87" s="104" t="s">
        <v>1323</v>
      </c>
      <c r="AC87" s="104" t="s">
        <v>1324</v>
      </c>
      <c r="AD87" s="104" t="s">
        <v>1325</v>
      </c>
      <c r="AE87" s="104" t="s">
        <v>1318</v>
      </c>
      <c r="AF87" s="104" t="s">
        <v>3892</v>
      </c>
      <c r="AG87" s="104" t="s">
        <v>3892</v>
      </c>
      <c r="AH87" s="104" t="s">
        <v>3892</v>
      </c>
      <c r="AI87" s="104" t="s">
        <v>3892</v>
      </c>
      <c r="AJ87" s="104" t="s">
        <v>3892</v>
      </c>
      <c r="AK87" s="104" t="s">
        <v>3892</v>
      </c>
      <c r="AL87" s="104" t="s">
        <v>3892</v>
      </c>
      <c r="AM87" s="104" t="s">
        <v>1326</v>
      </c>
      <c r="AN87" s="104" t="s">
        <v>1327</v>
      </c>
      <c r="AO87" s="104" t="s">
        <v>3892</v>
      </c>
      <c r="AP87" s="104" t="s">
        <v>3892</v>
      </c>
      <c r="AQ87" s="104" t="s">
        <v>3892</v>
      </c>
    </row>
    <row r="88" spans="1:43" s="104" customFormat="1" x14ac:dyDescent="0.4">
      <c r="A88" s="104" t="s">
        <v>1328</v>
      </c>
      <c r="B88" s="104" t="s">
        <v>43</v>
      </c>
      <c r="C88" s="104" t="s">
        <v>994</v>
      </c>
      <c r="D88" s="104" t="s">
        <v>3917</v>
      </c>
      <c r="E88" s="104" t="s">
        <v>4329</v>
      </c>
      <c r="F88" s="104" t="s">
        <v>1330</v>
      </c>
      <c r="G88" s="104" t="s">
        <v>65</v>
      </c>
      <c r="H88" s="104" t="s">
        <v>1331</v>
      </c>
      <c r="I88" s="104" t="s">
        <v>3977</v>
      </c>
      <c r="J88" s="104" t="s">
        <v>4204</v>
      </c>
      <c r="K88" s="104">
        <v>0</v>
      </c>
      <c r="L88" s="104" t="s">
        <v>67</v>
      </c>
      <c r="M88" s="104" t="s">
        <v>49</v>
      </c>
      <c r="N88" s="104" t="s">
        <v>49</v>
      </c>
      <c r="O88" s="104" t="s">
        <v>49</v>
      </c>
      <c r="P88" s="104" t="s">
        <v>49</v>
      </c>
      <c r="Q88" s="104" t="s">
        <v>49</v>
      </c>
      <c r="R88" s="104" t="s">
        <v>1332</v>
      </c>
      <c r="S88" s="104" t="s">
        <v>4328</v>
      </c>
      <c r="T88" s="104">
        <v>5</v>
      </c>
      <c r="U88" s="104" t="s">
        <v>3895</v>
      </c>
      <c r="V88" s="104">
        <v>1</v>
      </c>
      <c r="W88" s="104" t="s">
        <v>3892</v>
      </c>
      <c r="X88" s="104" t="s">
        <v>51</v>
      </c>
      <c r="Y88" s="104" t="s">
        <v>1333</v>
      </c>
      <c r="Z88" s="104" t="s">
        <v>1334</v>
      </c>
      <c r="AA88" s="104" t="s">
        <v>3937</v>
      </c>
      <c r="AB88" s="104" t="s">
        <v>1335</v>
      </c>
      <c r="AC88" s="104" t="s">
        <v>1336</v>
      </c>
      <c r="AD88" s="104" t="s">
        <v>1337</v>
      </c>
      <c r="AE88" s="104" t="s">
        <v>1329</v>
      </c>
      <c r="AF88" s="104" t="s">
        <v>3892</v>
      </c>
      <c r="AG88" s="104" t="s">
        <v>3892</v>
      </c>
      <c r="AH88" s="104" t="s">
        <v>3892</v>
      </c>
      <c r="AI88" s="104" t="s">
        <v>3892</v>
      </c>
      <c r="AJ88" s="104" t="s">
        <v>3892</v>
      </c>
      <c r="AK88" s="104" t="s">
        <v>3892</v>
      </c>
      <c r="AL88" s="104" t="s">
        <v>3892</v>
      </c>
      <c r="AM88" s="104" t="s">
        <v>1338</v>
      </c>
      <c r="AN88" s="104" t="s">
        <v>1339</v>
      </c>
      <c r="AO88" s="104" t="s">
        <v>3892</v>
      </c>
      <c r="AP88" s="104" t="s">
        <v>3892</v>
      </c>
      <c r="AQ88" s="104" t="s">
        <v>3892</v>
      </c>
    </row>
    <row r="89" spans="1:43" s="104" customFormat="1" x14ac:dyDescent="0.4">
      <c r="A89" s="104" t="s">
        <v>1340</v>
      </c>
      <c r="B89" s="104" t="s">
        <v>43</v>
      </c>
      <c r="C89" s="104" t="s">
        <v>110</v>
      </c>
      <c r="D89" s="104" t="s">
        <v>3917</v>
      </c>
      <c r="E89" s="104" t="s">
        <v>4327</v>
      </c>
      <c r="F89" s="104" t="s">
        <v>825</v>
      </c>
      <c r="G89" s="104" t="s">
        <v>45</v>
      </c>
      <c r="H89" s="104" t="s">
        <v>1342</v>
      </c>
      <c r="I89" s="104" t="s">
        <v>4021</v>
      </c>
      <c r="J89" s="104" t="s">
        <v>4326</v>
      </c>
      <c r="K89" s="104">
        <v>1</v>
      </c>
      <c r="L89" s="104" t="s">
        <v>359</v>
      </c>
      <c r="M89" s="104" t="s">
        <v>48</v>
      </c>
      <c r="N89" s="104" t="s">
        <v>49</v>
      </c>
      <c r="O89" s="104" t="s">
        <v>49</v>
      </c>
      <c r="P89" s="104" t="s">
        <v>48</v>
      </c>
      <c r="Q89" s="104" t="s">
        <v>49</v>
      </c>
      <c r="R89" s="104" t="s">
        <v>1343</v>
      </c>
      <c r="S89" s="104" t="s">
        <v>4325</v>
      </c>
      <c r="T89" s="104">
        <v>3</v>
      </c>
      <c r="U89" s="104" t="s">
        <v>4324</v>
      </c>
      <c r="V89" s="104">
        <v>3</v>
      </c>
      <c r="W89" s="104" t="s">
        <v>3892</v>
      </c>
      <c r="X89" s="104" t="s">
        <v>51</v>
      </c>
      <c r="Y89" s="104" t="s">
        <v>1344</v>
      </c>
      <c r="Z89" s="104" t="s">
        <v>1345</v>
      </c>
      <c r="AA89" s="104" t="s">
        <v>3979</v>
      </c>
      <c r="AB89" s="104" t="s">
        <v>1346</v>
      </c>
      <c r="AC89" s="104" t="s">
        <v>1347</v>
      </c>
      <c r="AD89" s="104" t="s">
        <v>1348</v>
      </c>
      <c r="AE89" s="104" t="s">
        <v>1341</v>
      </c>
      <c r="AF89" s="104" t="s">
        <v>3892</v>
      </c>
      <c r="AG89" s="104" t="s">
        <v>3892</v>
      </c>
      <c r="AH89" s="104" t="s">
        <v>3892</v>
      </c>
      <c r="AI89" s="104" t="s">
        <v>3892</v>
      </c>
      <c r="AJ89" s="104" t="s">
        <v>3892</v>
      </c>
      <c r="AK89" s="104" t="s">
        <v>3892</v>
      </c>
      <c r="AL89" s="104" t="s">
        <v>3892</v>
      </c>
      <c r="AM89" s="104" t="s">
        <v>1349</v>
      </c>
      <c r="AN89" s="104" t="s">
        <v>1350</v>
      </c>
      <c r="AO89" s="104" t="s">
        <v>3892</v>
      </c>
      <c r="AP89" s="104" t="s">
        <v>3892</v>
      </c>
      <c r="AQ89" s="104" t="s">
        <v>3892</v>
      </c>
    </row>
    <row r="90" spans="1:43" s="104" customFormat="1" x14ac:dyDescent="0.4">
      <c r="A90" s="104" t="s">
        <v>1351</v>
      </c>
      <c r="B90" s="104" t="s">
        <v>43</v>
      </c>
      <c r="C90" s="104" t="s">
        <v>110</v>
      </c>
      <c r="D90" s="104" t="s">
        <v>3900</v>
      </c>
      <c r="E90" s="104" t="s">
        <v>4323</v>
      </c>
      <c r="F90" s="104" t="s">
        <v>825</v>
      </c>
      <c r="G90" s="104" t="s">
        <v>45</v>
      </c>
      <c r="H90" s="104" t="s">
        <v>1353</v>
      </c>
      <c r="I90" s="104" t="s">
        <v>4322</v>
      </c>
      <c r="J90" s="104" t="s">
        <v>3904</v>
      </c>
      <c r="K90" s="104">
        <v>1</v>
      </c>
      <c r="L90" s="104" t="s">
        <v>47</v>
      </c>
      <c r="M90" s="104" t="s">
        <v>48</v>
      </c>
      <c r="N90" s="104" t="s">
        <v>48</v>
      </c>
      <c r="O90" s="104" t="s">
        <v>49</v>
      </c>
      <c r="P90" s="104" t="s">
        <v>48</v>
      </c>
      <c r="Q90" s="104" t="s">
        <v>49</v>
      </c>
      <c r="R90" s="104" t="s">
        <v>1354</v>
      </c>
      <c r="S90" s="104" t="s">
        <v>4321</v>
      </c>
      <c r="T90" s="104">
        <v>4</v>
      </c>
      <c r="U90" s="104" t="s">
        <v>4051</v>
      </c>
      <c r="V90" s="104">
        <v>3</v>
      </c>
      <c r="W90" s="104" t="s">
        <v>3894</v>
      </c>
      <c r="X90" s="104" t="s">
        <v>51</v>
      </c>
      <c r="Y90" s="104" t="s">
        <v>1355</v>
      </c>
      <c r="Z90" s="104" t="s">
        <v>1356</v>
      </c>
      <c r="AA90" s="104" t="s">
        <v>3979</v>
      </c>
      <c r="AB90" s="104" t="s">
        <v>1357</v>
      </c>
      <c r="AC90" s="104" t="s">
        <v>1358</v>
      </c>
      <c r="AD90" s="104" t="s">
        <v>1359</v>
      </c>
      <c r="AE90" s="104" t="s">
        <v>1352</v>
      </c>
      <c r="AF90" s="104" t="s">
        <v>3892</v>
      </c>
      <c r="AG90" s="104" t="s">
        <v>3892</v>
      </c>
      <c r="AH90" s="104" t="s">
        <v>3892</v>
      </c>
      <c r="AI90" s="104" t="s">
        <v>3892</v>
      </c>
      <c r="AJ90" s="104" t="s">
        <v>3892</v>
      </c>
      <c r="AK90" s="104" t="s">
        <v>3892</v>
      </c>
      <c r="AL90" s="104" t="s">
        <v>3892</v>
      </c>
      <c r="AM90" s="104" t="s">
        <v>1360</v>
      </c>
      <c r="AN90" s="104" t="s">
        <v>1361</v>
      </c>
      <c r="AO90" s="104" t="s">
        <v>3892</v>
      </c>
      <c r="AP90" s="104" t="s">
        <v>3892</v>
      </c>
      <c r="AQ90" s="104" t="s">
        <v>3892</v>
      </c>
    </row>
    <row r="91" spans="1:43" s="104" customFormat="1" x14ac:dyDescent="0.4">
      <c r="A91" s="104" t="s">
        <v>1362</v>
      </c>
      <c r="B91" s="104" t="s">
        <v>43</v>
      </c>
      <c r="C91" s="104" t="s">
        <v>500</v>
      </c>
      <c r="D91" s="104" t="s">
        <v>3917</v>
      </c>
      <c r="E91" s="104" t="s">
        <v>4320</v>
      </c>
      <c r="F91" s="104" t="s">
        <v>1364</v>
      </c>
      <c r="G91" s="104" t="s">
        <v>45</v>
      </c>
      <c r="H91" s="104" t="s">
        <v>1365</v>
      </c>
      <c r="I91" s="104" t="s">
        <v>3984</v>
      </c>
      <c r="J91" s="104" t="s">
        <v>3920</v>
      </c>
      <c r="K91" s="104">
        <v>1</v>
      </c>
      <c r="L91" s="104" t="s">
        <v>47</v>
      </c>
      <c r="M91" s="104" t="s">
        <v>48</v>
      </c>
      <c r="N91" s="104" t="s">
        <v>49</v>
      </c>
      <c r="O91" s="104" t="s">
        <v>48</v>
      </c>
      <c r="P91" s="104" t="s">
        <v>48</v>
      </c>
      <c r="Q91" s="104" t="s">
        <v>48</v>
      </c>
      <c r="R91" s="104" t="s">
        <v>1366</v>
      </c>
      <c r="S91" s="104" t="s">
        <v>4319</v>
      </c>
      <c r="T91" s="104">
        <v>5</v>
      </c>
      <c r="U91" s="104" t="s">
        <v>3951</v>
      </c>
      <c r="V91" s="104">
        <v>4</v>
      </c>
      <c r="W91" s="104" t="s">
        <v>3894</v>
      </c>
      <c r="X91" s="104" t="s">
        <v>51</v>
      </c>
      <c r="Y91" s="104" t="s">
        <v>1367</v>
      </c>
      <c r="Z91" s="104" t="s">
        <v>1368</v>
      </c>
      <c r="AA91" s="104" t="s">
        <v>3927</v>
      </c>
      <c r="AB91" s="104" t="s">
        <v>1369</v>
      </c>
      <c r="AC91" s="104" t="s">
        <v>1370</v>
      </c>
      <c r="AD91" s="104" t="s">
        <v>1371</v>
      </c>
      <c r="AE91" s="104" t="s">
        <v>1363</v>
      </c>
      <c r="AF91" s="104" t="s">
        <v>3892</v>
      </c>
      <c r="AG91" s="104" t="s">
        <v>3892</v>
      </c>
      <c r="AH91" s="104" t="s">
        <v>3892</v>
      </c>
      <c r="AI91" s="104" t="s">
        <v>3892</v>
      </c>
      <c r="AJ91" s="104" t="s">
        <v>3892</v>
      </c>
      <c r="AK91" s="104" t="s">
        <v>3892</v>
      </c>
      <c r="AL91" s="104" t="s">
        <v>3892</v>
      </c>
      <c r="AM91" s="104" t="s">
        <v>1372</v>
      </c>
      <c r="AN91" s="104" t="s">
        <v>1373</v>
      </c>
      <c r="AO91" s="104" t="s">
        <v>3892</v>
      </c>
      <c r="AP91" s="104" t="s">
        <v>3892</v>
      </c>
      <c r="AQ91" s="104" t="s">
        <v>3892</v>
      </c>
    </row>
    <row r="92" spans="1:43" s="104" customFormat="1" x14ac:dyDescent="0.4">
      <c r="A92" s="104" t="s">
        <v>1374</v>
      </c>
      <c r="B92" s="104" t="s">
        <v>43</v>
      </c>
      <c r="C92" s="104" t="s">
        <v>230</v>
      </c>
      <c r="D92" s="104" t="s">
        <v>3917</v>
      </c>
      <c r="E92" s="104" t="s">
        <v>4310</v>
      </c>
      <c r="F92" s="104" t="s">
        <v>1376</v>
      </c>
      <c r="G92" s="104" t="s">
        <v>45</v>
      </c>
      <c r="H92" s="104" t="s">
        <v>1377</v>
      </c>
      <c r="I92" s="104" t="s">
        <v>4158</v>
      </c>
      <c r="J92" s="104" t="s">
        <v>4204</v>
      </c>
      <c r="K92" s="104">
        <v>0</v>
      </c>
      <c r="L92" s="104" t="s">
        <v>151</v>
      </c>
      <c r="M92" s="104" t="s">
        <v>49</v>
      </c>
      <c r="N92" s="104" t="s">
        <v>49</v>
      </c>
      <c r="O92" s="104" t="s">
        <v>49</v>
      </c>
      <c r="P92" s="104" t="s">
        <v>49</v>
      </c>
      <c r="Q92" s="104" t="s">
        <v>49</v>
      </c>
      <c r="R92" s="104" t="s">
        <v>1378</v>
      </c>
      <c r="S92" s="104" t="s">
        <v>4026</v>
      </c>
      <c r="T92" s="104">
        <v>1</v>
      </c>
      <c r="U92" s="104" t="s">
        <v>3960</v>
      </c>
      <c r="V92" s="104">
        <v>2</v>
      </c>
      <c r="W92" s="104" t="s">
        <v>3892</v>
      </c>
      <c r="X92" s="104" t="s">
        <v>51</v>
      </c>
      <c r="Y92" s="104" t="s">
        <v>1379</v>
      </c>
      <c r="Z92" s="104" t="s">
        <v>1380</v>
      </c>
      <c r="AA92" s="104" t="s">
        <v>3954</v>
      </c>
      <c r="AB92" s="104" t="s">
        <v>1381</v>
      </c>
      <c r="AC92" s="104" t="s">
        <v>1382</v>
      </c>
      <c r="AD92" s="104" t="s">
        <v>1383</v>
      </c>
      <c r="AE92" s="104" t="s">
        <v>1375</v>
      </c>
      <c r="AF92" s="104" t="s">
        <v>1384</v>
      </c>
      <c r="AG92" s="104" t="s">
        <v>1385</v>
      </c>
      <c r="AH92" s="104" t="s">
        <v>1386</v>
      </c>
      <c r="AI92" s="104" t="s">
        <v>1387</v>
      </c>
      <c r="AJ92" s="104" t="s">
        <v>3892</v>
      </c>
      <c r="AK92" s="104" t="s">
        <v>3892</v>
      </c>
      <c r="AL92" s="104" t="s">
        <v>3892</v>
      </c>
      <c r="AM92" s="104" t="s">
        <v>1388</v>
      </c>
      <c r="AN92" s="104" t="s">
        <v>1389</v>
      </c>
      <c r="AO92" s="104" t="s">
        <v>3892</v>
      </c>
      <c r="AP92" s="104" t="s">
        <v>3892</v>
      </c>
      <c r="AQ92" s="104" t="s">
        <v>3892</v>
      </c>
    </row>
    <row r="93" spans="1:43" s="104" customFormat="1" x14ac:dyDescent="0.4">
      <c r="A93" s="104" t="s">
        <v>1390</v>
      </c>
      <c r="B93" s="104" t="s">
        <v>43</v>
      </c>
      <c r="C93" s="104" t="s">
        <v>258</v>
      </c>
      <c r="D93" s="104" t="s">
        <v>4318</v>
      </c>
      <c r="E93" s="104" t="s">
        <v>4317</v>
      </c>
      <c r="F93" s="104" t="s">
        <v>1392</v>
      </c>
      <c r="G93" s="104" t="s">
        <v>65</v>
      </c>
      <c r="H93" s="104" t="s">
        <v>1393</v>
      </c>
      <c r="I93" s="104" t="s">
        <v>3921</v>
      </c>
      <c r="J93" s="104" t="s">
        <v>3904</v>
      </c>
      <c r="K93" s="104">
        <v>1</v>
      </c>
      <c r="L93" s="104" t="s">
        <v>47</v>
      </c>
      <c r="M93" s="104" t="s">
        <v>48</v>
      </c>
      <c r="N93" s="104" t="s">
        <v>48</v>
      </c>
      <c r="O93" s="104" t="s">
        <v>49</v>
      </c>
      <c r="P93" s="104" t="s">
        <v>49</v>
      </c>
      <c r="Q93" s="104" t="s">
        <v>49</v>
      </c>
      <c r="R93" s="104" t="s">
        <v>1394</v>
      </c>
      <c r="S93" s="104" t="s">
        <v>4316</v>
      </c>
      <c r="T93" s="104">
        <v>2</v>
      </c>
      <c r="U93" s="104" t="s">
        <v>4051</v>
      </c>
      <c r="V93" s="104">
        <v>3</v>
      </c>
      <c r="W93" s="104" t="s">
        <v>3894</v>
      </c>
      <c r="X93" s="104" t="s">
        <v>51</v>
      </c>
      <c r="Y93" s="104" t="s">
        <v>1395</v>
      </c>
      <c r="Z93" s="104" t="s">
        <v>1396</v>
      </c>
      <c r="AA93" s="104" t="s">
        <v>3937</v>
      </c>
      <c r="AB93" s="104" t="s">
        <v>1397</v>
      </c>
      <c r="AC93" s="104" t="s">
        <v>1398</v>
      </c>
      <c r="AD93" s="104" t="s">
        <v>1399</v>
      </c>
      <c r="AE93" s="104" t="s">
        <v>1391</v>
      </c>
      <c r="AF93" s="104" t="s">
        <v>3892</v>
      </c>
      <c r="AG93" s="104" t="s">
        <v>3892</v>
      </c>
      <c r="AH93" s="104" t="s">
        <v>3892</v>
      </c>
      <c r="AI93" s="104" t="s">
        <v>3892</v>
      </c>
      <c r="AJ93" s="104" t="s">
        <v>3892</v>
      </c>
      <c r="AK93" s="104" t="s">
        <v>3892</v>
      </c>
      <c r="AL93" s="104" t="s">
        <v>3892</v>
      </c>
      <c r="AM93" s="104" t="s">
        <v>1400</v>
      </c>
      <c r="AN93" s="104" t="s">
        <v>1401</v>
      </c>
      <c r="AO93" s="104" t="s">
        <v>3892</v>
      </c>
      <c r="AP93" s="104" t="s">
        <v>3892</v>
      </c>
      <c r="AQ93" s="104" t="s">
        <v>3892</v>
      </c>
    </row>
    <row r="94" spans="1:43" s="104" customFormat="1" x14ac:dyDescent="0.4">
      <c r="A94" s="104" t="s">
        <v>1402</v>
      </c>
      <c r="B94" s="104" t="s">
        <v>43</v>
      </c>
      <c r="C94" s="104" t="s">
        <v>230</v>
      </c>
      <c r="D94" s="104" t="s">
        <v>4315</v>
      </c>
      <c r="E94" s="104" t="s">
        <v>4314</v>
      </c>
      <c r="F94" s="104" t="s">
        <v>1404</v>
      </c>
      <c r="G94" s="104" t="s">
        <v>65</v>
      </c>
      <c r="H94" s="104" t="s">
        <v>1405</v>
      </c>
      <c r="I94" s="104" t="s">
        <v>3977</v>
      </c>
      <c r="J94" s="104" t="s">
        <v>3897</v>
      </c>
      <c r="K94" s="104">
        <v>1</v>
      </c>
      <c r="L94" s="104" t="s">
        <v>1406</v>
      </c>
      <c r="M94" s="104" t="s">
        <v>48</v>
      </c>
      <c r="N94" s="104" t="s">
        <v>49</v>
      </c>
      <c r="O94" s="104" t="s">
        <v>48</v>
      </c>
      <c r="P94" s="104" t="s">
        <v>48</v>
      </c>
      <c r="Q94" s="104" t="s">
        <v>48</v>
      </c>
      <c r="R94" s="104" t="s">
        <v>1407</v>
      </c>
      <c r="S94" s="104" t="s">
        <v>4313</v>
      </c>
      <c r="T94" s="104">
        <v>1</v>
      </c>
      <c r="U94" s="104" t="s">
        <v>4312</v>
      </c>
      <c r="V94" s="104">
        <v>1</v>
      </c>
      <c r="W94" s="104" t="s">
        <v>3894</v>
      </c>
      <c r="X94" s="104" t="s">
        <v>51</v>
      </c>
      <c r="Y94" s="104" t="s">
        <v>1408</v>
      </c>
      <c r="Z94" s="104" t="s">
        <v>1409</v>
      </c>
      <c r="AA94" s="104" t="s">
        <v>4311</v>
      </c>
      <c r="AB94" s="104" t="s">
        <v>1410</v>
      </c>
      <c r="AC94" s="104" t="s">
        <v>1411</v>
      </c>
      <c r="AD94" s="104" t="s">
        <v>1412</v>
      </c>
      <c r="AE94" s="104" t="s">
        <v>1403</v>
      </c>
      <c r="AF94" s="104" t="s">
        <v>1413</v>
      </c>
      <c r="AG94" s="104" t="s">
        <v>1414</v>
      </c>
      <c r="AH94" s="104" t="s">
        <v>1415</v>
      </c>
      <c r="AI94" s="104" t="s">
        <v>1416</v>
      </c>
      <c r="AJ94" s="104" t="s">
        <v>1417</v>
      </c>
      <c r="AK94" s="104" t="s">
        <v>1418</v>
      </c>
      <c r="AL94" s="104" t="s">
        <v>3892</v>
      </c>
      <c r="AM94" s="104" t="s">
        <v>1419</v>
      </c>
      <c r="AN94" s="104" t="s">
        <v>1420</v>
      </c>
      <c r="AO94" s="104" t="s">
        <v>3892</v>
      </c>
      <c r="AP94" s="104" t="s">
        <v>3892</v>
      </c>
      <c r="AQ94" s="104" t="s">
        <v>3892</v>
      </c>
    </row>
    <row r="95" spans="1:43" s="104" customFormat="1" x14ac:dyDescent="0.4">
      <c r="A95" s="104" t="s">
        <v>1421</v>
      </c>
      <c r="B95" s="104" t="s">
        <v>43</v>
      </c>
      <c r="C95" s="104" t="s">
        <v>110</v>
      </c>
      <c r="D95" s="104" t="s">
        <v>3900</v>
      </c>
      <c r="E95" s="104" t="s">
        <v>4310</v>
      </c>
      <c r="F95" s="104" t="s">
        <v>1423</v>
      </c>
      <c r="G95" s="104" t="s">
        <v>45</v>
      </c>
      <c r="H95" s="104" t="s">
        <v>1424</v>
      </c>
      <c r="I95" s="104" t="s">
        <v>3941</v>
      </c>
      <c r="J95" s="104" t="s">
        <v>4204</v>
      </c>
      <c r="K95" s="104">
        <v>0</v>
      </c>
      <c r="L95" s="104" t="s">
        <v>67</v>
      </c>
      <c r="M95" s="104" t="s">
        <v>49</v>
      </c>
      <c r="N95" s="104" t="s">
        <v>48</v>
      </c>
      <c r="O95" s="104" t="s">
        <v>48</v>
      </c>
      <c r="P95" s="104" t="s">
        <v>49</v>
      </c>
      <c r="Q95" s="104" t="s">
        <v>49</v>
      </c>
      <c r="R95" s="104" t="s">
        <v>1425</v>
      </c>
      <c r="S95" s="104" t="s">
        <v>4309</v>
      </c>
      <c r="T95" s="104">
        <v>3</v>
      </c>
      <c r="U95" s="104" t="s">
        <v>4231</v>
      </c>
      <c r="V95" s="104">
        <v>3</v>
      </c>
      <c r="W95" s="104" t="s">
        <v>3894</v>
      </c>
      <c r="X95" s="104" t="s">
        <v>51</v>
      </c>
      <c r="Y95" s="104" t="s">
        <v>1426</v>
      </c>
      <c r="Z95" s="104" t="s">
        <v>1427</v>
      </c>
      <c r="AA95" s="104" t="s">
        <v>4308</v>
      </c>
      <c r="AB95" s="104" t="s">
        <v>1428</v>
      </c>
      <c r="AC95" s="104" t="s">
        <v>1429</v>
      </c>
      <c r="AD95" s="104" t="s">
        <v>1430</v>
      </c>
      <c r="AE95" s="104" t="s">
        <v>1422</v>
      </c>
      <c r="AF95" s="104" t="s">
        <v>1431</v>
      </c>
      <c r="AG95" s="104" t="s">
        <v>1432</v>
      </c>
      <c r="AH95" s="104" t="s">
        <v>1433</v>
      </c>
      <c r="AI95" s="104" t="s">
        <v>1434</v>
      </c>
      <c r="AJ95" s="104" t="s">
        <v>3892</v>
      </c>
      <c r="AK95" s="104" t="s">
        <v>3892</v>
      </c>
      <c r="AL95" s="104" t="s">
        <v>3892</v>
      </c>
      <c r="AM95" s="104" t="s">
        <v>1435</v>
      </c>
      <c r="AN95" s="104" t="s">
        <v>1436</v>
      </c>
      <c r="AO95" s="104" t="s">
        <v>3892</v>
      </c>
      <c r="AP95" s="104" t="s">
        <v>3892</v>
      </c>
      <c r="AQ95" s="104" t="s">
        <v>3892</v>
      </c>
    </row>
    <row r="96" spans="1:43" s="104" customFormat="1" x14ac:dyDescent="0.4">
      <c r="A96" s="104" t="s">
        <v>1437</v>
      </c>
      <c r="B96" s="104" t="s">
        <v>43</v>
      </c>
      <c r="C96" s="104" t="s">
        <v>1438</v>
      </c>
      <c r="D96" s="104" t="s">
        <v>4164</v>
      </c>
      <c r="E96" s="104" t="s">
        <v>4307</v>
      </c>
      <c r="F96" s="104" t="s">
        <v>1440</v>
      </c>
      <c r="G96" s="104" t="s">
        <v>65</v>
      </c>
      <c r="H96" s="104" t="s">
        <v>1441</v>
      </c>
      <c r="I96" s="104" t="s">
        <v>3898</v>
      </c>
      <c r="J96" s="104" t="s">
        <v>3920</v>
      </c>
      <c r="K96" s="104">
        <v>1</v>
      </c>
      <c r="L96" s="104" t="s">
        <v>47</v>
      </c>
      <c r="M96" s="104" t="s">
        <v>48</v>
      </c>
      <c r="N96" s="104" t="s">
        <v>48</v>
      </c>
      <c r="O96" s="104" t="s">
        <v>49</v>
      </c>
      <c r="P96" s="104" t="s">
        <v>49</v>
      </c>
      <c r="Q96" s="104" t="s">
        <v>49</v>
      </c>
      <c r="R96" s="104" t="s">
        <v>1442</v>
      </c>
      <c r="S96" s="104" t="s">
        <v>4306</v>
      </c>
      <c r="T96" s="104">
        <v>4</v>
      </c>
      <c r="U96" s="104" t="s">
        <v>4051</v>
      </c>
      <c r="V96" s="104">
        <v>3</v>
      </c>
      <c r="W96" s="104" t="s">
        <v>3892</v>
      </c>
      <c r="X96" s="104" t="s">
        <v>51</v>
      </c>
      <c r="Y96" s="104" t="s">
        <v>1443</v>
      </c>
      <c r="Z96" s="104" t="s">
        <v>1444</v>
      </c>
      <c r="AA96" s="104" t="s">
        <v>4305</v>
      </c>
      <c r="AB96" s="104" t="s">
        <v>1445</v>
      </c>
      <c r="AC96" s="104" t="s">
        <v>1446</v>
      </c>
      <c r="AD96" s="104" t="s">
        <v>1447</v>
      </c>
      <c r="AE96" s="104" t="s">
        <v>1439</v>
      </c>
      <c r="AF96" s="104" t="s">
        <v>1448</v>
      </c>
      <c r="AG96" s="104" t="s">
        <v>1449</v>
      </c>
      <c r="AH96" s="104" t="s">
        <v>1450</v>
      </c>
      <c r="AI96" s="104" t="s">
        <v>1451</v>
      </c>
      <c r="AJ96" s="104" t="s">
        <v>1452</v>
      </c>
      <c r="AK96" s="104" t="s">
        <v>3892</v>
      </c>
      <c r="AL96" s="104" t="s">
        <v>3892</v>
      </c>
      <c r="AM96" s="104" t="s">
        <v>1453</v>
      </c>
      <c r="AN96" s="104" t="s">
        <v>1454</v>
      </c>
      <c r="AO96" s="104" t="s">
        <v>3892</v>
      </c>
      <c r="AP96" s="104" t="s">
        <v>3892</v>
      </c>
      <c r="AQ96" s="104" t="s">
        <v>3892</v>
      </c>
    </row>
    <row r="97" spans="1:43" s="104" customFormat="1" x14ac:dyDescent="0.4">
      <c r="A97" s="104" t="s">
        <v>1455</v>
      </c>
      <c r="B97" s="104" t="s">
        <v>43</v>
      </c>
      <c r="C97" s="104" t="s">
        <v>1438</v>
      </c>
      <c r="D97" s="104" t="s">
        <v>3900</v>
      </c>
      <c r="E97" s="104" t="s">
        <v>4304</v>
      </c>
      <c r="F97" s="104" t="s">
        <v>1440</v>
      </c>
      <c r="G97" s="104" t="s">
        <v>65</v>
      </c>
      <c r="H97" s="104" t="s">
        <v>1457</v>
      </c>
      <c r="I97" s="104" t="s">
        <v>3948</v>
      </c>
      <c r="J97" s="104" t="s">
        <v>4055</v>
      </c>
      <c r="K97" s="104">
        <v>2</v>
      </c>
      <c r="L97" s="104" t="s">
        <v>47</v>
      </c>
      <c r="M97" s="104" t="s">
        <v>48</v>
      </c>
      <c r="N97" s="104" t="s">
        <v>49</v>
      </c>
      <c r="O97" s="104" t="s">
        <v>48</v>
      </c>
      <c r="P97" s="104" t="s">
        <v>49</v>
      </c>
      <c r="Q97" s="104" t="s">
        <v>49</v>
      </c>
      <c r="R97" s="104" t="s">
        <v>1458</v>
      </c>
      <c r="S97" s="104" t="s">
        <v>3997</v>
      </c>
      <c r="T97" s="104">
        <v>2</v>
      </c>
      <c r="U97" s="104" t="s">
        <v>4303</v>
      </c>
      <c r="V97" s="104">
        <v>2</v>
      </c>
      <c r="W97" s="104" t="s">
        <v>3894</v>
      </c>
      <c r="X97" s="104" t="s">
        <v>51</v>
      </c>
      <c r="Y97" s="104" t="s">
        <v>1459</v>
      </c>
      <c r="Z97" s="104" t="s">
        <v>1460</v>
      </c>
      <c r="AA97" s="104" t="s">
        <v>4302</v>
      </c>
      <c r="AB97" s="104" t="s">
        <v>1461</v>
      </c>
      <c r="AC97" s="104" t="s">
        <v>1462</v>
      </c>
      <c r="AD97" s="104" t="s">
        <v>1463</v>
      </c>
      <c r="AE97" s="104" t="s">
        <v>1456</v>
      </c>
      <c r="AF97" s="104" t="s">
        <v>1464</v>
      </c>
      <c r="AG97" s="104" t="s">
        <v>3892</v>
      </c>
      <c r="AH97" s="104" t="s">
        <v>3892</v>
      </c>
      <c r="AI97" s="104" t="s">
        <v>3892</v>
      </c>
      <c r="AJ97" s="104" t="s">
        <v>3892</v>
      </c>
      <c r="AK97" s="104" t="s">
        <v>3892</v>
      </c>
      <c r="AL97" s="104" t="s">
        <v>3892</v>
      </c>
      <c r="AM97" s="104" t="s">
        <v>1465</v>
      </c>
      <c r="AN97" s="104" t="s">
        <v>1466</v>
      </c>
      <c r="AO97" s="104" t="s">
        <v>3892</v>
      </c>
      <c r="AP97" s="104" t="s">
        <v>3892</v>
      </c>
      <c r="AQ97" s="104" t="s">
        <v>3892</v>
      </c>
    </row>
    <row r="98" spans="1:43" s="104" customFormat="1" x14ac:dyDescent="0.4">
      <c r="A98" s="104" t="s">
        <v>1467</v>
      </c>
      <c r="B98" s="104" t="s">
        <v>43</v>
      </c>
      <c r="C98" s="104" t="s">
        <v>1299</v>
      </c>
      <c r="D98" s="104" t="s">
        <v>3917</v>
      </c>
      <c r="E98" s="104" t="s">
        <v>4301</v>
      </c>
      <c r="F98" s="104" t="s">
        <v>1469</v>
      </c>
      <c r="G98" s="104" t="s">
        <v>65</v>
      </c>
      <c r="H98" s="104" t="s">
        <v>1470</v>
      </c>
      <c r="I98" s="104" t="s">
        <v>3977</v>
      </c>
      <c r="J98" s="104" t="s">
        <v>3957</v>
      </c>
      <c r="K98" s="104">
        <v>2</v>
      </c>
      <c r="L98" s="104" t="s">
        <v>67</v>
      </c>
      <c r="M98" s="104" t="s">
        <v>48</v>
      </c>
      <c r="N98" s="104" t="s">
        <v>48</v>
      </c>
      <c r="O98" s="104" t="s">
        <v>49</v>
      </c>
      <c r="P98" s="104" t="s">
        <v>49</v>
      </c>
      <c r="Q98" s="104" t="s">
        <v>49</v>
      </c>
      <c r="R98" s="104" t="s">
        <v>1471</v>
      </c>
      <c r="S98" s="104" t="s">
        <v>4300</v>
      </c>
      <c r="T98" s="104">
        <v>5</v>
      </c>
      <c r="U98" s="104" t="s">
        <v>3955</v>
      </c>
      <c r="V98" s="104">
        <v>0</v>
      </c>
      <c r="W98" s="104" t="s">
        <v>3894</v>
      </c>
      <c r="X98" s="104" t="s">
        <v>51</v>
      </c>
      <c r="Y98" s="104" t="s">
        <v>1472</v>
      </c>
      <c r="Z98" s="104" t="s">
        <v>1473</v>
      </c>
      <c r="AA98" s="104" t="s">
        <v>4299</v>
      </c>
      <c r="AB98" s="104" t="s">
        <v>1474</v>
      </c>
      <c r="AC98" s="104" t="s">
        <v>1475</v>
      </c>
      <c r="AD98" s="104" t="s">
        <v>1476</v>
      </c>
      <c r="AE98" s="104" t="s">
        <v>1468</v>
      </c>
      <c r="AF98" s="104" t="s">
        <v>1477</v>
      </c>
      <c r="AG98" s="104" t="s">
        <v>3892</v>
      </c>
      <c r="AH98" s="104" t="s">
        <v>3892</v>
      </c>
      <c r="AI98" s="104" t="s">
        <v>3892</v>
      </c>
      <c r="AJ98" s="104" t="s">
        <v>3892</v>
      </c>
      <c r="AK98" s="104" t="s">
        <v>3892</v>
      </c>
      <c r="AL98" s="104" t="s">
        <v>3892</v>
      </c>
      <c r="AM98" s="104" t="s">
        <v>1478</v>
      </c>
      <c r="AN98" s="104" t="s">
        <v>1479</v>
      </c>
      <c r="AO98" s="104" t="s">
        <v>3892</v>
      </c>
      <c r="AP98" s="104" t="s">
        <v>3892</v>
      </c>
      <c r="AQ98" s="104" t="s">
        <v>3892</v>
      </c>
    </row>
    <row r="99" spans="1:43" s="104" customFormat="1" x14ac:dyDescent="0.4">
      <c r="A99" s="104" t="s">
        <v>1480</v>
      </c>
      <c r="B99" s="104" t="s">
        <v>43</v>
      </c>
      <c r="C99" s="104" t="s">
        <v>41</v>
      </c>
      <c r="D99" s="104" t="s">
        <v>3917</v>
      </c>
      <c r="E99" s="104" t="s">
        <v>4298</v>
      </c>
      <c r="F99" s="104" t="s">
        <v>1482</v>
      </c>
      <c r="G99" s="104" t="s">
        <v>45</v>
      </c>
      <c r="H99" s="104" t="s">
        <v>1483</v>
      </c>
      <c r="I99" s="104" t="s">
        <v>3941</v>
      </c>
      <c r="J99" s="104" t="s">
        <v>3920</v>
      </c>
      <c r="K99" s="104">
        <v>1</v>
      </c>
      <c r="L99" s="104" t="s">
        <v>47</v>
      </c>
      <c r="M99" s="104" t="s">
        <v>48</v>
      </c>
      <c r="N99" s="104" t="s">
        <v>49</v>
      </c>
      <c r="O99" s="104" t="s">
        <v>49</v>
      </c>
      <c r="P99" s="104" t="s">
        <v>49</v>
      </c>
      <c r="Q99" s="104" t="s">
        <v>48</v>
      </c>
      <c r="R99" s="104" t="s">
        <v>1484</v>
      </c>
      <c r="S99" s="104" t="s">
        <v>4123</v>
      </c>
      <c r="T99" s="104">
        <v>3</v>
      </c>
      <c r="U99" s="104" t="s">
        <v>3918</v>
      </c>
      <c r="V99" s="104">
        <v>1</v>
      </c>
      <c r="W99" s="104" t="s">
        <v>3892</v>
      </c>
      <c r="X99" s="104" t="s">
        <v>51</v>
      </c>
      <c r="Y99" s="104" t="s">
        <v>1485</v>
      </c>
      <c r="Z99" s="104" t="s">
        <v>1486</v>
      </c>
      <c r="AA99" s="104" t="s">
        <v>4297</v>
      </c>
      <c r="AB99" s="104" t="s">
        <v>1487</v>
      </c>
      <c r="AC99" s="104" t="s">
        <v>1488</v>
      </c>
      <c r="AD99" s="104" t="s">
        <v>1489</v>
      </c>
      <c r="AE99" s="104" t="s">
        <v>1481</v>
      </c>
      <c r="AF99" s="104" t="s">
        <v>1490</v>
      </c>
      <c r="AG99" s="104" t="s">
        <v>1491</v>
      </c>
      <c r="AH99" s="104" t="s">
        <v>1492</v>
      </c>
      <c r="AI99" s="104" t="s">
        <v>1493</v>
      </c>
      <c r="AJ99" s="104" t="s">
        <v>1494</v>
      </c>
      <c r="AK99" s="104" t="s">
        <v>3892</v>
      </c>
      <c r="AL99" s="104" t="s">
        <v>3892</v>
      </c>
      <c r="AM99" s="104" t="s">
        <v>1495</v>
      </c>
      <c r="AN99" s="104" t="s">
        <v>1496</v>
      </c>
      <c r="AO99" s="104" t="s">
        <v>3892</v>
      </c>
      <c r="AP99" s="104" t="s">
        <v>3892</v>
      </c>
      <c r="AQ99" s="104" t="s">
        <v>3892</v>
      </c>
    </row>
    <row r="100" spans="1:43" s="104" customFormat="1" x14ac:dyDescent="0.4">
      <c r="A100" s="104" t="s">
        <v>1497</v>
      </c>
      <c r="B100" s="104" t="s">
        <v>43</v>
      </c>
      <c r="C100" s="104" t="s">
        <v>79</v>
      </c>
      <c r="D100" s="104" t="s">
        <v>3917</v>
      </c>
      <c r="E100" s="104" t="s">
        <v>4296</v>
      </c>
      <c r="F100" s="104" t="s">
        <v>1499</v>
      </c>
      <c r="G100" s="104" t="s">
        <v>65</v>
      </c>
      <c r="H100" s="104" t="s">
        <v>1500</v>
      </c>
      <c r="I100" s="104" t="s">
        <v>3921</v>
      </c>
      <c r="J100" s="104" t="s">
        <v>3940</v>
      </c>
      <c r="K100" s="104">
        <v>2</v>
      </c>
      <c r="L100" s="104" t="s">
        <v>359</v>
      </c>
      <c r="M100" s="104" t="s">
        <v>48</v>
      </c>
      <c r="N100" s="104" t="s">
        <v>68</v>
      </c>
      <c r="O100" s="104" t="s">
        <v>49</v>
      </c>
      <c r="P100" s="104" t="s">
        <v>48</v>
      </c>
      <c r="Q100" s="104" t="s">
        <v>48</v>
      </c>
      <c r="R100" s="104" t="s">
        <v>1501</v>
      </c>
      <c r="S100" s="104" t="s">
        <v>4295</v>
      </c>
      <c r="T100" s="104">
        <v>5</v>
      </c>
      <c r="U100" s="104" t="s">
        <v>3955</v>
      </c>
      <c r="V100" s="104">
        <v>0</v>
      </c>
      <c r="W100" s="104" t="s">
        <v>3892</v>
      </c>
      <c r="X100" s="104" t="s">
        <v>51</v>
      </c>
      <c r="Y100" s="104" t="s">
        <v>1502</v>
      </c>
      <c r="Z100" s="104" t="s">
        <v>1503</v>
      </c>
      <c r="AA100" s="104" t="s">
        <v>3893</v>
      </c>
      <c r="AB100" s="104" t="s">
        <v>1504</v>
      </c>
      <c r="AC100" s="104" t="s">
        <v>1505</v>
      </c>
      <c r="AD100" s="104" t="s">
        <v>1506</v>
      </c>
      <c r="AE100" s="104" t="s">
        <v>1498</v>
      </c>
      <c r="AF100" s="104" t="s">
        <v>3892</v>
      </c>
      <c r="AG100" s="104" t="s">
        <v>3892</v>
      </c>
      <c r="AH100" s="104" t="s">
        <v>3892</v>
      </c>
      <c r="AI100" s="104" t="s">
        <v>3892</v>
      </c>
      <c r="AJ100" s="104" t="s">
        <v>3892</v>
      </c>
      <c r="AK100" s="104" t="s">
        <v>3892</v>
      </c>
      <c r="AL100" s="104" t="s">
        <v>3892</v>
      </c>
      <c r="AM100" s="104" t="s">
        <v>1507</v>
      </c>
      <c r="AN100" s="104" t="s">
        <v>1508</v>
      </c>
      <c r="AO100" s="104" t="s">
        <v>3892</v>
      </c>
      <c r="AP100" s="104" t="s">
        <v>3892</v>
      </c>
      <c r="AQ100" s="104" t="s">
        <v>3892</v>
      </c>
    </row>
    <row r="101" spans="1:43" s="104" customFormat="1" x14ac:dyDescent="0.4">
      <c r="A101" s="104" t="s">
        <v>1509</v>
      </c>
      <c r="B101" s="104" t="s">
        <v>43</v>
      </c>
      <c r="C101" s="104" t="s">
        <v>1510</v>
      </c>
      <c r="D101" s="104" t="s">
        <v>3917</v>
      </c>
      <c r="E101" s="104" t="s">
        <v>4221</v>
      </c>
      <c r="F101" s="104" t="s">
        <v>1512</v>
      </c>
      <c r="G101" s="104" t="s">
        <v>45</v>
      </c>
      <c r="H101" s="104" t="s">
        <v>1513</v>
      </c>
      <c r="I101" s="104" t="s">
        <v>3941</v>
      </c>
      <c r="J101" s="104" t="s">
        <v>4294</v>
      </c>
      <c r="K101" s="104">
        <v>3</v>
      </c>
      <c r="L101" s="104" t="s">
        <v>47</v>
      </c>
      <c r="M101" s="104" t="s">
        <v>48</v>
      </c>
      <c r="N101" s="104" t="s">
        <v>48</v>
      </c>
      <c r="O101" s="104" t="s">
        <v>49</v>
      </c>
      <c r="P101" s="104" t="s">
        <v>48</v>
      </c>
      <c r="Q101" s="104" t="s">
        <v>49</v>
      </c>
      <c r="R101" s="104" t="s">
        <v>1514</v>
      </c>
      <c r="S101" s="104" t="s">
        <v>4007</v>
      </c>
      <c r="T101" s="104">
        <v>4</v>
      </c>
      <c r="U101" s="104" t="s">
        <v>3907</v>
      </c>
      <c r="V101" s="104">
        <v>2</v>
      </c>
      <c r="W101" s="104" t="s">
        <v>3894</v>
      </c>
      <c r="X101" s="104" t="s">
        <v>51</v>
      </c>
      <c r="Y101" s="104" t="s">
        <v>1515</v>
      </c>
      <c r="Z101" s="104" t="s">
        <v>1516</v>
      </c>
      <c r="AA101" s="104" t="s">
        <v>3893</v>
      </c>
      <c r="AB101" s="104" t="s">
        <v>1517</v>
      </c>
      <c r="AC101" s="104" t="s">
        <v>1518</v>
      </c>
      <c r="AD101" s="104" t="s">
        <v>1519</v>
      </c>
      <c r="AE101" s="104" t="s">
        <v>1511</v>
      </c>
      <c r="AF101" s="104" t="s">
        <v>1520</v>
      </c>
      <c r="AG101" s="104" t="s">
        <v>1521</v>
      </c>
      <c r="AH101" s="104" t="s">
        <v>1522</v>
      </c>
      <c r="AI101" s="104" t="s">
        <v>3892</v>
      </c>
      <c r="AJ101" s="104" t="s">
        <v>3892</v>
      </c>
      <c r="AK101" s="104" t="s">
        <v>3892</v>
      </c>
      <c r="AL101" s="104" t="s">
        <v>3892</v>
      </c>
      <c r="AM101" s="104" t="s">
        <v>1523</v>
      </c>
      <c r="AN101" s="104" t="s">
        <v>1524</v>
      </c>
      <c r="AO101" s="104" t="s">
        <v>3892</v>
      </c>
      <c r="AP101" s="104" t="s">
        <v>3892</v>
      </c>
      <c r="AQ101" s="104" t="s">
        <v>3892</v>
      </c>
    </row>
    <row r="102" spans="1:43" s="104" customFormat="1" x14ac:dyDescent="0.4">
      <c r="A102" s="104" t="s">
        <v>1525</v>
      </c>
      <c r="B102" s="104" t="s">
        <v>43</v>
      </c>
      <c r="C102" s="104" t="s">
        <v>110</v>
      </c>
      <c r="D102" s="104" t="s">
        <v>3917</v>
      </c>
      <c r="E102" s="104" t="s">
        <v>4293</v>
      </c>
      <c r="F102" s="104" t="s">
        <v>1527</v>
      </c>
      <c r="G102" s="104" t="s">
        <v>45</v>
      </c>
      <c r="H102" s="104" t="s">
        <v>1528</v>
      </c>
      <c r="I102" s="104" t="s">
        <v>3921</v>
      </c>
      <c r="J102" s="104" t="s">
        <v>3920</v>
      </c>
      <c r="K102" s="104">
        <v>1</v>
      </c>
      <c r="L102" s="104" t="s">
        <v>151</v>
      </c>
      <c r="M102" s="104" t="s">
        <v>48</v>
      </c>
      <c r="N102" s="104" t="s">
        <v>48</v>
      </c>
      <c r="O102" s="104" t="s">
        <v>48</v>
      </c>
      <c r="P102" s="104" t="s">
        <v>48</v>
      </c>
      <c r="Q102" s="104" t="s">
        <v>48</v>
      </c>
      <c r="R102" s="104" t="s">
        <v>1529</v>
      </c>
      <c r="S102" s="104" t="s">
        <v>4047</v>
      </c>
      <c r="T102" s="104">
        <v>4</v>
      </c>
      <c r="U102" s="104" t="s">
        <v>4211</v>
      </c>
      <c r="V102" s="104">
        <v>2</v>
      </c>
      <c r="W102" s="104" t="s">
        <v>3892</v>
      </c>
      <c r="X102" s="104" t="s">
        <v>51</v>
      </c>
      <c r="Y102" s="104" t="s">
        <v>1530</v>
      </c>
      <c r="Z102" s="104" t="s">
        <v>1531</v>
      </c>
      <c r="AA102" s="104" t="s">
        <v>3893</v>
      </c>
      <c r="AB102" s="104" t="s">
        <v>4292</v>
      </c>
      <c r="AC102" s="104" t="s">
        <v>1532</v>
      </c>
      <c r="AD102" s="104" t="s">
        <v>1533</v>
      </c>
      <c r="AE102" s="104" t="s">
        <v>1526</v>
      </c>
      <c r="AF102" s="104" t="s">
        <v>1534</v>
      </c>
      <c r="AG102" s="104" t="s">
        <v>1535</v>
      </c>
      <c r="AH102" s="104" t="s">
        <v>1536</v>
      </c>
      <c r="AI102" s="104" t="s">
        <v>1537</v>
      </c>
      <c r="AJ102" s="104" t="s">
        <v>1538</v>
      </c>
      <c r="AK102" s="104" t="s">
        <v>1539</v>
      </c>
      <c r="AL102" s="104" t="s">
        <v>3892</v>
      </c>
      <c r="AM102" s="104" t="s">
        <v>1540</v>
      </c>
      <c r="AN102" s="104" t="s">
        <v>1541</v>
      </c>
      <c r="AO102" s="104" t="s">
        <v>3892</v>
      </c>
      <c r="AP102" s="104" t="s">
        <v>3892</v>
      </c>
      <c r="AQ102" s="104" t="s">
        <v>3892</v>
      </c>
    </row>
    <row r="103" spans="1:43" s="104" customFormat="1" x14ac:dyDescent="0.4">
      <c r="A103" s="104" t="s">
        <v>1542</v>
      </c>
      <c r="B103" s="104" t="s">
        <v>43</v>
      </c>
      <c r="C103" s="104" t="s">
        <v>62</v>
      </c>
      <c r="D103" s="104" t="s">
        <v>3917</v>
      </c>
      <c r="E103" s="104" t="s">
        <v>4291</v>
      </c>
      <c r="F103" s="104" t="s">
        <v>1544</v>
      </c>
      <c r="G103" s="104" t="s">
        <v>65</v>
      </c>
      <c r="H103" s="104" t="s">
        <v>1545</v>
      </c>
      <c r="I103" s="104" t="s">
        <v>3921</v>
      </c>
      <c r="J103" s="104" t="s">
        <v>3920</v>
      </c>
      <c r="K103" s="104">
        <v>1</v>
      </c>
      <c r="L103" s="104" t="s">
        <v>47</v>
      </c>
      <c r="M103" s="104" t="s">
        <v>48</v>
      </c>
      <c r="N103" s="104" t="s">
        <v>49</v>
      </c>
      <c r="O103" s="104" t="s">
        <v>49</v>
      </c>
      <c r="P103" s="104" t="s">
        <v>48</v>
      </c>
      <c r="Q103" s="104" t="s">
        <v>49</v>
      </c>
      <c r="R103" s="104" t="s">
        <v>1546</v>
      </c>
      <c r="S103" s="104" t="s">
        <v>3919</v>
      </c>
      <c r="T103" s="104">
        <v>2</v>
      </c>
      <c r="U103" s="104" t="s">
        <v>3955</v>
      </c>
      <c r="V103" s="104">
        <v>0</v>
      </c>
      <c r="W103" s="104" t="s">
        <v>3892</v>
      </c>
      <c r="X103" s="104" t="s">
        <v>51</v>
      </c>
      <c r="Y103" s="104" t="s">
        <v>1547</v>
      </c>
      <c r="Z103" s="104" t="s">
        <v>1548</v>
      </c>
      <c r="AA103" s="104" t="s">
        <v>4290</v>
      </c>
      <c r="AB103" s="104" t="s">
        <v>1549</v>
      </c>
      <c r="AC103" s="104" t="s">
        <v>1550</v>
      </c>
      <c r="AD103" s="104" t="s">
        <v>1551</v>
      </c>
      <c r="AE103" s="104" t="s">
        <v>1543</v>
      </c>
      <c r="AF103" s="104" t="s">
        <v>1552</v>
      </c>
      <c r="AG103" s="104" t="s">
        <v>1553</v>
      </c>
      <c r="AH103" s="104" t="s">
        <v>1554</v>
      </c>
      <c r="AI103" s="104" t="s">
        <v>1555</v>
      </c>
      <c r="AJ103" s="104" t="s">
        <v>1556</v>
      </c>
      <c r="AK103" s="104" t="s">
        <v>3892</v>
      </c>
      <c r="AL103" s="104" t="s">
        <v>3892</v>
      </c>
      <c r="AM103" s="104" t="s">
        <v>1557</v>
      </c>
      <c r="AN103" s="104" t="s">
        <v>1558</v>
      </c>
      <c r="AO103" s="104" t="s">
        <v>3892</v>
      </c>
      <c r="AP103" s="104" t="s">
        <v>3892</v>
      </c>
      <c r="AQ103" s="104" t="s">
        <v>3892</v>
      </c>
    </row>
    <row r="104" spans="1:43" s="104" customFormat="1" x14ac:dyDescent="0.4">
      <c r="A104" s="104" t="s">
        <v>1559</v>
      </c>
      <c r="B104" s="104" t="s">
        <v>184</v>
      </c>
      <c r="C104" s="104" t="s">
        <v>110</v>
      </c>
      <c r="D104" s="104" t="s">
        <v>3917</v>
      </c>
      <c r="E104" s="104" t="s">
        <v>4289</v>
      </c>
      <c r="F104" s="104" t="s">
        <v>1561</v>
      </c>
      <c r="G104" s="104" t="s">
        <v>45</v>
      </c>
      <c r="H104" s="104" t="s">
        <v>1562</v>
      </c>
      <c r="I104" s="104" t="s">
        <v>3948</v>
      </c>
      <c r="J104" s="104" t="s">
        <v>3920</v>
      </c>
      <c r="K104" s="104">
        <v>1</v>
      </c>
      <c r="L104" s="104" t="s">
        <v>47</v>
      </c>
      <c r="M104" s="104" t="s">
        <v>48</v>
      </c>
      <c r="N104" s="104" t="s">
        <v>48</v>
      </c>
      <c r="O104" s="104" t="s">
        <v>48</v>
      </c>
      <c r="P104" s="104" t="s">
        <v>48</v>
      </c>
      <c r="Q104" s="104" t="s">
        <v>48</v>
      </c>
      <c r="R104" s="104" t="s">
        <v>1563</v>
      </c>
      <c r="S104" s="104" t="s">
        <v>4148</v>
      </c>
      <c r="T104" s="104">
        <v>2</v>
      </c>
      <c r="U104" s="104" t="s">
        <v>3895</v>
      </c>
      <c r="V104" s="104">
        <v>1</v>
      </c>
      <c r="W104" s="104" t="s">
        <v>3894</v>
      </c>
      <c r="X104" s="104" t="s">
        <v>51</v>
      </c>
      <c r="Y104" s="104" t="s">
        <v>1564</v>
      </c>
      <c r="Z104" s="104" t="s">
        <v>1565</v>
      </c>
      <c r="AA104" s="104" t="s">
        <v>4288</v>
      </c>
      <c r="AB104" s="104" t="s">
        <v>1566</v>
      </c>
      <c r="AC104" s="104" t="s">
        <v>1567</v>
      </c>
      <c r="AD104" s="104" t="s">
        <v>1568</v>
      </c>
      <c r="AE104" s="104" t="s">
        <v>1560</v>
      </c>
      <c r="AF104" s="104" t="s">
        <v>1569</v>
      </c>
      <c r="AG104" s="104" t="s">
        <v>1570</v>
      </c>
      <c r="AH104" s="104" t="s">
        <v>1571</v>
      </c>
      <c r="AI104" s="104" t="s">
        <v>1572</v>
      </c>
      <c r="AJ104" s="104" t="s">
        <v>3892</v>
      </c>
      <c r="AK104" s="104" t="s">
        <v>3892</v>
      </c>
      <c r="AL104" s="104" t="s">
        <v>3892</v>
      </c>
      <c r="AM104" s="104" t="s">
        <v>1573</v>
      </c>
      <c r="AN104" s="104" t="s">
        <v>1574</v>
      </c>
      <c r="AO104" s="104" t="s">
        <v>3892</v>
      </c>
      <c r="AP104" s="104" t="s">
        <v>3892</v>
      </c>
      <c r="AQ104" s="104" t="s">
        <v>3892</v>
      </c>
    </row>
    <row r="105" spans="1:43" s="104" customFormat="1" x14ac:dyDescent="0.4">
      <c r="A105" s="104" t="s">
        <v>1575</v>
      </c>
      <c r="B105" s="104" t="s">
        <v>43</v>
      </c>
      <c r="C105" s="104" t="s">
        <v>230</v>
      </c>
      <c r="D105" s="104" t="s">
        <v>3917</v>
      </c>
      <c r="E105" s="104" t="s">
        <v>4287</v>
      </c>
      <c r="F105" s="104" t="s">
        <v>232</v>
      </c>
      <c r="G105" s="104" t="s">
        <v>45</v>
      </c>
      <c r="H105" s="104" t="s">
        <v>1577</v>
      </c>
      <c r="I105" s="104" t="s">
        <v>3898</v>
      </c>
      <c r="J105" s="104" t="s">
        <v>3920</v>
      </c>
      <c r="K105" s="104">
        <v>1</v>
      </c>
      <c r="L105" s="104" t="s">
        <v>47</v>
      </c>
      <c r="M105" s="104" t="s">
        <v>48</v>
      </c>
      <c r="N105" s="104" t="s">
        <v>48</v>
      </c>
      <c r="O105" s="104" t="s">
        <v>49</v>
      </c>
      <c r="P105" s="104" t="s">
        <v>49</v>
      </c>
      <c r="Q105" s="104" t="s">
        <v>49</v>
      </c>
      <c r="R105" s="104" t="s">
        <v>1578</v>
      </c>
      <c r="S105" s="104" t="s">
        <v>4023</v>
      </c>
      <c r="T105" s="104">
        <v>4</v>
      </c>
      <c r="U105" s="104" t="s">
        <v>3955</v>
      </c>
      <c r="V105" s="104">
        <v>0</v>
      </c>
      <c r="W105" s="104" t="s">
        <v>3894</v>
      </c>
      <c r="X105" s="104" t="s">
        <v>51</v>
      </c>
      <c r="Y105" s="104" t="s">
        <v>1579</v>
      </c>
      <c r="Z105" s="104" t="s">
        <v>1580</v>
      </c>
      <c r="AA105" s="104" t="s">
        <v>3954</v>
      </c>
      <c r="AB105" s="104" t="s">
        <v>1581</v>
      </c>
      <c r="AC105" s="104" t="s">
        <v>1582</v>
      </c>
      <c r="AD105" s="104" t="s">
        <v>1583</v>
      </c>
      <c r="AE105" s="104" t="s">
        <v>1576</v>
      </c>
      <c r="AF105" s="104" t="s">
        <v>1584</v>
      </c>
      <c r="AG105" s="104" t="s">
        <v>1585</v>
      </c>
      <c r="AH105" s="104" t="s">
        <v>1586</v>
      </c>
      <c r="AI105" s="104" t="s">
        <v>1587</v>
      </c>
      <c r="AJ105" s="104" t="s">
        <v>3892</v>
      </c>
      <c r="AK105" s="104" t="s">
        <v>3892</v>
      </c>
      <c r="AL105" s="104" t="s">
        <v>3892</v>
      </c>
      <c r="AM105" s="104" t="s">
        <v>1588</v>
      </c>
      <c r="AN105" s="104" t="s">
        <v>1589</v>
      </c>
      <c r="AO105" s="104" t="s">
        <v>3892</v>
      </c>
      <c r="AP105" s="104" t="s">
        <v>3892</v>
      </c>
      <c r="AQ105" s="104" t="s">
        <v>3892</v>
      </c>
    </row>
    <row r="106" spans="1:43" s="104" customFormat="1" x14ac:dyDescent="0.4">
      <c r="A106" s="104" t="s">
        <v>1590</v>
      </c>
      <c r="B106" s="104" t="s">
        <v>43</v>
      </c>
      <c r="C106" s="104" t="s">
        <v>850</v>
      </c>
      <c r="D106" s="104" t="s">
        <v>3917</v>
      </c>
      <c r="E106" s="104" t="s">
        <v>4286</v>
      </c>
      <c r="F106" s="104" t="s">
        <v>1592</v>
      </c>
      <c r="G106" s="104" t="s">
        <v>65</v>
      </c>
      <c r="H106" s="104" t="s">
        <v>1593</v>
      </c>
      <c r="I106" s="104" t="s">
        <v>3941</v>
      </c>
      <c r="J106" s="104" t="s">
        <v>3909</v>
      </c>
      <c r="K106" s="104">
        <v>1</v>
      </c>
      <c r="L106" s="104" t="s">
        <v>151</v>
      </c>
      <c r="M106" s="104" t="s">
        <v>48</v>
      </c>
      <c r="N106" s="104" t="s">
        <v>49</v>
      </c>
      <c r="O106" s="104" t="s">
        <v>49</v>
      </c>
      <c r="P106" s="104" t="s">
        <v>48</v>
      </c>
      <c r="Q106" s="104" t="s">
        <v>49</v>
      </c>
      <c r="R106" s="104" t="s">
        <v>1594</v>
      </c>
      <c r="S106" s="104" t="s">
        <v>4285</v>
      </c>
      <c r="T106" s="104">
        <v>7</v>
      </c>
      <c r="U106" s="104" t="s">
        <v>3907</v>
      </c>
      <c r="V106" s="104">
        <v>2</v>
      </c>
      <c r="W106" s="104" t="s">
        <v>3894</v>
      </c>
      <c r="X106" s="104" t="s">
        <v>51</v>
      </c>
      <c r="Y106" s="104" t="s">
        <v>1595</v>
      </c>
      <c r="Z106" s="104" t="s">
        <v>1596</v>
      </c>
      <c r="AA106" s="104" t="s">
        <v>3927</v>
      </c>
      <c r="AB106" s="104" t="s">
        <v>1597</v>
      </c>
      <c r="AC106" s="104" t="s">
        <v>1598</v>
      </c>
      <c r="AD106" s="104" t="s">
        <v>1599</v>
      </c>
      <c r="AE106" s="104" t="s">
        <v>1591</v>
      </c>
      <c r="AF106" s="104" t="s">
        <v>1600</v>
      </c>
      <c r="AG106" s="104" t="s">
        <v>1601</v>
      </c>
      <c r="AH106" s="104" t="s">
        <v>1602</v>
      </c>
      <c r="AI106" s="104" t="s">
        <v>1603</v>
      </c>
      <c r="AJ106" s="104" t="s">
        <v>1604</v>
      </c>
      <c r="AK106" s="104" t="s">
        <v>1605</v>
      </c>
      <c r="AL106" s="104" t="s">
        <v>3892</v>
      </c>
      <c r="AM106" s="104" t="s">
        <v>1606</v>
      </c>
      <c r="AN106" s="104" t="s">
        <v>1607</v>
      </c>
      <c r="AO106" s="104" t="s">
        <v>3892</v>
      </c>
      <c r="AP106" s="104" t="s">
        <v>3892</v>
      </c>
      <c r="AQ106" s="104" t="s">
        <v>3892</v>
      </c>
    </row>
    <row r="107" spans="1:43" s="104" customFormat="1" x14ac:dyDescent="0.4">
      <c r="A107" s="104" t="s">
        <v>1608</v>
      </c>
      <c r="B107" s="104" t="s">
        <v>184</v>
      </c>
      <c r="C107" s="104" t="s">
        <v>110</v>
      </c>
      <c r="D107" s="104" t="s">
        <v>4164</v>
      </c>
      <c r="E107" s="104" t="s">
        <v>4284</v>
      </c>
      <c r="F107" s="104" t="s">
        <v>1610</v>
      </c>
      <c r="G107" s="104" t="s">
        <v>65</v>
      </c>
      <c r="H107" s="104" t="s">
        <v>1611</v>
      </c>
      <c r="I107" s="104" t="s">
        <v>3898</v>
      </c>
      <c r="J107" s="104" t="s">
        <v>3957</v>
      </c>
      <c r="K107" s="104">
        <v>2</v>
      </c>
      <c r="L107" s="104" t="s">
        <v>47</v>
      </c>
      <c r="M107" s="104" t="s">
        <v>48</v>
      </c>
      <c r="N107" s="104" t="s">
        <v>48</v>
      </c>
      <c r="O107" s="104" t="s">
        <v>48</v>
      </c>
      <c r="P107" s="104" t="s">
        <v>48</v>
      </c>
      <c r="Q107" s="104" t="s">
        <v>48</v>
      </c>
      <c r="R107" s="104" t="s">
        <v>1612</v>
      </c>
      <c r="S107" s="104" t="s">
        <v>4283</v>
      </c>
      <c r="T107" s="104">
        <v>4</v>
      </c>
      <c r="U107" s="104" t="s">
        <v>4282</v>
      </c>
      <c r="V107" s="104">
        <v>2</v>
      </c>
      <c r="W107" s="104" t="s">
        <v>3894</v>
      </c>
      <c r="X107" s="104" t="s">
        <v>51</v>
      </c>
      <c r="Y107" s="104" t="s">
        <v>1613</v>
      </c>
      <c r="Z107" s="104" t="s">
        <v>4281</v>
      </c>
      <c r="AA107" s="104" t="s">
        <v>4280</v>
      </c>
      <c r="AB107" s="104" t="s">
        <v>1614</v>
      </c>
      <c r="AC107" s="104" t="s">
        <v>1615</v>
      </c>
      <c r="AD107" s="104" t="s">
        <v>4279</v>
      </c>
      <c r="AE107" s="104" t="s">
        <v>1609</v>
      </c>
      <c r="AF107" s="104" t="s">
        <v>1616</v>
      </c>
      <c r="AG107" s="104" t="s">
        <v>1617</v>
      </c>
      <c r="AH107" s="104" t="s">
        <v>1618</v>
      </c>
      <c r="AI107" s="104" t="s">
        <v>1619</v>
      </c>
      <c r="AJ107" s="104" t="s">
        <v>1620</v>
      </c>
      <c r="AK107" s="104" t="s">
        <v>1621</v>
      </c>
      <c r="AL107" s="104" t="s">
        <v>3892</v>
      </c>
      <c r="AM107" s="104" t="s">
        <v>1622</v>
      </c>
      <c r="AN107" s="104" t="s">
        <v>1623</v>
      </c>
      <c r="AO107" s="104" t="s">
        <v>3892</v>
      </c>
      <c r="AP107" s="104" t="s">
        <v>3892</v>
      </c>
      <c r="AQ107" s="104" t="s">
        <v>3892</v>
      </c>
    </row>
    <row r="108" spans="1:43" s="104" customFormat="1" x14ac:dyDescent="0.4">
      <c r="A108" s="104" t="s">
        <v>1624</v>
      </c>
      <c r="B108" s="104" t="s">
        <v>43</v>
      </c>
      <c r="C108" s="104" t="s">
        <v>301</v>
      </c>
      <c r="D108" s="104" t="s">
        <v>4164</v>
      </c>
      <c r="E108" s="104" t="s">
        <v>4278</v>
      </c>
      <c r="F108" s="104" t="s">
        <v>1626</v>
      </c>
      <c r="G108" s="104" t="s">
        <v>65</v>
      </c>
      <c r="H108" s="104" t="s">
        <v>1627</v>
      </c>
      <c r="I108" s="104" t="s">
        <v>3898</v>
      </c>
      <c r="J108" s="104" t="s">
        <v>3932</v>
      </c>
      <c r="K108" s="104">
        <v>3</v>
      </c>
      <c r="L108" s="104" t="s">
        <v>47</v>
      </c>
      <c r="M108" s="104" t="s">
        <v>48</v>
      </c>
      <c r="N108" s="104" t="s">
        <v>48</v>
      </c>
      <c r="O108" s="104" t="s">
        <v>48</v>
      </c>
      <c r="P108" s="104" t="s">
        <v>48</v>
      </c>
      <c r="Q108" s="104" t="s">
        <v>48</v>
      </c>
      <c r="R108" s="104" t="s">
        <v>1628</v>
      </c>
      <c r="S108" s="104" t="s">
        <v>4277</v>
      </c>
      <c r="T108" s="104">
        <v>5</v>
      </c>
      <c r="U108" s="104" t="s">
        <v>3951</v>
      </c>
      <c r="V108" s="104">
        <v>4</v>
      </c>
      <c r="W108" s="104" t="s">
        <v>3894</v>
      </c>
      <c r="X108" s="104" t="s">
        <v>51</v>
      </c>
      <c r="Y108" s="104" t="s">
        <v>1629</v>
      </c>
      <c r="Z108" s="104" t="s">
        <v>1630</v>
      </c>
      <c r="AA108" s="104" t="s">
        <v>4276</v>
      </c>
      <c r="AB108" s="104" t="s">
        <v>1631</v>
      </c>
      <c r="AC108" s="104" t="s">
        <v>1632</v>
      </c>
      <c r="AD108" s="104" t="s">
        <v>1633</v>
      </c>
      <c r="AE108" s="104" t="s">
        <v>1625</v>
      </c>
      <c r="AF108" s="104" t="s">
        <v>1634</v>
      </c>
      <c r="AG108" s="104" t="s">
        <v>1635</v>
      </c>
      <c r="AH108" s="104" t="s">
        <v>1636</v>
      </c>
      <c r="AI108" s="104" t="s">
        <v>1637</v>
      </c>
      <c r="AJ108" s="104" t="s">
        <v>1638</v>
      </c>
      <c r="AK108" s="104" t="s">
        <v>1639</v>
      </c>
      <c r="AL108" s="104" t="s">
        <v>3892</v>
      </c>
      <c r="AM108" s="104" t="s">
        <v>1640</v>
      </c>
      <c r="AN108" s="104" t="s">
        <v>1641</v>
      </c>
      <c r="AO108" s="104" t="s">
        <v>3892</v>
      </c>
      <c r="AP108" s="104" t="s">
        <v>3892</v>
      </c>
      <c r="AQ108" s="104" t="s">
        <v>3892</v>
      </c>
    </row>
    <row r="109" spans="1:43" s="104" customFormat="1" x14ac:dyDescent="0.4">
      <c r="A109" s="104" t="s">
        <v>1642</v>
      </c>
      <c r="B109" s="104" t="s">
        <v>43</v>
      </c>
      <c r="C109" s="104" t="s">
        <v>230</v>
      </c>
      <c r="D109" s="104" t="s">
        <v>3917</v>
      </c>
      <c r="E109" s="104" t="s">
        <v>4253</v>
      </c>
      <c r="F109" s="104" t="s">
        <v>1644</v>
      </c>
      <c r="G109" s="104" t="s">
        <v>65</v>
      </c>
      <c r="H109" s="104" t="s">
        <v>1645</v>
      </c>
      <c r="I109" s="104" t="s">
        <v>4273</v>
      </c>
      <c r="J109" s="104" t="s">
        <v>3897</v>
      </c>
      <c r="K109" s="104">
        <v>1</v>
      </c>
      <c r="L109" s="104" t="s">
        <v>47</v>
      </c>
      <c r="M109" s="104" t="s">
        <v>48</v>
      </c>
      <c r="N109" s="104" t="s">
        <v>49</v>
      </c>
      <c r="O109" s="104" t="s">
        <v>49</v>
      </c>
      <c r="P109" s="104" t="s">
        <v>48</v>
      </c>
      <c r="Q109" s="104" t="s">
        <v>48</v>
      </c>
      <c r="R109" s="104" t="s">
        <v>1646</v>
      </c>
      <c r="S109" s="104" t="s">
        <v>4275</v>
      </c>
      <c r="T109" s="104">
        <v>4</v>
      </c>
      <c r="U109" s="104" t="s">
        <v>4114</v>
      </c>
      <c r="V109" s="104">
        <v>2</v>
      </c>
      <c r="W109" s="104" t="s">
        <v>3894</v>
      </c>
      <c r="X109" s="104" t="s">
        <v>51</v>
      </c>
      <c r="Y109" s="104" t="s">
        <v>1647</v>
      </c>
      <c r="Z109" s="104" t="s">
        <v>1648</v>
      </c>
      <c r="AA109" s="104" t="s">
        <v>3927</v>
      </c>
      <c r="AB109" s="104" t="s">
        <v>1649</v>
      </c>
      <c r="AC109" s="104" t="s">
        <v>1650</v>
      </c>
      <c r="AD109" s="104" t="s">
        <v>1651</v>
      </c>
      <c r="AE109" s="104" t="s">
        <v>1643</v>
      </c>
      <c r="AF109" s="104" t="s">
        <v>1652</v>
      </c>
      <c r="AG109" s="104" t="s">
        <v>1653</v>
      </c>
      <c r="AH109" s="104" t="s">
        <v>1654</v>
      </c>
      <c r="AI109" s="104" t="s">
        <v>3892</v>
      </c>
      <c r="AJ109" s="104" t="s">
        <v>3892</v>
      </c>
      <c r="AK109" s="104" t="s">
        <v>3892</v>
      </c>
      <c r="AL109" s="104" t="s">
        <v>3892</v>
      </c>
      <c r="AM109" s="104" t="s">
        <v>1655</v>
      </c>
      <c r="AN109" s="104" t="s">
        <v>1656</v>
      </c>
      <c r="AO109" s="104" t="s">
        <v>3892</v>
      </c>
      <c r="AP109" s="104" t="s">
        <v>3892</v>
      </c>
      <c r="AQ109" s="104" t="s">
        <v>3892</v>
      </c>
    </row>
    <row r="110" spans="1:43" s="104" customFormat="1" x14ac:dyDescent="0.4">
      <c r="A110" s="104" t="s">
        <v>1657</v>
      </c>
      <c r="B110" s="104" t="s">
        <v>43</v>
      </c>
      <c r="C110" s="104" t="s">
        <v>197</v>
      </c>
      <c r="D110" s="104" t="s">
        <v>3917</v>
      </c>
      <c r="E110" s="104" t="s">
        <v>4223</v>
      </c>
      <c r="F110" s="104" t="s">
        <v>1659</v>
      </c>
      <c r="G110" s="104" t="s">
        <v>65</v>
      </c>
      <c r="H110" s="104" t="s">
        <v>1660</v>
      </c>
      <c r="I110" s="104" t="s">
        <v>3898</v>
      </c>
      <c r="J110" s="104" t="s">
        <v>3904</v>
      </c>
      <c r="K110" s="104">
        <v>1</v>
      </c>
      <c r="L110" s="104" t="s">
        <v>47</v>
      </c>
      <c r="M110" s="104" t="s">
        <v>48</v>
      </c>
      <c r="N110" s="104" t="s">
        <v>48</v>
      </c>
      <c r="O110" s="104" t="s">
        <v>48</v>
      </c>
      <c r="P110" s="104" t="s">
        <v>48</v>
      </c>
      <c r="Q110" s="104" t="s">
        <v>48</v>
      </c>
      <c r="R110" s="104" t="s">
        <v>1661</v>
      </c>
      <c r="S110" s="104" t="s">
        <v>4274</v>
      </c>
      <c r="T110" s="104">
        <v>3</v>
      </c>
      <c r="U110" s="104" t="s">
        <v>3918</v>
      </c>
      <c r="V110" s="104">
        <v>1</v>
      </c>
      <c r="W110" s="104" t="s">
        <v>3892</v>
      </c>
      <c r="X110" s="104" t="s">
        <v>51</v>
      </c>
      <c r="Y110" s="104" t="s">
        <v>1662</v>
      </c>
      <c r="Z110" s="104" t="s">
        <v>1663</v>
      </c>
      <c r="AA110" s="104" t="s">
        <v>3893</v>
      </c>
      <c r="AB110" s="104" t="s">
        <v>1664</v>
      </c>
      <c r="AC110" s="104" t="s">
        <v>1665</v>
      </c>
      <c r="AD110" s="104" t="s">
        <v>1666</v>
      </c>
      <c r="AE110" s="104" t="s">
        <v>1658</v>
      </c>
      <c r="AF110" s="104" t="s">
        <v>3892</v>
      </c>
      <c r="AG110" s="104" t="s">
        <v>3892</v>
      </c>
      <c r="AH110" s="104" t="s">
        <v>3892</v>
      </c>
      <c r="AI110" s="104" t="s">
        <v>3892</v>
      </c>
      <c r="AJ110" s="104" t="s">
        <v>3892</v>
      </c>
      <c r="AK110" s="104" t="s">
        <v>3892</v>
      </c>
      <c r="AL110" s="104" t="s">
        <v>3892</v>
      </c>
      <c r="AM110" s="104" t="s">
        <v>1667</v>
      </c>
      <c r="AN110" s="104" t="s">
        <v>1668</v>
      </c>
      <c r="AO110" s="104" t="s">
        <v>3892</v>
      </c>
      <c r="AP110" s="104" t="s">
        <v>3892</v>
      </c>
      <c r="AQ110" s="104" t="s">
        <v>3892</v>
      </c>
    </row>
    <row r="111" spans="1:43" s="104" customFormat="1" x14ac:dyDescent="0.4">
      <c r="A111" s="104" t="s">
        <v>1669</v>
      </c>
      <c r="B111" s="104" t="s">
        <v>184</v>
      </c>
      <c r="C111" s="104" t="s">
        <v>258</v>
      </c>
      <c r="D111" s="104" t="s">
        <v>3917</v>
      </c>
      <c r="E111" s="104" t="s">
        <v>4150</v>
      </c>
      <c r="F111" s="104" t="s">
        <v>1671</v>
      </c>
      <c r="G111" s="104" t="s">
        <v>45</v>
      </c>
      <c r="H111" s="104" t="s">
        <v>1672</v>
      </c>
      <c r="I111" s="104" t="s">
        <v>4273</v>
      </c>
      <c r="J111" s="104" t="s">
        <v>3897</v>
      </c>
      <c r="K111" s="104">
        <v>1</v>
      </c>
      <c r="L111" s="104" t="s">
        <v>47</v>
      </c>
      <c r="M111" s="104" t="s">
        <v>48</v>
      </c>
      <c r="N111" s="104" t="s">
        <v>49</v>
      </c>
      <c r="O111" s="104" t="s">
        <v>49</v>
      </c>
      <c r="P111" s="104" t="s">
        <v>49</v>
      </c>
      <c r="Q111" s="104" t="s">
        <v>49</v>
      </c>
      <c r="R111" s="104" t="s">
        <v>1673</v>
      </c>
      <c r="S111" s="104" t="s">
        <v>4098</v>
      </c>
      <c r="T111" s="104">
        <v>3</v>
      </c>
      <c r="U111" s="104" t="s">
        <v>3907</v>
      </c>
      <c r="V111" s="104">
        <v>2</v>
      </c>
      <c r="W111" s="104" t="s">
        <v>3894</v>
      </c>
      <c r="X111" s="104" t="s">
        <v>51</v>
      </c>
      <c r="Y111" s="104" t="s">
        <v>1674</v>
      </c>
      <c r="Z111" s="104" t="s">
        <v>1675</v>
      </c>
      <c r="AA111" s="104" t="s">
        <v>4032</v>
      </c>
      <c r="AB111" s="104" t="s">
        <v>1676</v>
      </c>
      <c r="AC111" s="104" t="s">
        <v>1677</v>
      </c>
      <c r="AD111" s="104" t="s">
        <v>1678</v>
      </c>
      <c r="AE111" s="104" t="s">
        <v>1670</v>
      </c>
      <c r="AF111" s="104" t="s">
        <v>3892</v>
      </c>
      <c r="AG111" s="104" t="s">
        <v>3892</v>
      </c>
      <c r="AH111" s="104" t="s">
        <v>3892</v>
      </c>
      <c r="AI111" s="104" t="s">
        <v>3892</v>
      </c>
      <c r="AJ111" s="104" t="s">
        <v>3892</v>
      </c>
      <c r="AK111" s="104" t="s">
        <v>3892</v>
      </c>
      <c r="AL111" s="104" t="s">
        <v>3892</v>
      </c>
      <c r="AM111" s="104" t="s">
        <v>1679</v>
      </c>
      <c r="AN111" s="104" t="s">
        <v>1680</v>
      </c>
      <c r="AO111" s="104" t="s">
        <v>3892</v>
      </c>
      <c r="AP111" s="104" t="s">
        <v>3892</v>
      </c>
      <c r="AQ111" s="104" t="s">
        <v>3892</v>
      </c>
    </row>
    <row r="112" spans="1:43" s="104" customFormat="1" x14ac:dyDescent="0.4">
      <c r="A112" s="104" t="s">
        <v>1681</v>
      </c>
      <c r="B112" s="104" t="s">
        <v>43</v>
      </c>
      <c r="C112" s="104" t="s">
        <v>258</v>
      </c>
      <c r="D112" s="104" t="s">
        <v>3900</v>
      </c>
      <c r="E112" s="104" t="s">
        <v>4272</v>
      </c>
      <c r="F112" s="104" t="s">
        <v>1683</v>
      </c>
      <c r="G112" s="104" t="s">
        <v>65</v>
      </c>
      <c r="H112" s="104" t="s">
        <v>1684</v>
      </c>
      <c r="I112" s="104" t="s">
        <v>3898</v>
      </c>
      <c r="J112" s="104" t="s">
        <v>3904</v>
      </c>
      <c r="K112" s="104">
        <v>1</v>
      </c>
      <c r="L112" s="104" t="s">
        <v>47</v>
      </c>
      <c r="M112" s="104" t="s">
        <v>48</v>
      </c>
      <c r="N112" s="104" t="s">
        <v>49</v>
      </c>
      <c r="O112" s="104" t="s">
        <v>49</v>
      </c>
      <c r="P112" s="104" t="s">
        <v>48</v>
      </c>
      <c r="Q112" s="104" t="s">
        <v>48</v>
      </c>
      <c r="R112" s="104" t="s">
        <v>1685</v>
      </c>
      <c r="S112" s="104" t="s">
        <v>3919</v>
      </c>
      <c r="T112" s="104">
        <v>2</v>
      </c>
      <c r="U112" s="104" t="s">
        <v>4271</v>
      </c>
      <c r="V112" s="104">
        <v>2</v>
      </c>
      <c r="W112" s="104" t="s">
        <v>3894</v>
      </c>
      <c r="X112" s="104" t="s">
        <v>51</v>
      </c>
      <c r="Y112" s="104" t="s">
        <v>1686</v>
      </c>
      <c r="Z112" s="104" t="s">
        <v>1687</v>
      </c>
      <c r="AA112" s="104" t="s">
        <v>4270</v>
      </c>
      <c r="AB112" s="104" t="s">
        <v>1688</v>
      </c>
      <c r="AC112" s="104" t="s">
        <v>1689</v>
      </c>
      <c r="AD112" s="104" t="s">
        <v>1690</v>
      </c>
      <c r="AE112" s="104" t="s">
        <v>1682</v>
      </c>
      <c r="AF112" s="104" t="s">
        <v>1691</v>
      </c>
      <c r="AG112" s="104" t="s">
        <v>3892</v>
      </c>
      <c r="AH112" s="104" t="s">
        <v>3892</v>
      </c>
      <c r="AI112" s="104" t="s">
        <v>3892</v>
      </c>
      <c r="AJ112" s="104" t="s">
        <v>3892</v>
      </c>
      <c r="AK112" s="104" t="s">
        <v>3892</v>
      </c>
      <c r="AL112" s="104" t="s">
        <v>3892</v>
      </c>
      <c r="AM112" s="104" t="s">
        <v>1692</v>
      </c>
      <c r="AN112" s="104" t="s">
        <v>1693</v>
      </c>
      <c r="AO112" s="104" t="s">
        <v>3892</v>
      </c>
      <c r="AP112" s="104" t="s">
        <v>3892</v>
      </c>
      <c r="AQ112" s="104" t="s">
        <v>3892</v>
      </c>
    </row>
    <row r="113" spans="1:43" s="104" customFormat="1" x14ac:dyDescent="0.4">
      <c r="A113" s="104" t="s">
        <v>1694</v>
      </c>
      <c r="B113" s="104" t="s">
        <v>184</v>
      </c>
      <c r="C113" s="104" t="s">
        <v>110</v>
      </c>
      <c r="D113" s="104" t="s">
        <v>3917</v>
      </c>
      <c r="E113" s="104" t="s">
        <v>4269</v>
      </c>
      <c r="F113" s="104" t="s">
        <v>1696</v>
      </c>
      <c r="G113" s="104" t="s">
        <v>65</v>
      </c>
      <c r="H113" s="104" t="s">
        <v>1697</v>
      </c>
      <c r="I113" s="104" t="s">
        <v>3984</v>
      </c>
      <c r="J113" s="104" t="s">
        <v>4127</v>
      </c>
      <c r="K113" s="104">
        <v>2</v>
      </c>
      <c r="L113" s="104" t="s">
        <v>151</v>
      </c>
      <c r="M113" s="104" t="s">
        <v>49</v>
      </c>
      <c r="N113" s="104" t="s">
        <v>49</v>
      </c>
      <c r="O113" s="104" t="s">
        <v>49</v>
      </c>
      <c r="P113" s="104" t="s">
        <v>49</v>
      </c>
      <c r="Q113" s="104" t="s">
        <v>49</v>
      </c>
      <c r="R113" s="104" t="s">
        <v>1698</v>
      </c>
      <c r="S113" s="104" t="s">
        <v>4268</v>
      </c>
      <c r="T113" s="104">
        <v>3</v>
      </c>
      <c r="U113" s="104" t="s">
        <v>3895</v>
      </c>
      <c r="V113" s="104">
        <v>1</v>
      </c>
      <c r="W113" s="104" t="s">
        <v>4059</v>
      </c>
      <c r="X113" s="104" t="s">
        <v>51</v>
      </c>
      <c r="Y113" s="104" t="s">
        <v>1699</v>
      </c>
      <c r="Z113" s="104" t="s">
        <v>1700</v>
      </c>
      <c r="AA113" s="104" t="s">
        <v>4032</v>
      </c>
      <c r="AB113" s="104" t="s">
        <v>1701</v>
      </c>
      <c r="AC113" s="104" t="s">
        <v>4267</v>
      </c>
      <c r="AD113" s="104" t="s">
        <v>1702</v>
      </c>
      <c r="AE113" s="104" t="s">
        <v>1695</v>
      </c>
      <c r="AF113" s="104" t="s">
        <v>1703</v>
      </c>
      <c r="AG113" s="104" t="s">
        <v>1704</v>
      </c>
      <c r="AH113" s="104" t="s">
        <v>1705</v>
      </c>
      <c r="AI113" s="104" t="s">
        <v>1706</v>
      </c>
      <c r="AJ113" s="104" t="s">
        <v>1707</v>
      </c>
      <c r="AK113" s="104" t="s">
        <v>3892</v>
      </c>
      <c r="AL113" s="104" t="s">
        <v>3892</v>
      </c>
      <c r="AM113" s="104" t="s">
        <v>1708</v>
      </c>
      <c r="AN113" s="104" t="s">
        <v>1709</v>
      </c>
      <c r="AO113" s="104" t="s">
        <v>3892</v>
      </c>
      <c r="AP113" s="104" t="s">
        <v>3892</v>
      </c>
      <c r="AQ113" s="104" t="s">
        <v>3892</v>
      </c>
    </row>
    <row r="114" spans="1:43" s="104" customFormat="1" x14ac:dyDescent="0.4">
      <c r="A114" s="104" t="s">
        <v>1710</v>
      </c>
      <c r="B114" s="104" t="s">
        <v>43</v>
      </c>
      <c r="C114" s="104" t="s">
        <v>110</v>
      </c>
      <c r="D114" s="104" t="s">
        <v>3917</v>
      </c>
      <c r="E114" s="104" t="s">
        <v>4266</v>
      </c>
      <c r="F114" s="104" t="s">
        <v>357</v>
      </c>
      <c r="G114" s="104" t="s">
        <v>65</v>
      </c>
      <c r="H114" s="104" t="s">
        <v>1712</v>
      </c>
      <c r="I114" s="104" t="s">
        <v>3948</v>
      </c>
      <c r="J114" s="104" t="s">
        <v>4265</v>
      </c>
      <c r="K114" s="104">
        <v>2</v>
      </c>
      <c r="L114" s="104" t="s">
        <v>47</v>
      </c>
      <c r="M114" s="104" t="s">
        <v>48</v>
      </c>
      <c r="N114" s="104" t="s">
        <v>48</v>
      </c>
      <c r="O114" s="104" t="s">
        <v>48</v>
      </c>
      <c r="P114" s="104" t="s">
        <v>48</v>
      </c>
      <c r="Q114" s="104" t="s">
        <v>49</v>
      </c>
      <c r="R114" s="104" t="s">
        <v>1713</v>
      </c>
      <c r="S114" s="104" t="s">
        <v>4090</v>
      </c>
      <c r="T114" s="104">
        <v>5</v>
      </c>
      <c r="U114" s="104" t="s">
        <v>3990</v>
      </c>
      <c r="V114" s="104">
        <v>3</v>
      </c>
      <c r="W114" s="104" t="s">
        <v>3892</v>
      </c>
      <c r="X114" s="104" t="s">
        <v>51</v>
      </c>
      <c r="Y114" s="104" t="s">
        <v>1714</v>
      </c>
      <c r="Z114" s="104" t="s">
        <v>1715</v>
      </c>
      <c r="AA114" s="104" t="s">
        <v>3927</v>
      </c>
      <c r="AB114" s="104" t="s">
        <v>1716</v>
      </c>
      <c r="AC114" s="104" t="s">
        <v>1717</v>
      </c>
      <c r="AD114" s="104" t="s">
        <v>1718</v>
      </c>
      <c r="AE114" s="104" t="s">
        <v>1711</v>
      </c>
      <c r="AF114" s="104" t="s">
        <v>1719</v>
      </c>
      <c r="AG114" s="104" t="s">
        <v>1720</v>
      </c>
      <c r="AH114" s="104" t="s">
        <v>3892</v>
      </c>
      <c r="AI114" s="104" t="s">
        <v>3892</v>
      </c>
      <c r="AJ114" s="104" t="s">
        <v>3892</v>
      </c>
      <c r="AK114" s="104" t="s">
        <v>3892</v>
      </c>
      <c r="AL114" s="104" t="s">
        <v>3892</v>
      </c>
      <c r="AM114" s="104" t="s">
        <v>1721</v>
      </c>
      <c r="AN114" s="104" t="s">
        <v>1722</v>
      </c>
      <c r="AO114" s="104" t="s">
        <v>3892</v>
      </c>
      <c r="AP114" s="104" t="s">
        <v>3892</v>
      </c>
      <c r="AQ114" s="104" t="s">
        <v>3892</v>
      </c>
    </row>
    <row r="115" spans="1:43" s="104" customFormat="1" x14ac:dyDescent="0.4">
      <c r="A115" s="104" t="s">
        <v>1723</v>
      </c>
      <c r="B115" s="104" t="s">
        <v>43</v>
      </c>
      <c r="C115" s="104" t="s">
        <v>110</v>
      </c>
      <c r="D115" s="104" t="s">
        <v>3917</v>
      </c>
      <c r="E115" s="104" t="s">
        <v>4213</v>
      </c>
      <c r="F115" s="104" t="s">
        <v>1725</v>
      </c>
      <c r="G115" s="104" t="s">
        <v>65</v>
      </c>
      <c r="H115" s="104" t="s">
        <v>1726</v>
      </c>
      <c r="I115" s="104" t="s">
        <v>3898</v>
      </c>
      <c r="J115" s="104" t="s">
        <v>4264</v>
      </c>
      <c r="K115" s="104">
        <v>2</v>
      </c>
      <c r="L115" s="104" t="s">
        <v>47</v>
      </c>
      <c r="M115" s="104" t="s">
        <v>48</v>
      </c>
      <c r="N115" s="104" t="s">
        <v>49</v>
      </c>
      <c r="O115" s="104" t="s">
        <v>49</v>
      </c>
      <c r="P115" s="104" t="s">
        <v>48</v>
      </c>
      <c r="Q115" s="104" t="s">
        <v>48</v>
      </c>
      <c r="R115" s="104" t="s">
        <v>1727</v>
      </c>
      <c r="S115" s="104" t="s">
        <v>4112</v>
      </c>
      <c r="T115" s="104">
        <v>3</v>
      </c>
      <c r="U115" s="104" t="s">
        <v>3895</v>
      </c>
      <c r="V115" s="104">
        <v>1</v>
      </c>
      <c r="W115" s="104" t="s">
        <v>3892</v>
      </c>
      <c r="X115" s="104" t="s">
        <v>51</v>
      </c>
      <c r="Y115" s="104" t="s">
        <v>1728</v>
      </c>
      <c r="Z115" s="104" t="s">
        <v>1729</v>
      </c>
      <c r="AA115" s="104" t="s">
        <v>3979</v>
      </c>
      <c r="AB115" s="104" t="s">
        <v>1730</v>
      </c>
      <c r="AC115" s="104" t="s">
        <v>1731</v>
      </c>
      <c r="AD115" s="104" t="s">
        <v>1732</v>
      </c>
      <c r="AE115" s="104" t="s">
        <v>1724</v>
      </c>
      <c r="AF115" s="104" t="s">
        <v>1733</v>
      </c>
      <c r="AG115" s="104" t="s">
        <v>1734</v>
      </c>
      <c r="AH115" s="104" t="s">
        <v>1735</v>
      </c>
      <c r="AI115" s="104" t="s">
        <v>1736</v>
      </c>
      <c r="AJ115" s="104" t="s">
        <v>3892</v>
      </c>
      <c r="AK115" s="104" t="s">
        <v>3892</v>
      </c>
      <c r="AL115" s="104" t="s">
        <v>3892</v>
      </c>
      <c r="AM115" s="104" t="s">
        <v>1737</v>
      </c>
      <c r="AN115" s="104" t="s">
        <v>1738</v>
      </c>
      <c r="AO115" s="104" t="s">
        <v>3892</v>
      </c>
      <c r="AP115" s="104" t="s">
        <v>3892</v>
      </c>
      <c r="AQ115" s="104" t="s">
        <v>3892</v>
      </c>
    </row>
    <row r="116" spans="1:43" s="104" customFormat="1" x14ac:dyDescent="0.4">
      <c r="A116" s="104" t="s">
        <v>1739</v>
      </c>
      <c r="B116" s="104" t="s">
        <v>184</v>
      </c>
      <c r="C116" s="104" t="s">
        <v>431</v>
      </c>
      <c r="D116" s="104" t="s">
        <v>4164</v>
      </c>
      <c r="E116" s="104" t="s">
        <v>4263</v>
      </c>
      <c r="F116" s="104" t="s">
        <v>433</v>
      </c>
      <c r="G116" s="104" t="s">
        <v>45</v>
      </c>
      <c r="H116" s="104" t="s">
        <v>1741</v>
      </c>
      <c r="I116" s="104" t="s">
        <v>3941</v>
      </c>
      <c r="J116" s="104" t="s">
        <v>3920</v>
      </c>
      <c r="K116" s="104">
        <v>1</v>
      </c>
      <c r="L116" s="104" t="s">
        <v>47</v>
      </c>
      <c r="M116" s="104" t="s">
        <v>48</v>
      </c>
      <c r="N116" s="104" t="s">
        <v>48</v>
      </c>
      <c r="O116" s="104" t="s">
        <v>48</v>
      </c>
      <c r="P116" s="104" t="s">
        <v>48</v>
      </c>
      <c r="Q116" s="104" t="s">
        <v>48</v>
      </c>
      <c r="R116" s="104" t="s">
        <v>1742</v>
      </c>
      <c r="S116" s="104" t="s">
        <v>4115</v>
      </c>
      <c r="T116" s="104">
        <v>1</v>
      </c>
      <c r="U116" s="104" t="s">
        <v>3951</v>
      </c>
      <c r="V116" s="104">
        <v>4</v>
      </c>
      <c r="W116" s="104" t="s">
        <v>3892</v>
      </c>
      <c r="X116" s="104" t="s">
        <v>51</v>
      </c>
      <c r="Y116" s="104" t="s">
        <v>1743</v>
      </c>
      <c r="Z116" s="104" t="s">
        <v>4262</v>
      </c>
      <c r="AA116" s="104" t="s">
        <v>4261</v>
      </c>
      <c r="AB116" s="104" t="s">
        <v>1744</v>
      </c>
      <c r="AC116" s="104" t="s">
        <v>1745</v>
      </c>
      <c r="AD116" s="104" t="s">
        <v>1746</v>
      </c>
      <c r="AE116" s="104" t="s">
        <v>1740</v>
      </c>
      <c r="AF116" s="104" t="s">
        <v>1747</v>
      </c>
      <c r="AG116" s="104" t="s">
        <v>1748</v>
      </c>
      <c r="AH116" s="104" t="s">
        <v>1749</v>
      </c>
      <c r="AI116" s="104" t="s">
        <v>1750</v>
      </c>
      <c r="AJ116" s="104" t="s">
        <v>1751</v>
      </c>
      <c r="AK116" s="104" t="s">
        <v>1752</v>
      </c>
      <c r="AL116" s="104" t="s">
        <v>3892</v>
      </c>
      <c r="AM116" s="104" t="s">
        <v>1753</v>
      </c>
      <c r="AN116" s="104" t="s">
        <v>1754</v>
      </c>
      <c r="AO116" s="104" t="s">
        <v>3892</v>
      </c>
      <c r="AP116" s="104" t="s">
        <v>3892</v>
      </c>
      <c r="AQ116" s="104" t="s">
        <v>3892</v>
      </c>
    </row>
    <row r="117" spans="1:43" s="104" customFormat="1" x14ac:dyDescent="0.4">
      <c r="A117" s="104" t="s">
        <v>1755</v>
      </c>
      <c r="B117" s="104" t="s">
        <v>43</v>
      </c>
      <c r="C117" s="104" t="s">
        <v>518</v>
      </c>
      <c r="D117" s="104" t="s">
        <v>3917</v>
      </c>
      <c r="E117" s="104" t="s">
        <v>4260</v>
      </c>
      <c r="F117" s="104" t="s">
        <v>1757</v>
      </c>
      <c r="G117" s="104" t="s">
        <v>65</v>
      </c>
      <c r="H117" s="104" t="s">
        <v>1758</v>
      </c>
      <c r="I117" s="104" t="s">
        <v>3948</v>
      </c>
      <c r="J117" s="104" t="s">
        <v>3920</v>
      </c>
      <c r="K117" s="104">
        <v>1</v>
      </c>
      <c r="L117" s="104" t="s">
        <v>47</v>
      </c>
      <c r="M117" s="104" t="s">
        <v>48</v>
      </c>
      <c r="N117" s="104" t="s">
        <v>49</v>
      </c>
      <c r="O117" s="104" t="s">
        <v>49</v>
      </c>
      <c r="P117" s="104" t="s">
        <v>49</v>
      </c>
      <c r="Q117" s="104" t="s">
        <v>49</v>
      </c>
      <c r="R117" s="104" t="s">
        <v>1759</v>
      </c>
      <c r="S117" s="104" t="s">
        <v>4259</v>
      </c>
      <c r="T117" s="104">
        <v>6</v>
      </c>
      <c r="U117" s="104" t="s">
        <v>4051</v>
      </c>
      <c r="V117" s="104">
        <v>2</v>
      </c>
      <c r="W117" s="104" t="s">
        <v>3892</v>
      </c>
      <c r="X117" s="104" t="s">
        <v>51</v>
      </c>
      <c r="Y117" s="104" t="s">
        <v>1760</v>
      </c>
      <c r="Z117" s="104" t="s">
        <v>1761</v>
      </c>
      <c r="AA117" s="104" t="s">
        <v>3979</v>
      </c>
      <c r="AB117" s="104" t="s">
        <v>1762</v>
      </c>
      <c r="AC117" s="104" t="s">
        <v>1763</v>
      </c>
      <c r="AD117" s="104" t="s">
        <v>1764</v>
      </c>
      <c r="AE117" s="104" t="s">
        <v>1756</v>
      </c>
      <c r="AF117" s="104" t="s">
        <v>3892</v>
      </c>
      <c r="AG117" s="104" t="s">
        <v>3892</v>
      </c>
      <c r="AH117" s="104" t="s">
        <v>3892</v>
      </c>
      <c r="AI117" s="104" t="s">
        <v>3892</v>
      </c>
      <c r="AJ117" s="104" t="s">
        <v>3892</v>
      </c>
      <c r="AK117" s="104" t="s">
        <v>3892</v>
      </c>
      <c r="AL117" s="104" t="s">
        <v>3892</v>
      </c>
      <c r="AM117" s="104" t="s">
        <v>1765</v>
      </c>
      <c r="AN117" s="104" t="s">
        <v>1766</v>
      </c>
      <c r="AO117" s="104" t="s">
        <v>3892</v>
      </c>
      <c r="AP117" s="104" t="s">
        <v>3892</v>
      </c>
      <c r="AQ117" s="104" t="s">
        <v>3892</v>
      </c>
    </row>
    <row r="118" spans="1:43" s="104" customFormat="1" x14ac:dyDescent="0.4">
      <c r="A118" s="104" t="s">
        <v>1767</v>
      </c>
      <c r="B118" s="104" t="s">
        <v>43</v>
      </c>
      <c r="C118" s="104" t="s">
        <v>518</v>
      </c>
      <c r="D118" s="104" t="s">
        <v>3917</v>
      </c>
      <c r="E118" s="104" t="s">
        <v>4258</v>
      </c>
      <c r="F118" s="104" t="s">
        <v>1757</v>
      </c>
      <c r="G118" s="104" t="s">
        <v>65</v>
      </c>
      <c r="H118" s="104" t="s">
        <v>1769</v>
      </c>
      <c r="I118" s="104" t="s">
        <v>4257</v>
      </c>
      <c r="J118" s="104" t="s">
        <v>4041</v>
      </c>
      <c r="K118" s="104">
        <v>2</v>
      </c>
      <c r="L118" s="104" t="s">
        <v>47</v>
      </c>
      <c r="M118" s="104" t="s">
        <v>48</v>
      </c>
      <c r="N118" s="104" t="s">
        <v>49</v>
      </c>
      <c r="O118" s="104" t="s">
        <v>49</v>
      </c>
      <c r="P118" s="104" t="s">
        <v>48</v>
      </c>
      <c r="Q118" s="104" t="s">
        <v>49</v>
      </c>
      <c r="R118" s="104" t="s">
        <v>1770</v>
      </c>
      <c r="S118" s="104" t="s">
        <v>3919</v>
      </c>
      <c r="T118" s="104">
        <v>2</v>
      </c>
      <c r="U118" s="104" t="s">
        <v>4256</v>
      </c>
      <c r="V118" s="104">
        <v>2</v>
      </c>
      <c r="W118" s="104" t="s">
        <v>3892</v>
      </c>
      <c r="X118" s="104" t="s">
        <v>51</v>
      </c>
      <c r="Y118" s="104" t="s">
        <v>1771</v>
      </c>
      <c r="Z118" s="104" t="s">
        <v>1772</v>
      </c>
      <c r="AA118" s="104" t="s">
        <v>3954</v>
      </c>
      <c r="AB118" s="104" t="s">
        <v>1773</v>
      </c>
      <c r="AC118" s="104" t="s">
        <v>1774</v>
      </c>
      <c r="AD118" s="104" t="s">
        <v>1775</v>
      </c>
      <c r="AE118" s="104" t="s">
        <v>1768</v>
      </c>
      <c r="AF118" s="104" t="s">
        <v>3892</v>
      </c>
      <c r="AG118" s="104" t="s">
        <v>3892</v>
      </c>
      <c r="AH118" s="104" t="s">
        <v>3892</v>
      </c>
      <c r="AI118" s="104" t="s">
        <v>3892</v>
      </c>
      <c r="AJ118" s="104" t="s">
        <v>3892</v>
      </c>
      <c r="AK118" s="104" t="s">
        <v>3892</v>
      </c>
      <c r="AL118" s="104" t="s">
        <v>3892</v>
      </c>
      <c r="AM118" s="104" t="s">
        <v>1776</v>
      </c>
      <c r="AN118" s="104" t="s">
        <v>1777</v>
      </c>
      <c r="AO118" s="104" t="s">
        <v>3892</v>
      </c>
      <c r="AP118" s="104" t="s">
        <v>3892</v>
      </c>
      <c r="AQ118" s="104" t="s">
        <v>3892</v>
      </c>
    </row>
    <row r="119" spans="1:43" s="104" customFormat="1" x14ac:dyDescent="0.4">
      <c r="A119" s="104" t="s">
        <v>1778</v>
      </c>
      <c r="B119" s="104" t="s">
        <v>43</v>
      </c>
      <c r="C119" s="104" t="s">
        <v>110</v>
      </c>
      <c r="D119" s="104" t="s">
        <v>3917</v>
      </c>
      <c r="E119" s="104" t="s">
        <v>4255</v>
      </c>
      <c r="F119" s="104" t="s">
        <v>1780</v>
      </c>
      <c r="G119" s="104" t="s">
        <v>65</v>
      </c>
      <c r="H119" s="104" t="s">
        <v>1781</v>
      </c>
      <c r="I119" s="104" t="s">
        <v>4205</v>
      </c>
      <c r="J119" s="104" t="s">
        <v>4254</v>
      </c>
      <c r="K119" s="104">
        <v>4</v>
      </c>
      <c r="L119" s="104" t="s">
        <v>151</v>
      </c>
      <c r="M119" s="104" t="s">
        <v>48</v>
      </c>
      <c r="N119" s="104" t="s">
        <v>49</v>
      </c>
      <c r="O119" s="104" t="s">
        <v>49</v>
      </c>
      <c r="P119" s="104" t="s">
        <v>48</v>
      </c>
      <c r="Q119" s="104" t="s">
        <v>49</v>
      </c>
      <c r="R119" s="104" t="s">
        <v>1782</v>
      </c>
      <c r="S119" s="104" t="s">
        <v>3919</v>
      </c>
      <c r="T119" s="104">
        <v>2</v>
      </c>
      <c r="U119" s="104" t="s">
        <v>3895</v>
      </c>
      <c r="V119" s="104">
        <v>1</v>
      </c>
      <c r="W119" s="104" t="s">
        <v>3892</v>
      </c>
      <c r="X119" s="104" t="s">
        <v>51</v>
      </c>
      <c r="Y119" s="104" t="s">
        <v>1783</v>
      </c>
      <c r="Z119" s="104" t="s">
        <v>1784</v>
      </c>
      <c r="AA119" s="104" t="s">
        <v>3893</v>
      </c>
      <c r="AB119" s="104" t="s">
        <v>1785</v>
      </c>
      <c r="AC119" s="104" t="s">
        <v>1786</v>
      </c>
      <c r="AD119" s="104" t="s">
        <v>1787</v>
      </c>
      <c r="AE119" s="104" t="s">
        <v>1779</v>
      </c>
      <c r="AF119" s="104" t="s">
        <v>1788</v>
      </c>
      <c r="AG119" s="104" t="s">
        <v>1789</v>
      </c>
      <c r="AH119" s="104" t="s">
        <v>3892</v>
      </c>
      <c r="AI119" s="104" t="s">
        <v>3892</v>
      </c>
      <c r="AJ119" s="104" t="s">
        <v>3892</v>
      </c>
      <c r="AK119" s="104" t="s">
        <v>3892</v>
      </c>
      <c r="AL119" s="104" t="s">
        <v>3892</v>
      </c>
      <c r="AM119" s="104" t="s">
        <v>1790</v>
      </c>
      <c r="AN119" s="104" t="s">
        <v>1791</v>
      </c>
      <c r="AO119" s="104" t="s">
        <v>3892</v>
      </c>
      <c r="AP119" s="104" t="s">
        <v>3892</v>
      </c>
      <c r="AQ119" s="104" t="s">
        <v>3892</v>
      </c>
    </row>
    <row r="120" spans="1:43" s="104" customFormat="1" x14ac:dyDescent="0.4">
      <c r="A120" s="104" t="s">
        <v>1792</v>
      </c>
      <c r="B120" s="104" t="s">
        <v>43</v>
      </c>
      <c r="C120" s="104" t="s">
        <v>230</v>
      </c>
      <c r="D120" s="104" t="s">
        <v>4243</v>
      </c>
      <c r="E120" s="104" t="s">
        <v>4253</v>
      </c>
      <c r="F120" s="104" t="s">
        <v>1794</v>
      </c>
      <c r="G120" s="104" t="s">
        <v>45</v>
      </c>
      <c r="H120" s="104" t="s">
        <v>1795</v>
      </c>
      <c r="I120" s="104" t="s">
        <v>3977</v>
      </c>
      <c r="J120" s="104" t="s">
        <v>3920</v>
      </c>
      <c r="K120" s="104">
        <v>1</v>
      </c>
      <c r="L120" s="104" t="s">
        <v>47</v>
      </c>
      <c r="M120" s="104" t="s">
        <v>48</v>
      </c>
      <c r="N120" s="104" t="s">
        <v>48</v>
      </c>
      <c r="O120" s="104" t="s">
        <v>48</v>
      </c>
      <c r="P120" s="104" t="s">
        <v>48</v>
      </c>
      <c r="Q120" s="104" t="s">
        <v>48</v>
      </c>
      <c r="R120" s="104" t="s">
        <v>1796</v>
      </c>
      <c r="S120" s="104" t="s">
        <v>4242</v>
      </c>
      <c r="T120" s="104">
        <v>1</v>
      </c>
      <c r="U120" s="104" t="s">
        <v>4242</v>
      </c>
      <c r="V120" s="104">
        <v>1</v>
      </c>
      <c r="W120" s="104" t="s">
        <v>3892</v>
      </c>
      <c r="X120" s="104" t="s">
        <v>247</v>
      </c>
      <c r="Y120" s="104" t="s">
        <v>1797</v>
      </c>
      <c r="Z120" s="104" t="s">
        <v>1798</v>
      </c>
      <c r="AA120" s="104" t="s">
        <v>4252</v>
      </c>
      <c r="AB120" s="104" t="s">
        <v>1799</v>
      </c>
      <c r="AC120" s="104" t="s">
        <v>1800</v>
      </c>
      <c r="AD120" s="104" t="s">
        <v>1801</v>
      </c>
      <c r="AE120" s="104" t="s">
        <v>1793</v>
      </c>
      <c r="AF120" s="104" t="s">
        <v>1802</v>
      </c>
      <c r="AG120" s="104" t="s">
        <v>1803</v>
      </c>
      <c r="AH120" s="104" t="s">
        <v>1804</v>
      </c>
      <c r="AI120" s="104" t="s">
        <v>1805</v>
      </c>
      <c r="AJ120" s="104" t="s">
        <v>3892</v>
      </c>
      <c r="AK120" s="104" t="s">
        <v>3892</v>
      </c>
      <c r="AL120" s="104" t="s">
        <v>3892</v>
      </c>
      <c r="AM120" s="104" t="s">
        <v>1806</v>
      </c>
      <c r="AN120" s="104" t="s">
        <v>1807</v>
      </c>
      <c r="AO120" s="104" t="s">
        <v>3892</v>
      </c>
      <c r="AP120" s="104" t="s">
        <v>3892</v>
      </c>
      <c r="AQ120" s="104" t="s">
        <v>3892</v>
      </c>
    </row>
    <row r="121" spans="1:43" s="104" customFormat="1" x14ac:dyDescent="0.4">
      <c r="A121" s="104" t="s">
        <v>1808</v>
      </c>
      <c r="B121" s="104" t="s">
        <v>43</v>
      </c>
      <c r="C121" s="104" t="s">
        <v>1809</v>
      </c>
      <c r="D121" s="104" t="s">
        <v>3917</v>
      </c>
      <c r="E121" s="104" t="s">
        <v>4251</v>
      </c>
      <c r="F121" s="104" t="s">
        <v>1811</v>
      </c>
      <c r="G121" s="104" t="s">
        <v>65</v>
      </c>
      <c r="H121" s="104" t="s">
        <v>1812</v>
      </c>
      <c r="I121" s="104" t="s">
        <v>3941</v>
      </c>
      <c r="J121" s="104" t="s">
        <v>4250</v>
      </c>
      <c r="K121" s="104">
        <v>3</v>
      </c>
      <c r="L121" s="104" t="s">
        <v>151</v>
      </c>
      <c r="M121" s="104" t="s">
        <v>48</v>
      </c>
      <c r="N121" s="104" t="s">
        <v>48</v>
      </c>
      <c r="O121" s="104" t="s">
        <v>49</v>
      </c>
      <c r="P121" s="104" t="s">
        <v>48</v>
      </c>
      <c r="Q121" s="104" t="s">
        <v>49</v>
      </c>
      <c r="R121" s="104" t="s">
        <v>1813</v>
      </c>
      <c r="S121" s="104" t="s">
        <v>4249</v>
      </c>
      <c r="T121" s="104">
        <v>5</v>
      </c>
      <c r="U121" s="104" t="s">
        <v>4051</v>
      </c>
      <c r="V121" s="104">
        <v>3</v>
      </c>
      <c r="W121" s="104" t="s">
        <v>3894</v>
      </c>
      <c r="X121" s="104" t="s">
        <v>51</v>
      </c>
      <c r="Y121" s="104" t="s">
        <v>1814</v>
      </c>
      <c r="Z121" s="104" t="s">
        <v>1815</v>
      </c>
      <c r="AA121" s="104" t="s">
        <v>4019</v>
      </c>
      <c r="AB121" s="104" t="s">
        <v>1816</v>
      </c>
      <c r="AC121" s="104" t="s">
        <v>1817</v>
      </c>
      <c r="AD121" s="104" t="s">
        <v>1818</v>
      </c>
      <c r="AE121" s="104" t="s">
        <v>1810</v>
      </c>
      <c r="AF121" s="104" t="s">
        <v>1819</v>
      </c>
      <c r="AG121" s="104" t="s">
        <v>1820</v>
      </c>
      <c r="AH121" s="104" t="s">
        <v>3892</v>
      </c>
      <c r="AI121" s="104" t="s">
        <v>3892</v>
      </c>
      <c r="AJ121" s="104" t="s">
        <v>3892</v>
      </c>
      <c r="AK121" s="104" t="s">
        <v>3892</v>
      </c>
      <c r="AL121" s="104" t="s">
        <v>3892</v>
      </c>
      <c r="AM121" s="104" t="s">
        <v>1821</v>
      </c>
      <c r="AN121" s="104" t="s">
        <v>1822</v>
      </c>
      <c r="AO121" s="104" t="s">
        <v>3892</v>
      </c>
      <c r="AP121" s="104" t="s">
        <v>3892</v>
      </c>
      <c r="AQ121" s="104" t="s">
        <v>3892</v>
      </c>
    </row>
    <row r="122" spans="1:43" s="104" customFormat="1" x14ac:dyDescent="0.4">
      <c r="A122" s="104" t="s">
        <v>1823</v>
      </c>
      <c r="B122" s="104" t="s">
        <v>43</v>
      </c>
      <c r="C122" s="104" t="s">
        <v>1076</v>
      </c>
      <c r="D122" s="104" t="s">
        <v>3917</v>
      </c>
      <c r="E122" s="104" t="s">
        <v>4248</v>
      </c>
      <c r="F122" s="104" t="s">
        <v>1825</v>
      </c>
      <c r="G122" s="104" t="s">
        <v>65</v>
      </c>
      <c r="H122" s="104" t="s">
        <v>1826</v>
      </c>
      <c r="I122" s="104" t="s">
        <v>4247</v>
      </c>
      <c r="J122" s="104" t="s">
        <v>4204</v>
      </c>
      <c r="K122" s="104">
        <v>0</v>
      </c>
      <c r="L122" s="104" t="s">
        <v>359</v>
      </c>
      <c r="M122" s="104" t="s">
        <v>49</v>
      </c>
      <c r="N122" s="104" t="s">
        <v>49</v>
      </c>
      <c r="O122" s="104" t="s">
        <v>49</v>
      </c>
      <c r="P122" s="104" t="s">
        <v>49</v>
      </c>
      <c r="Q122" s="104" t="s">
        <v>49</v>
      </c>
      <c r="R122" s="104" t="s">
        <v>1827</v>
      </c>
      <c r="S122" s="104" t="s">
        <v>3903</v>
      </c>
      <c r="T122" s="104">
        <v>1</v>
      </c>
      <c r="U122" s="104" t="s">
        <v>3907</v>
      </c>
      <c r="V122" s="104">
        <v>2</v>
      </c>
      <c r="W122" s="104" t="s">
        <v>3894</v>
      </c>
      <c r="X122" s="104" t="s">
        <v>51</v>
      </c>
      <c r="Y122" s="104" t="s">
        <v>1828</v>
      </c>
      <c r="Z122" s="104" t="s">
        <v>4246</v>
      </c>
      <c r="AA122" s="104" t="s">
        <v>3968</v>
      </c>
      <c r="AB122" s="104" t="s">
        <v>1829</v>
      </c>
      <c r="AC122" s="104" t="s">
        <v>1830</v>
      </c>
      <c r="AD122" s="104" t="s">
        <v>1831</v>
      </c>
      <c r="AE122" s="104" t="s">
        <v>1824</v>
      </c>
      <c r="AF122" s="104" t="s">
        <v>1832</v>
      </c>
      <c r="AG122" s="104" t="s">
        <v>1833</v>
      </c>
      <c r="AH122" s="104" t="s">
        <v>1834</v>
      </c>
      <c r="AI122" s="104" t="s">
        <v>3892</v>
      </c>
      <c r="AJ122" s="104" t="s">
        <v>3892</v>
      </c>
      <c r="AK122" s="104" t="s">
        <v>3892</v>
      </c>
      <c r="AL122" s="104" t="s">
        <v>3892</v>
      </c>
      <c r="AM122" s="104" t="s">
        <v>1835</v>
      </c>
      <c r="AN122" s="104" t="s">
        <v>1836</v>
      </c>
      <c r="AO122" s="104" t="s">
        <v>3892</v>
      </c>
      <c r="AP122" s="104" t="s">
        <v>3892</v>
      </c>
      <c r="AQ122" s="104" t="s">
        <v>3892</v>
      </c>
    </row>
    <row r="123" spans="1:43" s="104" customFormat="1" x14ac:dyDescent="0.4">
      <c r="A123" s="104" t="s">
        <v>1837</v>
      </c>
      <c r="B123" s="104" t="s">
        <v>43</v>
      </c>
      <c r="C123" s="104" t="s">
        <v>79</v>
      </c>
      <c r="D123" s="104" t="s">
        <v>4167</v>
      </c>
      <c r="E123" s="104" t="s">
        <v>4245</v>
      </c>
      <c r="F123" s="104" t="s">
        <v>81</v>
      </c>
      <c r="G123" s="104" t="s">
        <v>65</v>
      </c>
      <c r="H123" s="104" t="s">
        <v>1839</v>
      </c>
      <c r="I123" s="104" t="s">
        <v>3898</v>
      </c>
      <c r="J123" s="104" t="s">
        <v>3920</v>
      </c>
      <c r="K123" s="104">
        <v>1</v>
      </c>
      <c r="L123" s="104" t="s">
        <v>47</v>
      </c>
      <c r="M123" s="104" t="s">
        <v>48</v>
      </c>
      <c r="N123" s="104" t="s">
        <v>48</v>
      </c>
      <c r="O123" s="104" t="s">
        <v>48</v>
      </c>
      <c r="P123" s="104" t="s">
        <v>48</v>
      </c>
      <c r="Q123" s="104" t="s">
        <v>48</v>
      </c>
      <c r="R123" s="104" t="s">
        <v>1840</v>
      </c>
      <c r="S123" s="104" t="s">
        <v>4244</v>
      </c>
      <c r="T123" s="104">
        <v>5</v>
      </c>
      <c r="U123" s="104" t="s">
        <v>3951</v>
      </c>
      <c r="V123" s="104">
        <v>4</v>
      </c>
      <c r="W123" s="104" t="s">
        <v>3894</v>
      </c>
      <c r="X123" s="104" t="s">
        <v>51</v>
      </c>
      <c r="Y123" s="104" t="s">
        <v>1841</v>
      </c>
      <c r="Z123" s="104" t="s">
        <v>1842</v>
      </c>
      <c r="AA123" s="104" t="s">
        <v>3954</v>
      </c>
      <c r="AB123" s="104" t="s">
        <v>1843</v>
      </c>
      <c r="AC123" s="104" t="s">
        <v>1844</v>
      </c>
      <c r="AD123" s="104" t="s">
        <v>1845</v>
      </c>
      <c r="AE123" s="104" t="s">
        <v>1838</v>
      </c>
      <c r="AF123" s="104" t="s">
        <v>1846</v>
      </c>
      <c r="AG123" s="104" t="s">
        <v>1847</v>
      </c>
      <c r="AH123" s="104" t="s">
        <v>1848</v>
      </c>
      <c r="AI123" s="104" t="s">
        <v>1849</v>
      </c>
      <c r="AJ123" s="104" t="s">
        <v>3892</v>
      </c>
      <c r="AK123" s="104" t="s">
        <v>3892</v>
      </c>
      <c r="AL123" s="104" t="s">
        <v>3892</v>
      </c>
      <c r="AM123" s="104" t="s">
        <v>1850</v>
      </c>
      <c r="AN123" s="104" t="s">
        <v>1851</v>
      </c>
      <c r="AO123" s="104" t="s">
        <v>3892</v>
      </c>
      <c r="AP123" s="104" t="s">
        <v>3892</v>
      </c>
      <c r="AQ123" s="104" t="s">
        <v>3892</v>
      </c>
    </row>
    <row r="124" spans="1:43" s="104" customFormat="1" x14ac:dyDescent="0.4">
      <c r="A124" s="104" t="s">
        <v>1852</v>
      </c>
      <c r="B124" s="104" t="s">
        <v>43</v>
      </c>
      <c r="C124" s="104" t="s">
        <v>110</v>
      </c>
      <c r="D124" s="104" t="s">
        <v>4243</v>
      </c>
      <c r="E124" s="104" t="s">
        <v>4174</v>
      </c>
      <c r="F124" s="104" t="s">
        <v>1854</v>
      </c>
      <c r="G124" s="104" t="s">
        <v>45</v>
      </c>
      <c r="H124" s="104" t="s">
        <v>1855</v>
      </c>
      <c r="I124" s="104" t="s">
        <v>3898</v>
      </c>
      <c r="J124" s="104" t="s">
        <v>3920</v>
      </c>
      <c r="K124" s="104">
        <v>1</v>
      </c>
      <c r="L124" s="104" t="s">
        <v>151</v>
      </c>
      <c r="M124" s="104" t="s">
        <v>48</v>
      </c>
      <c r="N124" s="104" t="s">
        <v>48</v>
      </c>
      <c r="O124" s="104" t="s">
        <v>48</v>
      </c>
      <c r="P124" s="104" t="s">
        <v>48</v>
      </c>
      <c r="Q124" s="104" t="s">
        <v>48</v>
      </c>
      <c r="R124" s="104" t="s">
        <v>1856</v>
      </c>
      <c r="S124" s="104" t="s">
        <v>4242</v>
      </c>
      <c r="T124" s="104">
        <v>1</v>
      </c>
      <c r="U124" s="104" t="s">
        <v>4228</v>
      </c>
      <c r="V124" s="104">
        <v>1</v>
      </c>
      <c r="W124" s="104" t="s">
        <v>3894</v>
      </c>
      <c r="X124" s="104" t="s">
        <v>51</v>
      </c>
      <c r="Y124" s="104" t="s">
        <v>1857</v>
      </c>
      <c r="Z124" s="104" t="s">
        <v>4241</v>
      </c>
      <c r="AA124" s="104" t="s">
        <v>4240</v>
      </c>
      <c r="AB124" s="104" t="s">
        <v>4239</v>
      </c>
      <c r="AC124" s="104" t="s">
        <v>1858</v>
      </c>
      <c r="AD124" s="104" t="s">
        <v>1859</v>
      </c>
      <c r="AE124" s="104" t="s">
        <v>1853</v>
      </c>
      <c r="AF124" s="104" t="s">
        <v>1860</v>
      </c>
      <c r="AG124" s="104" t="s">
        <v>1861</v>
      </c>
      <c r="AH124" s="104" t="s">
        <v>1862</v>
      </c>
      <c r="AI124" s="104" t="s">
        <v>1863</v>
      </c>
      <c r="AJ124" s="104" t="s">
        <v>1864</v>
      </c>
      <c r="AK124" s="104" t="s">
        <v>1865</v>
      </c>
      <c r="AL124" s="104" t="s">
        <v>3892</v>
      </c>
      <c r="AM124" s="104" t="s">
        <v>1866</v>
      </c>
      <c r="AN124" s="104" t="s">
        <v>1867</v>
      </c>
      <c r="AO124" s="104" t="s">
        <v>3892</v>
      </c>
      <c r="AP124" s="104" t="s">
        <v>3892</v>
      </c>
      <c r="AQ124" s="104" t="s">
        <v>3892</v>
      </c>
    </row>
    <row r="125" spans="1:43" s="104" customFormat="1" x14ac:dyDescent="0.4">
      <c r="A125" s="104" t="s">
        <v>1868</v>
      </c>
      <c r="B125" s="104" t="s">
        <v>43</v>
      </c>
      <c r="C125" s="104" t="s">
        <v>994</v>
      </c>
      <c r="D125" s="104" t="s">
        <v>3917</v>
      </c>
      <c r="E125" s="104" t="s">
        <v>4238</v>
      </c>
      <c r="F125" s="104" t="s">
        <v>1870</v>
      </c>
      <c r="G125" s="104" t="s">
        <v>65</v>
      </c>
      <c r="H125" s="104" t="s">
        <v>1871</v>
      </c>
      <c r="I125" s="104" t="s">
        <v>3921</v>
      </c>
      <c r="J125" s="104" t="s">
        <v>4204</v>
      </c>
      <c r="K125" s="104">
        <v>0</v>
      </c>
      <c r="L125" s="104" t="s">
        <v>47</v>
      </c>
      <c r="M125" s="104" t="s">
        <v>49</v>
      </c>
      <c r="N125" s="104" t="s">
        <v>49</v>
      </c>
      <c r="O125" s="104" t="s">
        <v>49</v>
      </c>
      <c r="P125" s="104" t="s">
        <v>49</v>
      </c>
      <c r="Q125" s="104" t="s">
        <v>49</v>
      </c>
      <c r="R125" s="104" t="s">
        <v>1872</v>
      </c>
      <c r="S125" s="104" t="s">
        <v>4098</v>
      </c>
      <c r="T125" s="104">
        <v>3</v>
      </c>
      <c r="U125" s="104" t="s">
        <v>3955</v>
      </c>
      <c r="V125" s="104">
        <v>0</v>
      </c>
      <c r="W125" s="104" t="s">
        <v>3894</v>
      </c>
      <c r="X125" s="104" t="s">
        <v>51</v>
      </c>
      <c r="Y125" s="104" t="s">
        <v>1873</v>
      </c>
      <c r="Z125" s="104" t="s">
        <v>1874</v>
      </c>
      <c r="AA125" s="104" t="s">
        <v>3893</v>
      </c>
      <c r="AB125" s="104" t="s">
        <v>1875</v>
      </c>
      <c r="AC125" s="104" t="s">
        <v>1876</v>
      </c>
      <c r="AD125" s="104" t="s">
        <v>1877</v>
      </c>
      <c r="AE125" s="104" t="s">
        <v>1869</v>
      </c>
      <c r="AF125" s="104" t="s">
        <v>3892</v>
      </c>
      <c r="AG125" s="104" t="s">
        <v>3892</v>
      </c>
      <c r="AH125" s="104" t="s">
        <v>3892</v>
      </c>
      <c r="AI125" s="104" t="s">
        <v>3892</v>
      </c>
      <c r="AJ125" s="104" t="s">
        <v>3892</v>
      </c>
      <c r="AK125" s="104" t="s">
        <v>3892</v>
      </c>
      <c r="AL125" s="104" t="s">
        <v>3892</v>
      </c>
      <c r="AM125" s="104" t="s">
        <v>1878</v>
      </c>
      <c r="AN125" s="104" t="s">
        <v>1879</v>
      </c>
      <c r="AO125" s="104" t="s">
        <v>3892</v>
      </c>
      <c r="AP125" s="104" t="s">
        <v>3892</v>
      </c>
      <c r="AQ125" s="104" t="s">
        <v>3892</v>
      </c>
    </row>
    <row r="126" spans="1:43" s="104" customFormat="1" x14ac:dyDescent="0.4">
      <c r="A126" s="104" t="s">
        <v>1880</v>
      </c>
      <c r="B126" s="104" t="s">
        <v>43</v>
      </c>
      <c r="C126" s="104" t="s">
        <v>288</v>
      </c>
      <c r="D126" s="104" t="s">
        <v>3917</v>
      </c>
      <c r="E126" s="104" t="s">
        <v>4237</v>
      </c>
      <c r="F126" s="104" t="s">
        <v>1882</v>
      </c>
      <c r="G126" s="104" t="s">
        <v>65</v>
      </c>
      <c r="H126" s="104" t="s">
        <v>1883</v>
      </c>
      <c r="I126" s="104" t="s">
        <v>4084</v>
      </c>
      <c r="J126" s="104" t="s">
        <v>4204</v>
      </c>
      <c r="K126" s="104">
        <v>0</v>
      </c>
      <c r="L126" s="104" t="s">
        <v>47</v>
      </c>
      <c r="M126" s="104" t="s">
        <v>49</v>
      </c>
      <c r="N126" s="104" t="s">
        <v>49</v>
      </c>
      <c r="O126" s="104" t="s">
        <v>49</v>
      </c>
      <c r="P126" s="104" t="s">
        <v>49</v>
      </c>
      <c r="Q126" s="104" t="s">
        <v>49</v>
      </c>
      <c r="R126" s="104" t="s">
        <v>1884</v>
      </c>
      <c r="S126" s="104" t="s">
        <v>4236</v>
      </c>
      <c r="T126" s="104">
        <v>3</v>
      </c>
      <c r="U126" s="104" t="s">
        <v>3955</v>
      </c>
      <c r="V126" s="104">
        <v>0</v>
      </c>
      <c r="W126" s="104" t="s">
        <v>3894</v>
      </c>
      <c r="X126" s="104" t="s">
        <v>51</v>
      </c>
      <c r="Y126" s="104" t="s">
        <v>1885</v>
      </c>
      <c r="Z126" s="104" t="s">
        <v>1886</v>
      </c>
      <c r="AA126" s="104" t="s">
        <v>3979</v>
      </c>
      <c r="AB126" s="104" t="s">
        <v>1887</v>
      </c>
      <c r="AC126" s="104" t="s">
        <v>1888</v>
      </c>
      <c r="AD126" s="104" t="s">
        <v>1889</v>
      </c>
      <c r="AE126" s="104" t="s">
        <v>1881</v>
      </c>
      <c r="AF126" s="104" t="s">
        <v>3892</v>
      </c>
      <c r="AG126" s="104" t="s">
        <v>3892</v>
      </c>
      <c r="AH126" s="104" t="s">
        <v>3892</v>
      </c>
      <c r="AI126" s="104" t="s">
        <v>3892</v>
      </c>
      <c r="AJ126" s="104" t="s">
        <v>3892</v>
      </c>
      <c r="AK126" s="104" t="s">
        <v>3892</v>
      </c>
      <c r="AL126" s="104" t="s">
        <v>3892</v>
      </c>
      <c r="AM126" s="104" t="s">
        <v>1890</v>
      </c>
      <c r="AN126" s="104" t="s">
        <v>1891</v>
      </c>
      <c r="AO126" s="104" t="s">
        <v>3892</v>
      </c>
      <c r="AP126" s="104" t="s">
        <v>3892</v>
      </c>
      <c r="AQ126" s="104" t="s">
        <v>3892</v>
      </c>
    </row>
    <row r="127" spans="1:43" s="104" customFormat="1" x14ac:dyDescent="0.4">
      <c r="A127" s="104" t="s">
        <v>1892</v>
      </c>
      <c r="B127" s="104" t="s">
        <v>43</v>
      </c>
      <c r="C127" s="104" t="s">
        <v>110</v>
      </c>
      <c r="D127" s="104" t="s">
        <v>3917</v>
      </c>
      <c r="E127" s="104" t="s">
        <v>4235</v>
      </c>
      <c r="F127" s="104" t="s">
        <v>1894</v>
      </c>
      <c r="G127" s="104" t="s">
        <v>65</v>
      </c>
      <c r="H127" s="104" t="s">
        <v>1895</v>
      </c>
      <c r="I127" s="104" t="s">
        <v>3948</v>
      </c>
      <c r="J127" s="104" t="s">
        <v>3897</v>
      </c>
      <c r="K127" s="104">
        <v>1</v>
      </c>
      <c r="L127" s="104" t="s">
        <v>67</v>
      </c>
      <c r="M127" s="104" t="s">
        <v>48</v>
      </c>
      <c r="N127" s="104" t="s">
        <v>49</v>
      </c>
      <c r="O127" s="104" t="s">
        <v>49</v>
      </c>
      <c r="P127" s="104" t="s">
        <v>49</v>
      </c>
      <c r="Q127" s="104" t="s">
        <v>49</v>
      </c>
      <c r="R127" s="104" t="s">
        <v>1896</v>
      </c>
      <c r="S127" s="104" t="s">
        <v>4118</v>
      </c>
      <c r="T127" s="104">
        <v>2</v>
      </c>
      <c r="U127" s="104" t="s">
        <v>3907</v>
      </c>
      <c r="V127" s="104">
        <v>2</v>
      </c>
      <c r="W127" s="104" t="s">
        <v>3892</v>
      </c>
      <c r="X127" s="104" t="s">
        <v>51</v>
      </c>
      <c r="Y127" s="104" t="s">
        <v>1897</v>
      </c>
      <c r="Z127" s="104" t="s">
        <v>1898</v>
      </c>
      <c r="AA127" s="104" t="s">
        <v>3927</v>
      </c>
      <c r="AB127" s="104" t="s">
        <v>1899</v>
      </c>
      <c r="AC127" s="104" t="s">
        <v>1900</v>
      </c>
      <c r="AD127" s="104" t="s">
        <v>1901</v>
      </c>
      <c r="AE127" s="104" t="s">
        <v>1893</v>
      </c>
      <c r="AF127" s="104" t="s">
        <v>1902</v>
      </c>
      <c r="AG127" s="104" t="s">
        <v>1903</v>
      </c>
      <c r="AH127" s="104" t="s">
        <v>3892</v>
      </c>
      <c r="AI127" s="104" t="s">
        <v>3892</v>
      </c>
      <c r="AJ127" s="104" t="s">
        <v>3892</v>
      </c>
      <c r="AK127" s="104" t="s">
        <v>3892</v>
      </c>
      <c r="AL127" s="104" t="s">
        <v>3892</v>
      </c>
      <c r="AM127" s="104" t="s">
        <v>1904</v>
      </c>
      <c r="AN127" s="104" t="s">
        <v>1905</v>
      </c>
      <c r="AO127" s="104" t="s">
        <v>3892</v>
      </c>
      <c r="AP127" s="104" t="s">
        <v>3892</v>
      </c>
      <c r="AQ127" s="104" t="s">
        <v>3892</v>
      </c>
    </row>
    <row r="128" spans="1:43" s="104" customFormat="1" x14ac:dyDescent="0.4">
      <c r="A128" s="104" t="s">
        <v>1906</v>
      </c>
      <c r="B128" s="104" t="s">
        <v>43</v>
      </c>
      <c r="C128" s="104" t="s">
        <v>110</v>
      </c>
      <c r="D128" s="104" t="s">
        <v>3917</v>
      </c>
      <c r="E128" s="104" t="s">
        <v>4234</v>
      </c>
      <c r="F128" s="104" t="s">
        <v>1908</v>
      </c>
      <c r="G128" s="104" t="s">
        <v>65</v>
      </c>
      <c r="H128" s="104" t="s">
        <v>1909</v>
      </c>
      <c r="I128" s="104" t="s">
        <v>3898</v>
      </c>
      <c r="J128" s="104" t="s">
        <v>4204</v>
      </c>
      <c r="K128" s="104">
        <v>0</v>
      </c>
      <c r="L128" s="104" t="s">
        <v>151</v>
      </c>
      <c r="M128" s="104" t="s">
        <v>49</v>
      </c>
      <c r="N128" s="104" t="s">
        <v>49</v>
      </c>
      <c r="O128" s="104" t="s">
        <v>48</v>
      </c>
      <c r="P128" s="104" t="s">
        <v>48</v>
      </c>
      <c r="Q128" s="104" t="s">
        <v>49</v>
      </c>
      <c r="R128" s="104" t="s">
        <v>1910</v>
      </c>
      <c r="S128" s="104" t="s">
        <v>3919</v>
      </c>
      <c r="T128" s="104">
        <v>2</v>
      </c>
      <c r="U128" s="104" t="s">
        <v>3895</v>
      </c>
      <c r="V128" s="104">
        <v>1</v>
      </c>
      <c r="W128" s="104" t="s">
        <v>3894</v>
      </c>
      <c r="X128" s="104" t="s">
        <v>51</v>
      </c>
      <c r="Y128" s="104" t="s">
        <v>1911</v>
      </c>
      <c r="Z128" s="104" t="s">
        <v>4233</v>
      </c>
      <c r="AA128" s="104" t="s">
        <v>4032</v>
      </c>
      <c r="AB128" s="104" t="s">
        <v>1912</v>
      </c>
      <c r="AC128" s="104" t="s">
        <v>1913</v>
      </c>
      <c r="AD128" s="104" t="s">
        <v>1914</v>
      </c>
      <c r="AE128" s="104" t="s">
        <v>1907</v>
      </c>
      <c r="AF128" s="104" t="s">
        <v>1915</v>
      </c>
      <c r="AG128" s="104" t="s">
        <v>1916</v>
      </c>
      <c r="AH128" s="104" t="s">
        <v>1917</v>
      </c>
      <c r="AI128" s="104" t="s">
        <v>1918</v>
      </c>
      <c r="AJ128" s="104" t="s">
        <v>1919</v>
      </c>
      <c r="AK128" s="104" t="s">
        <v>1920</v>
      </c>
      <c r="AL128" s="104" t="s">
        <v>3892</v>
      </c>
      <c r="AM128" s="104" t="s">
        <v>1921</v>
      </c>
      <c r="AN128" s="104" t="s">
        <v>1922</v>
      </c>
      <c r="AO128" s="104" t="s">
        <v>3892</v>
      </c>
      <c r="AP128" s="104" t="s">
        <v>3892</v>
      </c>
      <c r="AQ128" s="104" t="s">
        <v>3892</v>
      </c>
    </row>
    <row r="129" spans="1:43" s="104" customFormat="1" x14ac:dyDescent="0.4">
      <c r="A129" s="104" t="s">
        <v>1923</v>
      </c>
      <c r="B129" s="104" t="s">
        <v>43</v>
      </c>
      <c r="C129" s="104" t="s">
        <v>1924</v>
      </c>
      <c r="D129" s="104" t="s">
        <v>3917</v>
      </c>
      <c r="E129" s="104" t="s">
        <v>4232</v>
      </c>
      <c r="F129" s="104" t="s">
        <v>1926</v>
      </c>
      <c r="G129" s="104" t="s">
        <v>65</v>
      </c>
      <c r="H129" s="104" t="s">
        <v>1927</v>
      </c>
      <c r="I129" s="104" t="s">
        <v>3921</v>
      </c>
      <c r="J129" s="104" t="s">
        <v>3920</v>
      </c>
      <c r="K129" s="104">
        <v>1</v>
      </c>
      <c r="L129" s="104" t="s">
        <v>47</v>
      </c>
      <c r="M129" s="104" t="s">
        <v>48</v>
      </c>
      <c r="N129" s="104" t="s">
        <v>49</v>
      </c>
      <c r="O129" s="104" t="s">
        <v>49</v>
      </c>
      <c r="P129" s="104" t="s">
        <v>48</v>
      </c>
      <c r="Q129" s="104" t="s">
        <v>48</v>
      </c>
      <c r="R129" s="104" t="s">
        <v>1928</v>
      </c>
      <c r="S129" s="104" t="s">
        <v>3928</v>
      </c>
      <c r="T129" s="104">
        <v>2</v>
      </c>
      <c r="U129" s="104" t="s">
        <v>4231</v>
      </c>
      <c r="V129" s="104">
        <v>3</v>
      </c>
      <c r="W129" s="104" t="s">
        <v>3894</v>
      </c>
      <c r="X129" s="104" t="s">
        <v>51</v>
      </c>
      <c r="Y129" s="104" t="s">
        <v>1929</v>
      </c>
      <c r="Z129" s="104" t="s">
        <v>1930</v>
      </c>
      <c r="AA129" s="104" t="s">
        <v>3901</v>
      </c>
      <c r="AB129" s="104" t="s">
        <v>1931</v>
      </c>
      <c r="AC129" s="104" t="s">
        <v>1932</v>
      </c>
      <c r="AD129" s="104" t="s">
        <v>1933</v>
      </c>
      <c r="AE129" s="104" t="s">
        <v>1925</v>
      </c>
      <c r="AF129" s="104" t="s">
        <v>3892</v>
      </c>
      <c r="AG129" s="104" t="s">
        <v>3892</v>
      </c>
      <c r="AH129" s="104" t="s">
        <v>3892</v>
      </c>
      <c r="AI129" s="104" t="s">
        <v>3892</v>
      </c>
      <c r="AJ129" s="104" t="s">
        <v>3892</v>
      </c>
      <c r="AK129" s="104" t="s">
        <v>3892</v>
      </c>
      <c r="AL129" s="104" t="s">
        <v>3892</v>
      </c>
      <c r="AM129" s="104" t="s">
        <v>1934</v>
      </c>
      <c r="AN129" s="104" t="s">
        <v>1935</v>
      </c>
      <c r="AO129" s="104" t="s">
        <v>3892</v>
      </c>
      <c r="AP129" s="104" t="s">
        <v>3892</v>
      </c>
      <c r="AQ129" s="104" t="s">
        <v>3892</v>
      </c>
    </row>
    <row r="130" spans="1:43" s="104" customFormat="1" x14ac:dyDescent="0.4">
      <c r="A130" s="104" t="s">
        <v>1936</v>
      </c>
      <c r="B130" s="104" t="s">
        <v>43</v>
      </c>
      <c r="C130" s="104" t="s">
        <v>1924</v>
      </c>
      <c r="D130" s="104" t="s">
        <v>3917</v>
      </c>
      <c r="E130" s="104" t="s">
        <v>4230</v>
      </c>
      <c r="F130" s="104" t="s">
        <v>1926</v>
      </c>
      <c r="G130" s="104" t="s">
        <v>65</v>
      </c>
      <c r="H130" s="104" t="s">
        <v>1938</v>
      </c>
      <c r="I130" s="104" t="s">
        <v>3921</v>
      </c>
      <c r="J130" s="104" t="s">
        <v>3920</v>
      </c>
      <c r="K130" s="104">
        <v>1</v>
      </c>
      <c r="L130" s="104" t="s">
        <v>47</v>
      </c>
      <c r="M130" s="104" t="s">
        <v>48</v>
      </c>
      <c r="N130" s="104" t="s">
        <v>49</v>
      </c>
      <c r="O130" s="104" t="s">
        <v>49</v>
      </c>
      <c r="P130" s="104" t="s">
        <v>48</v>
      </c>
      <c r="Q130" s="104" t="s">
        <v>48</v>
      </c>
      <c r="R130" s="104" t="s">
        <v>1939</v>
      </c>
      <c r="S130" s="104" t="s">
        <v>3928</v>
      </c>
      <c r="T130" s="104">
        <v>2</v>
      </c>
      <c r="U130" s="104" t="s">
        <v>3918</v>
      </c>
      <c r="V130" s="104">
        <v>1</v>
      </c>
      <c r="W130" s="104" t="s">
        <v>3892</v>
      </c>
      <c r="X130" s="104" t="s">
        <v>51</v>
      </c>
      <c r="Y130" s="104" t="s">
        <v>1940</v>
      </c>
      <c r="Z130" s="104" t="s">
        <v>1941</v>
      </c>
      <c r="AA130" s="104" t="s">
        <v>3954</v>
      </c>
      <c r="AB130" s="104" t="s">
        <v>1942</v>
      </c>
      <c r="AC130" s="104" t="s">
        <v>1943</v>
      </c>
      <c r="AD130" s="104" t="s">
        <v>1944</v>
      </c>
      <c r="AE130" s="104" t="s">
        <v>1937</v>
      </c>
      <c r="AF130" s="104" t="s">
        <v>3892</v>
      </c>
      <c r="AG130" s="104" t="s">
        <v>3892</v>
      </c>
      <c r="AH130" s="104" t="s">
        <v>3892</v>
      </c>
      <c r="AI130" s="104" t="s">
        <v>3892</v>
      </c>
      <c r="AJ130" s="104" t="s">
        <v>3892</v>
      </c>
      <c r="AK130" s="104" t="s">
        <v>3892</v>
      </c>
      <c r="AL130" s="104" t="s">
        <v>3892</v>
      </c>
      <c r="AM130" s="104" t="s">
        <v>1945</v>
      </c>
      <c r="AN130" s="104" t="s">
        <v>1946</v>
      </c>
      <c r="AO130" s="104" t="s">
        <v>3892</v>
      </c>
      <c r="AP130" s="104" t="s">
        <v>3892</v>
      </c>
      <c r="AQ130" s="104" t="s">
        <v>3892</v>
      </c>
    </row>
    <row r="131" spans="1:43" s="104" customFormat="1" x14ac:dyDescent="0.4">
      <c r="A131" s="104" t="s">
        <v>1947</v>
      </c>
      <c r="B131" s="104" t="s">
        <v>43</v>
      </c>
      <c r="C131" s="104" t="s">
        <v>518</v>
      </c>
      <c r="D131" s="104" t="s">
        <v>3900</v>
      </c>
      <c r="E131" s="104" t="s">
        <v>4229</v>
      </c>
      <c r="F131" s="104" t="s">
        <v>948</v>
      </c>
      <c r="G131" s="104" t="s">
        <v>65</v>
      </c>
      <c r="H131" s="104" t="s">
        <v>1949</v>
      </c>
      <c r="I131" s="104" t="s">
        <v>3898</v>
      </c>
      <c r="J131" s="104" t="s">
        <v>3909</v>
      </c>
      <c r="K131" s="104">
        <v>1</v>
      </c>
      <c r="L131" s="104" t="s">
        <v>201</v>
      </c>
      <c r="M131" s="104" t="s">
        <v>48</v>
      </c>
      <c r="N131" s="104" t="s">
        <v>49</v>
      </c>
      <c r="O131" s="104" t="s">
        <v>49</v>
      </c>
      <c r="P131" s="104" t="s">
        <v>48</v>
      </c>
      <c r="Q131" s="104" t="s">
        <v>48</v>
      </c>
      <c r="R131" s="104" t="s">
        <v>1950</v>
      </c>
      <c r="S131" s="104" t="s">
        <v>3956</v>
      </c>
      <c r="T131" s="104">
        <v>3</v>
      </c>
      <c r="U131" s="104" t="s">
        <v>4228</v>
      </c>
      <c r="V131" s="104">
        <v>1</v>
      </c>
      <c r="W131" s="104" t="s">
        <v>3892</v>
      </c>
      <c r="X131" s="104" t="s">
        <v>51</v>
      </c>
      <c r="Y131" s="104" t="s">
        <v>1951</v>
      </c>
      <c r="Z131" s="104" t="s">
        <v>1952</v>
      </c>
      <c r="AA131" s="104" t="s">
        <v>4227</v>
      </c>
      <c r="AB131" s="104" t="s">
        <v>1953</v>
      </c>
      <c r="AC131" s="104" t="s">
        <v>1954</v>
      </c>
      <c r="AD131" s="104" t="s">
        <v>1955</v>
      </c>
      <c r="AE131" s="104" t="s">
        <v>1948</v>
      </c>
      <c r="AF131" s="104" t="s">
        <v>3892</v>
      </c>
      <c r="AG131" s="104" t="s">
        <v>3892</v>
      </c>
      <c r="AH131" s="104" t="s">
        <v>3892</v>
      </c>
      <c r="AI131" s="104" t="s">
        <v>3892</v>
      </c>
      <c r="AJ131" s="104" t="s">
        <v>3892</v>
      </c>
      <c r="AK131" s="104" t="s">
        <v>3892</v>
      </c>
      <c r="AL131" s="104" t="s">
        <v>3892</v>
      </c>
      <c r="AM131" s="104" t="s">
        <v>1956</v>
      </c>
      <c r="AN131" s="104" t="s">
        <v>1957</v>
      </c>
      <c r="AO131" s="104" t="s">
        <v>3892</v>
      </c>
      <c r="AP131" s="104" t="s">
        <v>3892</v>
      </c>
      <c r="AQ131" s="104" t="s">
        <v>3892</v>
      </c>
    </row>
    <row r="132" spans="1:43" s="104" customFormat="1" x14ac:dyDescent="0.4">
      <c r="A132" s="104" t="s">
        <v>1958</v>
      </c>
      <c r="B132" s="104" t="s">
        <v>43</v>
      </c>
      <c r="C132" s="104" t="s">
        <v>730</v>
      </c>
      <c r="D132" s="104" t="s">
        <v>3917</v>
      </c>
      <c r="E132" s="104" t="s">
        <v>4223</v>
      </c>
      <c r="F132" s="104" t="s">
        <v>732</v>
      </c>
      <c r="G132" s="104" t="s">
        <v>45</v>
      </c>
      <c r="H132" s="104" t="s">
        <v>1960</v>
      </c>
      <c r="I132" s="104" t="s">
        <v>3977</v>
      </c>
      <c r="J132" s="104" t="s">
        <v>3897</v>
      </c>
      <c r="K132" s="104">
        <v>1</v>
      </c>
      <c r="L132" s="104" t="s">
        <v>359</v>
      </c>
      <c r="M132" s="104" t="s">
        <v>48</v>
      </c>
      <c r="N132" s="104" t="s">
        <v>49</v>
      </c>
      <c r="O132" s="104" t="s">
        <v>49</v>
      </c>
      <c r="P132" s="104" t="s">
        <v>48</v>
      </c>
      <c r="Q132" s="104" t="s">
        <v>49</v>
      </c>
      <c r="R132" s="104" t="s">
        <v>1961</v>
      </c>
      <c r="S132" s="104" t="s">
        <v>4226</v>
      </c>
      <c r="T132" s="104">
        <v>3</v>
      </c>
      <c r="U132" s="104" t="s">
        <v>3895</v>
      </c>
      <c r="V132" s="104">
        <v>1</v>
      </c>
      <c r="W132" s="104" t="s">
        <v>3894</v>
      </c>
      <c r="X132" s="104" t="s">
        <v>51</v>
      </c>
      <c r="Y132" s="104" t="s">
        <v>1962</v>
      </c>
      <c r="Z132" s="104" t="s">
        <v>1963</v>
      </c>
      <c r="AA132" s="104" t="s">
        <v>4032</v>
      </c>
      <c r="AB132" s="104" t="s">
        <v>1964</v>
      </c>
      <c r="AC132" s="104" t="s">
        <v>1965</v>
      </c>
      <c r="AD132" s="104" t="s">
        <v>1966</v>
      </c>
      <c r="AE132" s="104" t="s">
        <v>1959</v>
      </c>
      <c r="AF132" s="104" t="s">
        <v>3892</v>
      </c>
      <c r="AG132" s="104" t="s">
        <v>3892</v>
      </c>
      <c r="AH132" s="104" t="s">
        <v>3892</v>
      </c>
      <c r="AI132" s="104" t="s">
        <v>3892</v>
      </c>
      <c r="AJ132" s="104" t="s">
        <v>3892</v>
      </c>
      <c r="AK132" s="104" t="s">
        <v>3892</v>
      </c>
      <c r="AL132" s="104" t="s">
        <v>3892</v>
      </c>
      <c r="AM132" s="104" t="s">
        <v>1967</v>
      </c>
      <c r="AN132" s="104" t="s">
        <v>1968</v>
      </c>
      <c r="AO132" s="104" t="s">
        <v>3892</v>
      </c>
      <c r="AP132" s="104" t="s">
        <v>3892</v>
      </c>
      <c r="AQ132" s="104" t="s">
        <v>3892</v>
      </c>
    </row>
    <row r="133" spans="1:43" s="104" customFormat="1" x14ac:dyDescent="0.4">
      <c r="A133" s="104" t="s">
        <v>1969</v>
      </c>
      <c r="B133" s="104" t="s">
        <v>184</v>
      </c>
      <c r="C133" s="104" t="s">
        <v>1970</v>
      </c>
      <c r="D133" s="104" t="s">
        <v>3917</v>
      </c>
      <c r="E133" s="104" t="s">
        <v>4141</v>
      </c>
      <c r="F133" s="104" t="s">
        <v>1972</v>
      </c>
      <c r="G133" s="104" t="s">
        <v>45</v>
      </c>
      <c r="H133" s="104" t="s">
        <v>1973</v>
      </c>
      <c r="I133" s="104" t="s">
        <v>3921</v>
      </c>
      <c r="J133" s="104" t="s">
        <v>3932</v>
      </c>
      <c r="K133" s="104">
        <v>3</v>
      </c>
      <c r="L133" s="104" t="s">
        <v>47</v>
      </c>
      <c r="M133" s="104" t="s">
        <v>48</v>
      </c>
      <c r="N133" s="104" t="s">
        <v>48</v>
      </c>
      <c r="O133" s="104" t="s">
        <v>49</v>
      </c>
      <c r="P133" s="104" t="s">
        <v>48</v>
      </c>
      <c r="Q133" s="104" t="s">
        <v>48</v>
      </c>
      <c r="R133" s="104" t="s">
        <v>1974</v>
      </c>
      <c r="S133" s="104" t="s">
        <v>4098</v>
      </c>
      <c r="T133" s="104">
        <v>3</v>
      </c>
      <c r="U133" s="104" t="s">
        <v>3895</v>
      </c>
      <c r="V133" s="104">
        <v>1</v>
      </c>
      <c r="W133" s="104" t="s">
        <v>3894</v>
      </c>
      <c r="X133" s="104" t="s">
        <v>51</v>
      </c>
      <c r="Y133" s="104" t="s">
        <v>1975</v>
      </c>
      <c r="Z133" s="104" t="s">
        <v>1976</v>
      </c>
      <c r="AA133" s="104" t="s">
        <v>4019</v>
      </c>
      <c r="AB133" s="104" t="s">
        <v>1977</v>
      </c>
      <c r="AC133" s="104" t="s">
        <v>1978</v>
      </c>
      <c r="AD133" s="104" t="s">
        <v>1979</v>
      </c>
      <c r="AE133" s="104" t="s">
        <v>1971</v>
      </c>
      <c r="AF133" s="104" t="s">
        <v>1980</v>
      </c>
      <c r="AG133" s="104" t="s">
        <v>1981</v>
      </c>
      <c r="AH133" s="104" t="s">
        <v>1982</v>
      </c>
      <c r="AI133" s="104" t="s">
        <v>1983</v>
      </c>
      <c r="AJ133" s="104" t="s">
        <v>3892</v>
      </c>
      <c r="AK133" s="104" t="s">
        <v>3892</v>
      </c>
      <c r="AL133" s="104" t="s">
        <v>3892</v>
      </c>
      <c r="AM133" s="104" t="s">
        <v>1984</v>
      </c>
      <c r="AN133" s="104" t="s">
        <v>1985</v>
      </c>
      <c r="AO133" s="104" t="s">
        <v>3892</v>
      </c>
      <c r="AP133" s="104" t="s">
        <v>3892</v>
      </c>
      <c r="AQ133" s="104" t="s">
        <v>3892</v>
      </c>
    </row>
    <row r="134" spans="1:43" s="104" customFormat="1" x14ac:dyDescent="0.4">
      <c r="A134" s="104" t="s">
        <v>1986</v>
      </c>
      <c r="B134" s="104" t="s">
        <v>43</v>
      </c>
      <c r="C134" s="104" t="s">
        <v>1924</v>
      </c>
      <c r="D134" s="104" t="s">
        <v>3917</v>
      </c>
      <c r="E134" s="104" t="s">
        <v>4225</v>
      </c>
      <c r="F134" s="104" t="s">
        <v>1926</v>
      </c>
      <c r="G134" s="104" t="s">
        <v>65</v>
      </c>
      <c r="H134" s="104" t="s">
        <v>1988</v>
      </c>
      <c r="I134" s="104" t="s">
        <v>3921</v>
      </c>
      <c r="J134" s="104" t="s">
        <v>3920</v>
      </c>
      <c r="K134" s="104">
        <v>1</v>
      </c>
      <c r="L134" s="104" t="s">
        <v>47</v>
      </c>
      <c r="M134" s="104" t="s">
        <v>48</v>
      </c>
      <c r="N134" s="104" t="s">
        <v>49</v>
      </c>
      <c r="O134" s="104" t="s">
        <v>49</v>
      </c>
      <c r="P134" s="104" t="s">
        <v>48</v>
      </c>
      <c r="Q134" s="104" t="s">
        <v>49</v>
      </c>
      <c r="R134" s="104" t="s">
        <v>1224</v>
      </c>
      <c r="S134" s="104" t="s">
        <v>3919</v>
      </c>
      <c r="T134" s="104">
        <v>2</v>
      </c>
      <c r="U134" s="104" t="s">
        <v>3907</v>
      </c>
      <c r="V134" s="104">
        <v>2</v>
      </c>
      <c r="W134" s="104" t="s">
        <v>3894</v>
      </c>
      <c r="X134" s="104" t="s">
        <v>51</v>
      </c>
      <c r="Y134" s="104" t="s">
        <v>1989</v>
      </c>
      <c r="Z134" s="104" t="s">
        <v>1990</v>
      </c>
      <c r="AA134" s="104" t="s">
        <v>3979</v>
      </c>
      <c r="AB134" s="104" t="s">
        <v>1991</v>
      </c>
      <c r="AC134" s="104" t="s">
        <v>1992</v>
      </c>
      <c r="AD134" s="104" t="s">
        <v>1993</v>
      </c>
      <c r="AE134" s="104" t="s">
        <v>1987</v>
      </c>
      <c r="AF134" s="104" t="s">
        <v>3892</v>
      </c>
      <c r="AG134" s="104" t="s">
        <v>3892</v>
      </c>
      <c r="AH134" s="104" t="s">
        <v>3892</v>
      </c>
      <c r="AI134" s="104" t="s">
        <v>3892</v>
      </c>
      <c r="AJ134" s="104" t="s">
        <v>3892</v>
      </c>
      <c r="AK134" s="104" t="s">
        <v>3892</v>
      </c>
      <c r="AL134" s="104" t="s">
        <v>3892</v>
      </c>
      <c r="AM134" s="104" t="s">
        <v>1994</v>
      </c>
      <c r="AN134" s="104" t="s">
        <v>1995</v>
      </c>
      <c r="AO134" s="104" t="s">
        <v>3892</v>
      </c>
      <c r="AP134" s="104" t="s">
        <v>3892</v>
      </c>
      <c r="AQ134" s="104" t="s">
        <v>3892</v>
      </c>
    </row>
    <row r="135" spans="1:43" s="104" customFormat="1" x14ac:dyDescent="0.4">
      <c r="A135" s="104" t="s">
        <v>1996</v>
      </c>
      <c r="B135" s="104" t="s">
        <v>43</v>
      </c>
      <c r="C135" s="104" t="s">
        <v>79</v>
      </c>
      <c r="D135" s="104" t="s">
        <v>3917</v>
      </c>
      <c r="E135" s="104" t="s">
        <v>4224</v>
      </c>
      <c r="F135" s="104" t="s">
        <v>1998</v>
      </c>
      <c r="G135" s="104" t="s">
        <v>65</v>
      </c>
      <c r="H135" s="104" t="s">
        <v>1999</v>
      </c>
      <c r="I135" s="104" t="s">
        <v>3921</v>
      </c>
      <c r="J135" s="104" t="s">
        <v>3962</v>
      </c>
      <c r="K135" s="104">
        <v>2</v>
      </c>
      <c r="L135" s="104" t="s">
        <v>47</v>
      </c>
      <c r="M135" s="104" t="s">
        <v>48</v>
      </c>
      <c r="N135" s="104" t="s">
        <v>49</v>
      </c>
      <c r="O135" s="104" t="s">
        <v>49</v>
      </c>
      <c r="P135" s="104" t="s">
        <v>48</v>
      </c>
      <c r="Q135" s="104" t="s">
        <v>48</v>
      </c>
      <c r="R135" s="104" t="s">
        <v>2000</v>
      </c>
      <c r="S135" s="104" t="s">
        <v>4112</v>
      </c>
      <c r="T135" s="104">
        <v>3</v>
      </c>
      <c r="U135" s="104" t="s">
        <v>4051</v>
      </c>
      <c r="V135" s="104">
        <v>3</v>
      </c>
      <c r="W135" s="104" t="s">
        <v>3892</v>
      </c>
      <c r="X135" s="104" t="s">
        <v>51</v>
      </c>
      <c r="Y135" s="104" t="s">
        <v>2001</v>
      </c>
      <c r="Z135" s="104" t="s">
        <v>2002</v>
      </c>
      <c r="AA135" s="104" t="s">
        <v>3901</v>
      </c>
      <c r="AB135" s="104" t="s">
        <v>2003</v>
      </c>
      <c r="AC135" s="104" t="s">
        <v>2004</v>
      </c>
      <c r="AD135" s="104" t="s">
        <v>2005</v>
      </c>
      <c r="AE135" s="104" t="s">
        <v>1997</v>
      </c>
      <c r="AF135" s="104" t="s">
        <v>2006</v>
      </c>
      <c r="AG135" s="104" t="s">
        <v>2007</v>
      </c>
      <c r="AH135" s="104" t="s">
        <v>3892</v>
      </c>
      <c r="AI135" s="104" t="s">
        <v>3892</v>
      </c>
      <c r="AJ135" s="104" t="s">
        <v>3892</v>
      </c>
      <c r="AK135" s="104" t="s">
        <v>3892</v>
      </c>
      <c r="AL135" s="104" t="s">
        <v>3892</v>
      </c>
      <c r="AM135" s="104" t="s">
        <v>2008</v>
      </c>
      <c r="AN135" s="104" t="s">
        <v>2009</v>
      </c>
      <c r="AO135" s="104" t="s">
        <v>3892</v>
      </c>
      <c r="AP135" s="104" t="s">
        <v>3892</v>
      </c>
      <c r="AQ135" s="104" t="s">
        <v>3892</v>
      </c>
    </row>
    <row r="136" spans="1:43" s="104" customFormat="1" x14ac:dyDescent="0.4">
      <c r="A136" s="104" t="s">
        <v>2010</v>
      </c>
      <c r="B136" s="104" t="s">
        <v>43</v>
      </c>
      <c r="C136" s="104" t="s">
        <v>730</v>
      </c>
      <c r="D136" s="104" t="s">
        <v>3917</v>
      </c>
      <c r="E136" s="104" t="s">
        <v>4223</v>
      </c>
      <c r="F136" s="104" t="s">
        <v>732</v>
      </c>
      <c r="G136" s="104" t="s">
        <v>45</v>
      </c>
      <c r="H136" s="104" t="s">
        <v>2012</v>
      </c>
      <c r="I136" s="104" t="s">
        <v>3898</v>
      </c>
      <c r="J136" s="104" t="s">
        <v>3920</v>
      </c>
      <c r="K136" s="104">
        <v>1</v>
      </c>
      <c r="L136" s="104" t="s">
        <v>47</v>
      </c>
      <c r="M136" s="104" t="s">
        <v>48</v>
      </c>
      <c r="N136" s="104" t="s">
        <v>49</v>
      </c>
      <c r="O136" s="104" t="s">
        <v>49</v>
      </c>
      <c r="P136" s="104" t="s">
        <v>49</v>
      </c>
      <c r="Q136" s="104" t="s">
        <v>49</v>
      </c>
      <c r="R136" s="104" t="s">
        <v>1206</v>
      </c>
      <c r="S136" s="104" t="s">
        <v>4222</v>
      </c>
      <c r="T136" s="104">
        <v>4</v>
      </c>
      <c r="U136" s="104" t="s">
        <v>3907</v>
      </c>
      <c r="V136" s="104">
        <v>2</v>
      </c>
      <c r="W136" s="104" t="s">
        <v>3892</v>
      </c>
      <c r="X136" s="104" t="s">
        <v>51</v>
      </c>
      <c r="Y136" s="104" t="s">
        <v>2013</v>
      </c>
      <c r="Z136" s="104" t="s">
        <v>2014</v>
      </c>
      <c r="AA136" s="104" t="s">
        <v>3954</v>
      </c>
      <c r="AB136" s="104" t="s">
        <v>2015</v>
      </c>
      <c r="AC136" s="104" t="s">
        <v>2016</v>
      </c>
      <c r="AD136" s="104" t="s">
        <v>2017</v>
      </c>
      <c r="AE136" s="104" t="s">
        <v>2011</v>
      </c>
      <c r="AF136" s="104" t="s">
        <v>3892</v>
      </c>
      <c r="AG136" s="104" t="s">
        <v>3892</v>
      </c>
      <c r="AH136" s="104" t="s">
        <v>3892</v>
      </c>
      <c r="AI136" s="104" t="s">
        <v>3892</v>
      </c>
      <c r="AJ136" s="104" t="s">
        <v>3892</v>
      </c>
      <c r="AK136" s="104" t="s">
        <v>3892</v>
      </c>
      <c r="AL136" s="104" t="s">
        <v>3892</v>
      </c>
      <c r="AM136" s="104" t="s">
        <v>2018</v>
      </c>
      <c r="AN136" s="104" t="s">
        <v>2019</v>
      </c>
      <c r="AO136" s="104" t="s">
        <v>3892</v>
      </c>
      <c r="AP136" s="104" t="s">
        <v>3892</v>
      </c>
      <c r="AQ136" s="104" t="s">
        <v>3892</v>
      </c>
    </row>
    <row r="137" spans="1:43" s="104" customFormat="1" x14ac:dyDescent="0.4">
      <c r="A137" s="104" t="s">
        <v>2020</v>
      </c>
      <c r="B137" s="104" t="s">
        <v>43</v>
      </c>
      <c r="C137" s="104" t="s">
        <v>2021</v>
      </c>
      <c r="D137" s="104" t="s">
        <v>3917</v>
      </c>
      <c r="E137" s="104" t="s">
        <v>4221</v>
      </c>
      <c r="F137" s="104" t="s">
        <v>2023</v>
      </c>
      <c r="G137" s="104" t="s">
        <v>65</v>
      </c>
      <c r="H137" s="104" t="s">
        <v>2024</v>
      </c>
      <c r="I137" s="104" t="s">
        <v>3898</v>
      </c>
      <c r="J137" s="104" t="s">
        <v>3920</v>
      </c>
      <c r="K137" s="104">
        <v>1</v>
      </c>
      <c r="L137" s="104" t="s">
        <v>151</v>
      </c>
      <c r="M137" s="104" t="s">
        <v>48</v>
      </c>
      <c r="N137" s="104" t="s">
        <v>49</v>
      </c>
      <c r="O137" s="104" t="s">
        <v>49</v>
      </c>
      <c r="P137" s="104" t="s">
        <v>48</v>
      </c>
      <c r="Q137" s="104" t="s">
        <v>49</v>
      </c>
      <c r="R137" s="104" t="s">
        <v>2025</v>
      </c>
      <c r="S137" s="104" t="s">
        <v>4007</v>
      </c>
      <c r="T137" s="104">
        <v>4</v>
      </c>
      <c r="U137" s="104" t="s">
        <v>3955</v>
      </c>
      <c r="V137" s="104">
        <v>0</v>
      </c>
      <c r="W137" s="104" t="s">
        <v>3894</v>
      </c>
      <c r="X137" s="104" t="s">
        <v>51</v>
      </c>
      <c r="Y137" s="104" t="s">
        <v>2026</v>
      </c>
      <c r="Z137" s="104" t="s">
        <v>2027</v>
      </c>
      <c r="AA137" s="104" t="s">
        <v>3937</v>
      </c>
      <c r="AB137" s="104" t="s">
        <v>2028</v>
      </c>
      <c r="AC137" s="104" t="s">
        <v>2029</v>
      </c>
      <c r="AD137" s="104" t="s">
        <v>2030</v>
      </c>
      <c r="AE137" s="104" t="s">
        <v>2022</v>
      </c>
      <c r="AF137" s="104" t="s">
        <v>3892</v>
      </c>
      <c r="AG137" s="104" t="s">
        <v>3892</v>
      </c>
      <c r="AH137" s="104" t="s">
        <v>3892</v>
      </c>
      <c r="AI137" s="104" t="s">
        <v>3892</v>
      </c>
      <c r="AJ137" s="104" t="s">
        <v>3892</v>
      </c>
      <c r="AK137" s="104" t="s">
        <v>3892</v>
      </c>
      <c r="AL137" s="104" t="s">
        <v>3892</v>
      </c>
      <c r="AM137" s="104" t="s">
        <v>2031</v>
      </c>
      <c r="AN137" s="104" t="s">
        <v>2032</v>
      </c>
      <c r="AO137" s="104" t="s">
        <v>3892</v>
      </c>
      <c r="AP137" s="104" t="s">
        <v>3892</v>
      </c>
      <c r="AQ137" s="104" t="s">
        <v>3892</v>
      </c>
    </row>
    <row r="138" spans="1:43" s="104" customFormat="1" x14ac:dyDescent="0.4">
      <c r="A138" s="104" t="s">
        <v>2033</v>
      </c>
      <c r="B138" s="104" t="s">
        <v>43</v>
      </c>
      <c r="C138" s="104" t="s">
        <v>110</v>
      </c>
      <c r="D138" s="104" t="s">
        <v>4220</v>
      </c>
      <c r="E138" s="104" t="s">
        <v>4219</v>
      </c>
      <c r="F138" s="104" t="s">
        <v>2035</v>
      </c>
      <c r="G138" s="104" t="s">
        <v>45</v>
      </c>
      <c r="H138" s="104" t="s">
        <v>2036</v>
      </c>
      <c r="I138" s="104" t="s">
        <v>3977</v>
      </c>
      <c r="J138" s="104" t="s">
        <v>3909</v>
      </c>
      <c r="K138" s="104">
        <v>1</v>
      </c>
      <c r="L138" s="104" t="s">
        <v>1406</v>
      </c>
      <c r="M138" s="104" t="s">
        <v>48</v>
      </c>
      <c r="N138" s="104" t="s">
        <v>48</v>
      </c>
      <c r="O138" s="104" t="s">
        <v>48</v>
      </c>
      <c r="P138" s="104" t="s">
        <v>48</v>
      </c>
      <c r="Q138" s="104" t="s">
        <v>48</v>
      </c>
      <c r="R138" s="104" t="s">
        <v>2037</v>
      </c>
      <c r="S138" s="104" t="s">
        <v>4180</v>
      </c>
      <c r="T138" s="104">
        <v>3</v>
      </c>
      <c r="U138" s="104" t="s">
        <v>3895</v>
      </c>
      <c r="V138" s="104">
        <v>1</v>
      </c>
      <c r="W138" s="104" t="s">
        <v>3892</v>
      </c>
      <c r="X138" s="104" t="s">
        <v>247</v>
      </c>
      <c r="Y138" s="104" t="s">
        <v>2038</v>
      </c>
      <c r="Z138" s="104" t="s">
        <v>2039</v>
      </c>
      <c r="AA138" s="104" t="s">
        <v>4037</v>
      </c>
      <c r="AB138" s="104" t="s">
        <v>2040</v>
      </c>
      <c r="AC138" s="104" t="s">
        <v>2041</v>
      </c>
      <c r="AD138" s="104" t="s">
        <v>2042</v>
      </c>
      <c r="AE138" s="104" t="s">
        <v>2034</v>
      </c>
      <c r="AF138" s="104" t="s">
        <v>2043</v>
      </c>
      <c r="AG138" s="104" t="s">
        <v>2044</v>
      </c>
      <c r="AH138" s="104" t="s">
        <v>2045</v>
      </c>
      <c r="AI138" s="104" t="s">
        <v>3892</v>
      </c>
      <c r="AJ138" s="104" t="s">
        <v>3892</v>
      </c>
      <c r="AK138" s="104" t="s">
        <v>3892</v>
      </c>
      <c r="AL138" s="104" t="s">
        <v>3892</v>
      </c>
      <c r="AM138" s="104" t="s">
        <v>2046</v>
      </c>
      <c r="AN138" s="104" t="s">
        <v>2047</v>
      </c>
      <c r="AO138" s="104" t="s">
        <v>3892</v>
      </c>
      <c r="AP138" s="104" t="s">
        <v>3892</v>
      </c>
      <c r="AQ138" s="104" t="s">
        <v>3892</v>
      </c>
    </row>
    <row r="139" spans="1:43" s="104" customFormat="1" x14ac:dyDescent="0.4">
      <c r="A139" s="104" t="s">
        <v>2048</v>
      </c>
      <c r="B139" s="104" t="s">
        <v>43</v>
      </c>
      <c r="C139" s="104" t="s">
        <v>230</v>
      </c>
      <c r="D139" s="104" t="s">
        <v>3917</v>
      </c>
      <c r="E139" s="104" t="s">
        <v>4218</v>
      </c>
      <c r="F139" s="104" t="s">
        <v>2050</v>
      </c>
      <c r="G139" s="104" t="s">
        <v>45</v>
      </c>
      <c r="H139" s="104" t="s">
        <v>2051</v>
      </c>
      <c r="I139" s="104" t="s">
        <v>3921</v>
      </c>
      <c r="J139" s="104" t="s">
        <v>4055</v>
      </c>
      <c r="K139" s="104">
        <v>2</v>
      </c>
      <c r="L139" s="104" t="s">
        <v>151</v>
      </c>
      <c r="M139" s="104" t="s">
        <v>48</v>
      </c>
      <c r="N139" s="104" t="s">
        <v>49</v>
      </c>
      <c r="O139" s="104" t="s">
        <v>49</v>
      </c>
      <c r="P139" s="104" t="s">
        <v>49</v>
      </c>
      <c r="Q139" s="104" t="s">
        <v>49</v>
      </c>
      <c r="R139" s="104" t="s">
        <v>2052</v>
      </c>
      <c r="S139" s="104" t="s">
        <v>4217</v>
      </c>
      <c r="T139" s="104">
        <v>4</v>
      </c>
      <c r="U139" s="104" t="s">
        <v>3895</v>
      </c>
      <c r="V139" s="104">
        <v>1</v>
      </c>
      <c r="W139" s="104" t="s">
        <v>3892</v>
      </c>
      <c r="X139" s="104" t="s">
        <v>51</v>
      </c>
      <c r="Y139" s="104" t="s">
        <v>2053</v>
      </c>
      <c r="Z139" s="104" t="s">
        <v>4216</v>
      </c>
      <c r="AA139" s="104" t="s">
        <v>3927</v>
      </c>
      <c r="AB139" s="104" t="s">
        <v>2054</v>
      </c>
      <c r="AC139" s="104" t="s">
        <v>2055</v>
      </c>
      <c r="AD139" s="104" t="s">
        <v>2056</v>
      </c>
      <c r="AE139" s="104" t="s">
        <v>2049</v>
      </c>
      <c r="AF139" s="104" t="s">
        <v>2057</v>
      </c>
      <c r="AG139" s="104" t="s">
        <v>3892</v>
      </c>
      <c r="AH139" s="104" t="s">
        <v>3892</v>
      </c>
      <c r="AI139" s="104" t="s">
        <v>3892</v>
      </c>
      <c r="AJ139" s="104" t="s">
        <v>3892</v>
      </c>
      <c r="AK139" s="104" t="s">
        <v>3892</v>
      </c>
      <c r="AL139" s="104" t="s">
        <v>3892</v>
      </c>
      <c r="AM139" s="104" t="s">
        <v>2058</v>
      </c>
      <c r="AN139" s="104" t="s">
        <v>2059</v>
      </c>
      <c r="AO139" s="104" t="s">
        <v>3892</v>
      </c>
      <c r="AP139" s="104" t="s">
        <v>3892</v>
      </c>
      <c r="AQ139" s="104" t="s">
        <v>3892</v>
      </c>
    </row>
    <row r="140" spans="1:43" s="104" customFormat="1" x14ac:dyDescent="0.4">
      <c r="A140" s="104" t="s">
        <v>2060</v>
      </c>
      <c r="B140" s="104" t="s">
        <v>43</v>
      </c>
      <c r="C140" s="104" t="s">
        <v>994</v>
      </c>
      <c r="D140" s="104" t="s">
        <v>3917</v>
      </c>
      <c r="E140" s="104" t="s">
        <v>4153</v>
      </c>
      <c r="F140" s="104" t="s">
        <v>1870</v>
      </c>
      <c r="G140" s="104" t="s">
        <v>65</v>
      </c>
      <c r="H140" s="104" t="s">
        <v>2062</v>
      </c>
      <c r="I140" s="104" t="s">
        <v>3898</v>
      </c>
      <c r="J140" s="104" t="s">
        <v>3920</v>
      </c>
      <c r="K140" s="104">
        <v>1</v>
      </c>
      <c r="L140" s="104" t="s">
        <v>47</v>
      </c>
      <c r="M140" s="104" t="s">
        <v>48</v>
      </c>
      <c r="N140" s="104" t="s">
        <v>49</v>
      </c>
      <c r="O140" s="104" t="s">
        <v>49</v>
      </c>
      <c r="P140" s="104" t="s">
        <v>48</v>
      </c>
      <c r="Q140" s="104" t="s">
        <v>48</v>
      </c>
      <c r="R140" s="104" t="s">
        <v>2063</v>
      </c>
      <c r="S140" s="104" t="s">
        <v>4215</v>
      </c>
      <c r="T140" s="104">
        <v>3</v>
      </c>
      <c r="U140" s="104" t="s">
        <v>3951</v>
      </c>
      <c r="V140" s="104">
        <v>4</v>
      </c>
      <c r="W140" s="104" t="s">
        <v>4059</v>
      </c>
      <c r="X140" s="104" t="s">
        <v>51</v>
      </c>
      <c r="Y140" s="104" t="s">
        <v>2064</v>
      </c>
      <c r="Z140" s="104" t="s">
        <v>2065</v>
      </c>
      <c r="AA140" s="104" t="s">
        <v>3893</v>
      </c>
      <c r="AB140" s="104" t="s">
        <v>2066</v>
      </c>
      <c r="AC140" s="104" t="s">
        <v>2067</v>
      </c>
      <c r="AD140" s="104" t="s">
        <v>2068</v>
      </c>
      <c r="AE140" s="104" t="s">
        <v>2061</v>
      </c>
      <c r="AF140" s="104" t="s">
        <v>2069</v>
      </c>
      <c r="AG140" s="104" t="s">
        <v>3892</v>
      </c>
      <c r="AH140" s="104" t="s">
        <v>3892</v>
      </c>
      <c r="AI140" s="104" t="s">
        <v>3892</v>
      </c>
      <c r="AJ140" s="104" t="s">
        <v>3892</v>
      </c>
      <c r="AK140" s="104" t="s">
        <v>3892</v>
      </c>
      <c r="AL140" s="104" t="s">
        <v>3892</v>
      </c>
      <c r="AM140" s="104" t="s">
        <v>2070</v>
      </c>
      <c r="AN140" s="104" t="s">
        <v>2071</v>
      </c>
      <c r="AO140" s="104" t="s">
        <v>3892</v>
      </c>
      <c r="AP140" s="104" t="s">
        <v>3892</v>
      </c>
      <c r="AQ140" s="104" t="s">
        <v>3892</v>
      </c>
    </row>
    <row r="141" spans="1:43" s="104" customFormat="1" x14ac:dyDescent="0.4">
      <c r="A141" s="104" t="s">
        <v>2072</v>
      </c>
      <c r="B141" s="104" t="s">
        <v>43</v>
      </c>
      <c r="C141" s="104" t="s">
        <v>110</v>
      </c>
      <c r="D141" s="104" t="s">
        <v>3917</v>
      </c>
      <c r="E141" s="104" t="s">
        <v>4214</v>
      </c>
      <c r="F141" s="104" t="s">
        <v>2035</v>
      </c>
      <c r="G141" s="104" t="s">
        <v>45</v>
      </c>
      <c r="H141" s="104" t="s">
        <v>2074</v>
      </c>
      <c r="I141" s="104" t="s">
        <v>3977</v>
      </c>
      <c r="J141" s="104" t="s">
        <v>3897</v>
      </c>
      <c r="K141" s="104">
        <v>1</v>
      </c>
      <c r="L141" s="104" t="s">
        <v>1406</v>
      </c>
      <c r="M141" s="104" t="s">
        <v>48</v>
      </c>
      <c r="N141" s="104" t="s">
        <v>48</v>
      </c>
      <c r="O141" s="104" t="s">
        <v>48</v>
      </c>
      <c r="P141" s="104" t="s">
        <v>48</v>
      </c>
      <c r="Q141" s="104" t="s">
        <v>48</v>
      </c>
      <c r="R141" s="104" t="s">
        <v>2075</v>
      </c>
      <c r="S141" s="104" t="s">
        <v>3903</v>
      </c>
      <c r="T141" s="104">
        <v>1</v>
      </c>
      <c r="U141" s="104" t="s">
        <v>3895</v>
      </c>
      <c r="V141" s="104">
        <v>1</v>
      </c>
      <c r="W141" s="104" t="s">
        <v>3892</v>
      </c>
      <c r="X141" s="104" t="s">
        <v>51</v>
      </c>
      <c r="Y141" s="104" t="s">
        <v>2076</v>
      </c>
      <c r="Z141" s="104" t="s">
        <v>2077</v>
      </c>
      <c r="AA141" s="104" t="s">
        <v>3968</v>
      </c>
      <c r="AB141" s="104" t="s">
        <v>2078</v>
      </c>
      <c r="AC141" s="104" t="s">
        <v>2079</v>
      </c>
      <c r="AD141" s="104" t="s">
        <v>2080</v>
      </c>
      <c r="AE141" s="104" t="s">
        <v>2073</v>
      </c>
      <c r="AF141" s="104" t="s">
        <v>2081</v>
      </c>
      <c r="AG141" s="104" t="s">
        <v>2082</v>
      </c>
      <c r="AH141" s="104" t="s">
        <v>2083</v>
      </c>
      <c r="AI141" s="104" t="s">
        <v>2084</v>
      </c>
      <c r="AJ141" s="104" t="s">
        <v>2085</v>
      </c>
      <c r="AK141" s="104" t="s">
        <v>3892</v>
      </c>
      <c r="AL141" s="104" t="s">
        <v>3892</v>
      </c>
      <c r="AM141" s="104" t="s">
        <v>2086</v>
      </c>
      <c r="AN141" s="104" t="s">
        <v>2087</v>
      </c>
      <c r="AO141" s="104" t="s">
        <v>3892</v>
      </c>
      <c r="AP141" s="104" t="s">
        <v>3892</v>
      </c>
      <c r="AQ141" s="104" t="s">
        <v>3892</v>
      </c>
    </row>
    <row r="142" spans="1:43" s="104" customFormat="1" x14ac:dyDescent="0.4">
      <c r="A142" s="104" t="s">
        <v>2088</v>
      </c>
      <c r="B142" s="104" t="s">
        <v>43</v>
      </c>
      <c r="C142" s="104" t="s">
        <v>110</v>
      </c>
      <c r="D142" s="104" t="s">
        <v>3917</v>
      </c>
      <c r="E142" s="104" t="s">
        <v>4213</v>
      </c>
      <c r="F142" s="104" t="s">
        <v>2090</v>
      </c>
      <c r="G142" s="104" t="s">
        <v>65</v>
      </c>
      <c r="H142" s="104" t="s">
        <v>2091</v>
      </c>
      <c r="I142" s="104" t="s">
        <v>3948</v>
      </c>
      <c r="J142" s="104" t="s">
        <v>3957</v>
      </c>
      <c r="K142" s="104">
        <v>2</v>
      </c>
      <c r="L142" s="104" t="s">
        <v>67</v>
      </c>
      <c r="M142" s="104" t="s">
        <v>48</v>
      </c>
      <c r="N142" s="104" t="s">
        <v>49</v>
      </c>
      <c r="O142" s="104" t="s">
        <v>49</v>
      </c>
      <c r="P142" s="104" t="s">
        <v>49</v>
      </c>
      <c r="Q142" s="104" t="s">
        <v>49</v>
      </c>
      <c r="R142" s="104" t="s">
        <v>2092</v>
      </c>
      <c r="S142" s="104" t="s">
        <v>4212</v>
      </c>
      <c r="T142" s="104">
        <v>6</v>
      </c>
      <c r="U142" s="104" t="s">
        <v>3895</v>
      </c>
      <c r="V142" s="104">
        <v>1</v>
      </c>
      <c r="W142" s="104" t="s">
        <v>3892</v>
      </c>
      <c r="X142" s="104" t="s">
        <v>51</v>
      </c>
      <c r="Y142" s="104" t="s">
        <v>2093</v>
      </c>
      <c r="Z142" s="104" t="s">
        <v>2094</v>
      </c>
      <c r="AA142" s="104" t="s">
        <v>3893</v>
      </c>
      <c r="AB142" s="104" t="s">
        <v>2095</v>
      </c>
      <c r="AC142" s="104" t="s">
        <v>2096</v>
      </c>
      <c r="AD142" s="104" t="s">
        <v>2097</v>
      </c>
      <c r="AE142" s="104" t="s">
        <v>2089</v>
      </c>
      <c r="AF142" s="104" t="s">
        <v>2098</v>
      </c>
      <c r="AG142" s="104" t="s">
        <v>3892</v>
      </c>
      <c r="AH142" s="104" t="s">
        <v>3892</v>
      </c>
      <c r="AI142" s="104" t="s">
        <v>3892</v>
      </c>
      <c r="AJ142" s="104" t="s">
        <v>3892</v>
      </c>
      <c r="AK142" s="104" t="s">
        <v>3892</v>
      </c>
      <c r="AL142" s="104" t="s">
        <v>3892</v>
      </c>
      <c r="AM142" s="104" t="s">
        <v>2099</v>
      </c>
      <c r="AN142" s="104" t="s">
        <v>2100</v>
      </c>
      <c r="AO142" s="104" t="s">
        <v>3892</v>
      </c>
      <c r="AP142" s="104" t="s">
        <v>3892</v>
      </c>
      <c r="AQ142" s="104" t="s">
        <v>3892</v>
      </c>
    </row>
    <row r="143" spans="1:43" s="104" customFormat="1" x14ac:dyDescent="0.4">
      <c r="A143" s="104" t="s">
        <v>2101</v>
      </c>
      <c r="B143" s="104" t="s">
        <v>43</v>
      </c>
      <c r="C143" s="104" t="s">
        <v>197</v>
      </c>
      <c r="D143" s="104" t="s">
        <v>3917</v>
      </c>
      <c r="E143" s="104" t="s">
        <v>4170</v>
      </c>
      <c r="F143" s="104" t="s">
        <v>2103</v>
      </c>
      <c r="G143" s="104" t="s">
        <v>65</v>
      </c>
      <c r="H143" s="104" t="s">
        <v>2104</v>
      </c>
      <c r="I143" s="104" t="s">
        <v>3898</v>
      </c>
      <c r="J143" s="104" t="s">
        <v>4204</v>
      </c>
      <c r="K143" s="104">
        <v>0</v>
      </c>
      <c r="L143" s="104" t="s">
        <v>67</v>
      </c>
      <c r="M143" s="104" t="s">
        <v>49</v>
      </c>
      <c r="N143" s="104" t="s">
        <v>49</v>
      </c>
      <c r="O143" s="104" t="s">
        <v>49</v>
      </c>
      <c r="P143" s="104" t="s">
        <v>49</v>
      </c>
      <c r="Q143" s="104" t="s">
        <v>49</v>
      </c>
      <c r="R143" s="104" t="s">
        <v>2105</v>
      </c>
      <c r="S143" s="104" t="s">
        <v>4107</v>
      </c>
      <c r="T143" s="104">
        <v>2</v>
      </c>
      <c r="U143" s="104" t="s">
        <v>4211</v>
      </c>
      <c r="V143" s="104">
        <v>2</v>
      </c>
      <c r="W143" s="104" t="s">
        <v>3892</v>
      </c>
      <c r="X143" s="104" t="s">
        <v>51</v>
      </c>
      <c r="Y143" s="104" t="s">
        <v>2106</v>
      </c>
      <c r="Z143" s="104" t="s">
        <v>2107</v>
      </c>
      <c r="AA143" s="104" t="s">
        <v>3937</v>
      </c>
      <c r="AB143" s="104" t="s">
        <v>2108</v>
      </c>
      <c r="AC143" s="104" t="s">
        <v>2109</v>
      </c>
      <c r="AD143" s="104" t="s">
        <v>2110</v>
      </c>
      <c r="AE143" s="104" t="s">
        <v>2102</v>
      </c>
      <c r="AF143" s="104" t="s">
        <v>2111</v>
      </c>
      <c r="AG143" s="104" t="s">
        <v>2112</v>
      </c>
      <c r="AH143" s="104" t="s">
        <v>3892</v>
      </c>
      <c r="AI143" s="104" t="s">
        <v>3892</v>
      </c>
      <c r="AJ143" s="104" t="s">
        <v>3892</v>
      </c>
      <c r="AK143" s="104" t="s">
        <v>3892</v>
      </c>
      <c r="AL143" s="104" t="s">
        <v>3892</v>
      </c>
      <c r="AM143" s="104" t="s">
        <v>2113</v>
      </c>
      <c r="AN143" s="104" t="s">
        <v>2114</v>
      </c>
      <c r="AO143" s="104" t="s">
        <v>3892</v>
      </c>
      <c r="AP143" s="104" t="s">
        <v>3892</v>
      </c>
      <c r="AQ143" s="104" t="s">
        <v>3892</v>
      </c>
    </row>
    <row r="144" spans="1:43" s="104" customFormat="1" x14ac:dyDescent="0.4">
      <c r="A144" s="104" t="s">
        <v>2115</v>
      </c>
      <c r="B144" s="104" t="s">
        <v>43</v>
      </c>
      <c r="C144" s="104" t="s">
        <v>147</v>
      </c>
      <c r="D144" s="104" t="s">
        <v>3917</v>
      </c>
      <c r="E144" s="104" t="s">
        <v>4210</v>
      </c>
      <c r="F144" s="104" t="s">
        <v>2117</v>
      </c>
      <c r="G144" s="104" t="s">
        <v>45</v>
      </c>
      <c r="H144" s="104" t="s">
        <v>2118</v>
      </c>
      <c r="I144" s="104" t="s">
        <v>3921</v>
      </c>
      <c r="J144" s="104" t="s">
        <v>4154</v>
      </c>
      <c r="K144" s="104">
        <v>2</v>
      </c>
      <c r="L144" s="104" t="s">
        <v>151</v>
      </c>
      <c r="M144" s="104" t="s">
        <v>49</v>
      </c>
      <c r="N144" s="104" t="s">
        <v>49</v>
      </c>
      <c r="O144" s="104" t="s">
        <v>49</v>
      </c>
      <c r="P144" s="104" t="s">
        <v>49</v>
      </c>
      <c r="Q144" s="104" t="s">
        <v>49</v>
      </c>
      <c r="R144" s="104" t="s">
        <v>2119</v>
      </c>
      <c r="S144" s="104" t="s">
        <v>3919</v>
      </c>
      <c r="T144" s="104">
        <v>2</v>
      </c>
      <c r="U144" s="104" t="s">
        <v>3955</v>
      </c>
      <c r="V144" s="104">
        <v>0</v>
      </c>
      <c r="W144" s="104" t="s">
        <v>3892</v>
      </c>
      <c r="X144" s="104" t="s">
        <v>51</v>
      </c>
      <c r="Y144" s="104" t="s">
        <v>2120</v>
      </c>
      <c r="Z144" s="104" t="s">
        <v>2121</v>
      </c>
      <c r="AA144" s="104" t="s">
        <v>3979</v>
      </c>
      <c r="AB144" s="104" t="s">
        <v>2122</v>
      </c>
      <c r="AC144" s="104" t="s">
        <v>2123</v>
      </c>
      <c r="AD144" s="104" t="s">
        <v>2124</v>
      </c>
      <c r="AE144" s="104" t="s">
        <v>2116</v>
      </c>
      <c r="AF144" s="104" t="s">
        <v>2125</v>
      </c>
      <c r="AG144" s="104" t="s">
        <v>2126</v>
      </c>
      <c r="AH144" s="104" t="s">
        <v>3892</v>
      </c>
      <c r="AI144" s="104" t="s">
        <v>3892</v>
      </c>
      <c r="AJ144" s="104" t="s">
        <v>3892</v>
      </c>
      <c r="AK144" s="104" t="s">
        <v>3892</v>
      </c>
      <c r="AL144" s="104" t="s">
        <v>3892</v>
      </c>
      <c r="AM144" s="104" t="s">
        <v>2127</v>
      </c>
      <c r="AN144" s="104" t="s">
        <v>2128</v>
      </c>
      <c r="AO144" s="104" t="s">
        <v>3892</v>
      </c>
      <c r="AP144" s="104" t="s">
        <v>3892</v>
      </c>
      <c r="AQ144" s="104" t="s">
        <v>3892</v>
      </c>
    </row>
    <row r="145" spans="1:43" s="104" customFormat="1" x14ac:dyDescent="0.4">
      <c r="A145" s="104" t="s">
        <v>2129</v>
      </c>
      <c r="B145" s="104" t="s">
        <v>184</v>
      </c>
      <c r="C145" s="104" t="s">
        <v>744</v>
      </c>
      <c r="D145" s="104" t="s">
        <v>3917</v>
      </c>
      <c r="E145" s="104" t="s">
        <v>4209</v>
      </c>
      <c r="F145" s="104" t="s">
        <v>2131</v>
      </c>
      <c r="G145" s="104" t="s">
        <v>65</v>
      </c>
      <c r="H145" s="104" t="s">
        <v>2132</v>
      </c>
      <c r="I145" s="104" t="s">
        <v>3921</v>
      </c>
      <c r="J145" s="104" t="s">
        <v>3920</v>
      </c>
      <c r="K145" s="104">
        <v>1</v>
      </c>
      <c r="L145" s="104" t="s">
        <v>47</v>
      </c>
      <c r="M145" s="104" t="s">
        <v>48</v>
      </c>
      <c r="N145" s="104" t="s">
        <v>49</v>
      </c>
      <c r="O145" s="104" t="s">
        <v>49</v>
      </c>
      <c r="P145" s="104" t="s">
        <v>48</v>
      </c>
      <c r="Q145" s="104" t="s">
        <v>49</v>
      </c>
      <c r="R145" s="104" t="s">
        <v>2133</v>
      </c>
      <c r="S145" s="104" t="s">
        <v>4208</v>
      </c>
      <c r="T145" s="104">
        <v>4</v>
      </c>
      <c r="U145" s="104" t="s">
        <v>3895</v>
      </c>
      <c r="V145" s="104">
        <v>1</v>
      </c>
      <c r="W145" s="104" t="s">
        <v>3894</v>
      </c>
      <c r="X145" s="104" t="s">
        <v>51</v>
      </c>
      <c r="Y145" s="104" t="s">
        <v>2134</v>
      </c>
      <c r="Z145" s="104" t="s">
        <v>2135</v>
      </c>
      <c r="AA145" s="104" t="s">
        <v>4207</v>
      </c>
      <c r="AB145" s="104" t="s">
        <v>2136</v>
      </c>
      <c r="AC145" s="104" t="s">
        <v>2137</v>
      </c>
      <c r="AD145" s="104" t="s">
        <v>2138</v>
      </c>
      <c r="AE145" s="104" t="s">
        <v>2130</v>
      </c>
      <c r="AF145" s="104" t="s">
        <v>2139</v>
      </c>
      <c r="AG145" s="104" t="s">
        <v>2140</v>
      </c>
      <c r="AH145" s="104" t="s">
        <v>3892</v>
      </c>
      <c r="AI145" s="104" t="s">
        <v>3892</v>
      </c>
      <c r="AJ145" s="104" t="s">
        <v>3892</v>
      </c>
      <c r="AK145" s="104" t="s">
        <v>3892</v>
      </c>
      <c r="AL145" s="104" t="s">
        <v>3892</v>
      </c>
      <c r="AM145" s="104" t="s">
        <v>2141</v>
      </c>
      <c r="AN145" s="104" t="s">
        <v>2142</v>
      </c>
      <c r="AO145" s="104" t="s">
        <v>3892</v>
      </c>
      <c r="AP145" s="104" t="s">
        <v>3892</v>
      </c>
      <c r="AQ145" s="104" t="s">
        <v>3892</v>
      </c>
    </row>
    <row r="146" spans="1:43" s="104" customFormat="1" x14ac:dyDescent="0.4">
      <c r="A146" s="104" t="s">
        <v>2143</v>
      </c>
      <c r="B146" s="104" t="s">
        <v>43</v>
      </c>
      <c r="C146" s="104" t="s">
        <v>110</v>
      </c>
      <c r="D146" s="104" t="s">
        <v>3917</v>
      </c>
      <c r="E146" s="104" t="s">
        <v>4206</v>
      </c>
      <c r="F146" s="104" t="s">
        <v>2145</v>
      </c>
      <c r="G146" s="104" t="s">
        <v>65</v>
      </c>
      <c r="H146" s="104" t="s">
        <v>2146</v>
      </c>
      <c r="I146" s="104" t="s">
        <v>4205</v>
      </c>
      <c r="J146" s="104" t="s">
        <v>4204</v>
      </c>
      <c r="K146" s="104">
        <v>0</v>
      </c>
      <c r="L146" s="104" t="s">
        <v>1406</v>
      </c>
      <c r="M146" s="104" t="s">
        <v>49</v>
      </c>
      <c r="N146" s="104" t="s">
        <v>49</v>
      </c>
      <c r="O146" s="104" t="s">
        <v>49</v>
      </c>
      <c r="P146" s="104" t="s">
        <v>49</v>
      </c>
      <c r="Q146" s="104" t="s">
        <v>49</v>
      </c>
      <c r="R146" s="104" t="s">
        <v>2147</v>
      </c>
      <c r="S146" s="104" t="s">
        <v>4142</v>
      </c>
      <c r="T146" s="104">
        <v>2</v>
      </c>
      <c r="U146" s="104" t="s">
        <v>3955</v>
      </c>
      <c r="V146" s="104">
        <v>0</v>
      </c>
      <c r="W146" s="104" t="s">
        <v>3894</v>
      </c>
      <c r="X146" s="104" t="s">
        <v>51</v>
      </c>
      <c r="Y146" s="104" t="s">
        <v>2148</v>
      </c>
      <c r="Z146" s="104" t="s">
        <v>2149</v>
      </c>
      <c r="AA146" s="104" t="s">
        <v>4203</v>
      </c>
      <c r="AB146" s="104" t="s">
        <v>2150</v>
      </c>
      <c r="AC146" s="104" t="s">
        <v>2151</v>
      </c>
      <c r="AD146" s="104" t="s">
        <v>2152</v>
      </c>
      <c r="AE146" s="104" t="s">
        <v>2144</v>
      </c>
      <c r="AF146" s="104" t="s">
        <v>2153</v>
      </c>
      <c r="AG146" s="104" t="s">
        <v>3892</v>
      </c>
      <c r="AH146" s="104" t="s">
        <v>3892</v>
      </c>
      <c r="AI146" s="104" t="s">
        <v>3892</v>
      </c>
      <c r="AJ146" s="104" t="s">
        <v>3892</v>
      </c>
      <c r="AK146" s="104" t="s">
        <v>3892</v>
      </c>
      <c r="AL146" s="104" t="s">
        <v>3892</v>
      </c>
      <c r="AM146" s="104" t="s">
        <v>2154</v>
      </c>
      <c r="AN146" s="104" t="s">
        <v>2155</v>
      </c>
      <c r="AO146" s="104" t="s">
        <v>3892</v>
      </c>
      <c r="AP146" s="104" t="s">
        <v>3892</v>
      </c>
      <c r="AQ146" s="104" t="s">
        <v>3892</v>
      </c>
    </row>
    <row r="147" spans="1:43" s="104" customFormat="1" x14ac:dyDescent="0.4">
      <c r="A147" s="104" t="s">
        <v>2156</v>
      </c>
      <c r="B147" s="104" t="s">
        <v>43</v>
      </c>
      <c r="C147" s="104" t="s">
        <v>110</v>
      </c>
      <c r="D147" s="104" t="s">
        <v>3917</v>
      </c>
      <c r="E147" s="104" t="s">
        <v>4202</v>
      </c>
      <c r="F147" s="104" t="s">
        <v>2158</v>
      </c>
      <c r="G147" s="104" t="s">
        <v>65</v>
      </c>
      <c r="H147" s="104" t="s">
        <v>2159</v>
      </c>
      <c r="I147" s="104" t="s">
        <v>3898</v>
      </c>
      <c r="J147" s="104" t="s">
        <v>3962</v>
      </c>
      <c r="K147" s="104">
        <v>2</v>
      </c>
      <c r="L147" s="104" t="s">
        <v>151</v>
      </c>
      <c r="M147" s="104" t="s">
        <v>48</v>
      </c>
      <c r="N147" s="104" t="s">
        <v>49</v>
      </c>
      <c r="O147" s="104" t="s">
        <v>49</v>
      </c>
      <c r="P147" s="104" t="s">
        <v>48</v>
      </c>
      <c r="Q147" s="104" t="s">
        <v>48</v>
      </c>
      <c r="R147" s="104" t="s">
        <v>2160</v>
      </c>
      <c r="S147" s="104" t="s">
        <v>4201</v>
      </c>
      <c r="T147" s="104">
        <v>4</v>
      </c>
      <c r="U147" s="104" t="s">
        <v>3907</v>
      </c>
      <c r="V147" s="104">
        <v>2</v>
      </c>
      <c r="W147" s="104" t="s">
        <v>3892</v>
      </c>
      <c r="X147" s="104" t="s">
        <v>51</v>
      </c>
      <c r="Y147" s="104" t="s">
        <v>2161</v>
      </c>
      <c r="Z147" s="104" t="s">
        <v>2162</v>
      </c>
      <c r="AA147" s="104" t="s">
        <v>3893</v>
      </c>
      <c r="AB147" s="104" t="s">
        <v>2163</v>
      </c>
      <c r="AC147" s="104" t="s">
        <v>2164</v>
      </c>
      <c r="AD147" s="104" t="s">
        <v>2165</v>
      </c>
      <c r="AE147" s="104" t="s">
        <v>2157</v>
      </c>
      <c r="AF147" s="104" t="s">
        <v>2166</v>
      </c>
      <c r="AG147" s="104" t="s">
        <v>2167</v>
      </c>
      <c r="AH147" s="104" t="s">
        <v>2168</v>
      </c>
      <c r="AI147" s="104" t="s">
        <v>2169</v>
      </c>
      <c r="AJ147" s="104" t="s">
        <v>2170</v>
      </c>
      <c r="AK147" s="104" t="s">
        <v>2171</v>
      </c>
      <c r="AL147" s="104" t="s">
        <v>3892</v>
      </c>
      <c r="AM147" s="104" t="s">
        <v>2172</v>
      </c>
      <c r="AN147" s="104" t="s">
        <v>2173</v>
      </c>
      <c r="AO147" s="104" t="s">
        <v>3892</v>
      </c>
      <c r="AP147" s="104" t="s">
        <v>3892</v>
      </c>
      <c r="AQ147" s="104" t="s">
        <v>3892</v>
      </c>
    </row>
    <row r="148" spans="1:43" s="104" customFormat="1" x14ac:dyDescent="0.4">
      <c r="A148" s="104" t="s">
        <v>2174</v>
      </c>
      <c r="B148" s="104" t="s">
        <v>43</v>
      </c>
      <c r="C148" s="104" t="s">
        <v>110</v>
      </c>
      <c r="D148" s="104" t="s">
        <v>3917</v>
      </c>
      <c r="E148" s="104" t="s">
        <v>4200</v>
      </c>
      <c r="F148" s="104" t="s">
        <v>2176</v>
      </c>
      <c r="G148" s="104" t="s">
        <v>65</v>
      </c>
      <c r="H148" s="104" t="s">
        <v>2177</v>
      </c>
      <c r="I148" s="104" t="s">
        <v>3969</v>
      </c>
      <c r="J148" s="104" t="s">
        <v>3920</v>
      </c>
      <c r="K148" s="104">
        <v>1</v>
      </c>
      <c r="L148" s="104" t="s">
        <v>67</v>
      </c>
      <c r="M148" s="104" t="s">
        <v>48</v>
      </c>
      <c r="N148" s="104" t="s">
        <v>49</v>
      </c>
      <c r="O148" s="104" t="s">
        <v>49</v>
      </c>
      <c r="P148" s="104" t="s">
        <v>48</v>
      </c>
      <c r="Q148" s="104" t="s">
        <v>49</v>
      </c>
      <c r="R148" s="104" t="s">
        <v>2178</v>
      </c>
      <c r="S148" s="104" t="s">
        <v>3903</v>
      </c>
      <c r="T148" s="104">
        <v>1</v>
      </c>
      <c r="U148" s="104" t="s">
        <v>3895</v>
      </c>
      <c r="V148" s="104">
        <v>1</v>
      </c>
      <c r="W148" s="104" t="s">
        <v>4059</v>
      </c>
      <c r="X148" s="104" t="s">
        <v>51</v>
      </c>
      <c r="Y148" s="104" t="s">
        <v>2179</v>
      </c>
      <c r="Z148" s="104" t="s">
        <v>4199</v>
      </c>
      <c r="AA148" s="104" t="s">
        <v>4032</v>
      </c>
      <c r="AB148" s="104" t="s">
        <v>2180</v>
      </c>
      <c r="AC148" s="104" t="s">
        <v>2181</v>
      </c>
      <c r="AD148" s="104" t="s">
        <v>2182</v>
      </c>
      <c r="AE148" s="104" t="s">
        <v>2175</v>
      </c>
      <c r="AF148" s="104" t="s">
        <v>2183</v>
      </c>
      <c r="AG148" s="104" t="s">
        <v>2184</v>
      </c>
      <c r="AH148" s="104" t="s">
        <v>2185</v>
      </c>
      <c r="AI148" s="104" t="s">
        <v>2186</v>
      </c>
      <c r="AJ148" s="104" t="s">
        <v>2187</v>
      </c>
      <c r="AK148" s="104" t="s">
        <v>2188</v>
      </c>
      <c r="AL148" s="104" t="s">
        <v>3892</v>
      </c>
      <c r="AM148" s="104" t="s">
        <v>2189</v>
      </c>
      <c r="AN148" s="104" t="s">
        <v>2190</v>
      </c>
      <c r="AO148" s="104" t="s">
        <v>3892</v>
      </c>
      <c r="AP148" s="104" t="s">
        <v>3892</v>
      </c>
      <c r="AQ148" s="104" t="s">
        <v>3892</v>
      </c>
    </row>
    <row r="149" spans="1:43" s="104" customFormat="1" x14ac:dyDescent="0.4">
      <c r="A149" s="104" t="s">
        <v>2191</v>
      </c>
      <c r="B149" s="104" t="s">
        <v>43</v>
      </c>
      <c r="C149" s="104" t="s">
        <v>110</v>
      </c>
      <c r="D149" s="104" t="s">
        <v>3917</v>
      </c>
      <c r="E149" s="104" t="s">
        <v>4198</v>
      </c>
      <c r="F149" s="104" t="s">
        <v>2193</v>
      </c>
      <c r="G149" s="104" t="s">
        <v>65</v>
      </c>
      <c r="H149" s="104" t="s">
        <v>2194</v>
      </c>
      <c r="I149" s="104" t="s">
        <v>3969</v>
      </c>
      <c r="J149" s="104" t="s">
        <v>3966</v>
      </c>
      <c r="K149" s="104">
        <v>2</v>
      </c>
      <c r="L149" s="104" t="s">
        <v>47</v>
      </c>
      <c r="M149" s="104" t="s">
        <v>48</v>
      </c>
      <c r="N149" s="104" t="s">
        <v>49</v>
      </c>
      <c r="O149" s="104" t="s">
        <v>49</v>
      </c>
      <c r="P149" s="104" t="s">
        <v>48</v>
      </c>
      <c r="Q149" s="104" t="s">
        <v>49</v>
      </c>
      <c r="R149" s="104" t="s">
        <v>2195</v>
      </c>
      <c r="S149" s="104" t="s">
        <v>4118</v>
      </c>
      <c r="T149" s="104">
        <v>2</v>
      </c>
      <c r="U149" s="104" t="s">
        <v>3895</v>
      </c>
      <c r="V149" s="104">
        <v>1</v>
      </c>
      <c r="W149" s="104" t="s">
        <v>3894</v>
      </c>
      <c r="X149" s="104" t="s">
        <v>51</v>
      </c>
      <c r="Y149" s="104" t="s">
        <v>2196</v>
      </c>
      <c r="Z149" s="104" t="s">
        <v>2197</v>
      </c>
      <c r="AA149" s="104" t="s">
        <v>3968</v>
      </c>
      <c r="AB149" s="104" t="s">
        <v>2198</v>
      </c>
      <c r="AC149" s="104" t="s">
        <v>2199</v>
      </c>
      <c r="AD149" s="104" t="s">
        <v>2200</v>
      </c>
      <c r="AE149" s="104" t="s">
        <v>2192</v>
      </c>
      <c r="AF149" s="104" t="s">
        <v>2201</v>
      </c>
      <c r="AG149" s="104" t="s">
        <v>2202</v>
      </c>
      <c r="AH149" s="104" t="s">
        <v>2203</v>
      </c>
      <c r="AI149" s="104" t="s">
        <v>2204</v>
      </c>
      <c r="AJ149" s="104" t="s">
        <v>2205</v>
      </c>
      <c r="AK149" s="104" t="s">
        <v>2206</v>
      </c>
      <c r="AL149" s="104" t="s">
        <v>3892</v>
      </c>
      <c r="AM149" s="104" t="s">
        <v>2193</v>
      </c>
      <c r="AN149" s="104" t="s">
        <v>2207</v>
      </c>
      <c r="AO149" s="104" t="s">
        <v>3892</v>
      </c>
      <c r="AP149" s="104" t="s">
        <v>3892</v>
      </c>
      <c r="AQ149" s="104" t="s">
        <v>3892</v>
      </c>
    </row>
    <row r="150" spans="1:43" s="104" customFormat="1" x14ac:dyDescent="0.4">
      <c r="A150" s="104" t="s">
        <v>2208</v>
      </c>
      <c r="B150" s="104" t="s">
        <v>43</v>
      </c>
      <c r="C150" s="104" t="s">
        <v>258</v>
      </c>
      <c r="D150" s="104" t="s">
        <v>4164</v>
      </c>
      <c r="E150" s="104" t="s">
        <v>4197</v>
      </c>
      <c r="F150" s="104" t="s">
        <v>2210</v>
      </c>
      <c r="G150" s="104" t="s">
        <v>65</v>
      </c>
      <c r="H150" s="104" t="s">
        <v>2211</v>
      </c>
      <c r="I150" s="104" t="s">
        <v>3898</v>
      </c>
      <c r="J150" s="104" t="s">
        <v>3920</v>
      </c>
      <c r="K150" s="104">
        <v>1</v>
      </c>
      <c r="L150" s="104" t="s">
        <v>47</v>
      </c>
      <c r="M150" s="104" t="s">
        <v>48</v>
      </c>
      <c r="N150" s="104" t="s">
        <v>48</v>
      </c>
      <c r="O150" s="104" t="s">
        <v>48</v>
      </c>
      <c r="P150" s="104" t="s">
        <v>48</v>
      </c>
      <c r="Q150" s="104" t="s">
        <v>48</v>
      </c>
      <c r="R150" s="104" t="s">
        <v>2212</v>
      </c>
      <c r="S150" s="104" t="s">
        <v>4090</v>
      </c>
      <c r="T150" s="104">
        <v>5</v>
      </c>
      <c r="U150" s="104" t="s">
        <v>4051</v>
      </c>
      <c r="V150" s="104">
        <v>3</v>
      </c>
      <c r="W150" s="104" t="s">
        <v>3892</v>
      </c>
      <c r="X150" s="104" t="s">
        <v>51</v>
      </c>
      <c r="Y150" s="104" t="s">
        <v>2213</v>
      </c>
      <c r="Z150" s="104" t="s">
        <v>2214</v>
      </c>
      <c r="AA150" s="104" t="s">
        <v>4019</v>
      </c>
      <c r="AB150" s="104" t="s">
        <v>2215</v>
      </c>
      <c r="AC150" s="104" t="s">
        <v>2216</v>
      </c>
      <c r="AD150" s="104" t="s">
        <v>2217</v>
      </c>
      <c r="AE150" s="104" t="s">
        <v>2209</v>
      </c>
      <c r="AF150" s="104" t="s">
        <v>2218</v>
      </c>
      <c r="AG150" s="104" t="s">
        <v>2219</v>
      </c>
      <c r="AH150" s="104" t="s">
        <v>2220</v>
      </c>
      <c r="AI150" s="104" t="s">
        <v>3892</v>
      </c>
      <c r="AJ150" s="104" t="s">
        <v>3892</v>
      </c>
      <c r="AK150" s="104" t="s">
        <v>3892</v>
      </c>
      <c r="AL150" s="104" t="s">
        <v>3892</v>
      </c>
      <c r="AM150" s="104" t="s">
        <v>2221</v>
      </c>
      <c r="AN150" s="104" t="s">
        <v>2222</v>
      </c>
      <c r="AO150" s="104" t="s">
        <v>3892</v>
      </c>
      <c r="AP150" s="104" t="s">
        <v>3892</v>
      </c>
      <c r="AQ150" s="104" t="s">
        <v>3892</v>
      </c>
    </row>
    <row r="151" spans="1:43" s="104" customFormat="1" x14ac:dyDescent="0.4">
      <c r="A151" s="104" t="s">
        <v>2223</v>
      </c>
      <c r="B151" s="104" t="s">
        <v>43</v>
      </c>
      <c r="C151" s="104" t="s">
        <v>230</v>
      </c>
      <c r="D151" s="104" t="s">
        <v>3917</v>
      </c>
      <c r="E151" s="104" t="s">
        <v>4196</v>
      </c>
      <c r="F151" s="104" t="s">
        <v>2225</v>
      </c>
      <c r="G151" s="104" t="s">
        <v>45</v>
      </c>
      <c r="H151" s="104" t="s">
        <v>2226</v>
      </c>
      <c r="I151" s="104" t="s">
        <v>3921</v>
      </c>
      <c r="J151" s="104" t="s">
        <v>3920</v>
      </c>
      <c r="K151" s="104">
        <v>1</v>
      </c>
      <c r="L151" s="104" t="s">
        <v>47</v>
      </c>
      <c r="M151" s="104" t="s">
        <v>48</v>
      </c>
      <c r="N151" s="104" t="s">
        <v>48</v>
      </c>
      <c r="O151" s="104" t="s">
        <v>48</v>
      </c>
      <c r="P151" s="104" t="s">
        <v>48</v>
      </c>
      <c r="Q151" s="104" t="s">
        <v>48</v>
      </c>
      <c r="R151" s="104" t="s">
        <v>2227</v>
      </c>
      <c r="S151" s="104" t="s">
        <v>3903</v>
      </c>
      <c r="T151" s="104">
        <v>1</v>
      </c>
      <c r="U151" s="104" t="s">
        <v>3895</v>
      </c>
      <c r="V151" s="104">
        <v>1</v>
      </c>
      <c r="W151" s="104" t="s">
        <v>3892</v>
      </c>
      <c r="X151" s="104" t="s">
        <v>51</v>
      </c>
      <c r="Y151" s="104" t="s">
        <v>2228</v>
      </c>
      <c r="Z151" s="104" t="s">
        <v>2229</v>
      </c>
      <c r="AA151" s="104" t="s">
        <v>4089</v>
      </c>
      <c r="AB151" s="104" t="s">
        <v>2230</v>
      </c>
      <c r="AC151" s="104" t="s">
        <v>2231</v>
      </c>
      <c r="AD151" s="104" t="s">
        <v>2232</v>
      </c>
      <c r="AE151" s="104" t="s">
        <v>2224</v>
      </c>
      <c r="AF151" s="104" t="s">
        <v>2233</v>
      </c>
      <c r="AG151" s="104" t="s">
        <v>2234</v>
      </c>
      <c r="AH151" s="104" t="s">
        <v>2235</v>
      </c>
      <c r="AI151" s="104" t="s">
        <v>2236</v>
      </c>
      <c r="AJ151" s="104" t="s">
        <v>2237</v>
      </c>
      <c r="AK151" s="104" t="s">
        <v>2238</v>
      </c>
      <c r="AL151" s="104" t="s">
        <v>3892</v>
      </c>
      <c r="AM151" s="104" t="s">
        <v>2239</v>
      </c>
      <c r="AN151" s="104" t="s">
        <v>2240</v>
      </c>
      <c r="AO151" s="104" t="s">
        <v>3892</v>
      </c>
      <c r="AP151" s="104" t="s">
        <v>3892</v>
      </c>
      <c r="AQ151" s="104" t="s">
        <v>3892</v>
      </c>
    </row>
    <row r="152" spans="1:43" s="104" customFormat="1" x14ac:dyDescent="0.4">
      <c r="A152" s="104" t="s">
        <v>2241</v>
      </c>
      <c r="B152" s="104" t="s">
        <v>43</v>
      </c>
      <c r="C152" s="104" t="s">
        <v>2242</v>
      </c>
      <c r="D152" s="104" t="s">
        <v>3917</v>
      </c>
      <c r="E152" s="104" t="s">
        <v>4195</v>
      </c>
      <c r="F152" s="104" t="s">
        <v>2244</v>
      </c>
      <c r="G152" s="104" t="s">
        <v>65</v>
      </c>
      <c r="H152" s="104" t="s">
        <v>2245</v>
      </c>
      <c r="I152" s="104" t="s">
        <v>3977</v>
      </c>
      <c r="J152" s="104" t="s">
        <v>3920</v>
      </c>
      <c r="K152" s="104">
        <v>1</v>
      </c>
      <c r="L152" s="104" t="s">
        <v>47</v>
      </c>
      <c r="M152" s="104" t="s">
        <v>48</v>
      </c>
      <c r="N152" s="104" t="s">
        <v>49</v>
      </c>
      <c r="O152" s="104" t="s">
        <v>48</v>
      </c>
      <c r="P152" s="104" t="s">
        <v>48</v>
      </c>
      <c r="Q152" s="104" t="s">
        <v>49</v>
      </c>
      <c r="R152" s="104" t="s">
        <v>2246</v>
      </c>
      <c r="S152" s="104" t="s">
        <v>3919</v>
      </c>
      <c r="T152" s="104">
        <v>2</v>
      </c>
      <c r="U152" s="104" t="s">
        <v>3895</v>
      </c>
      <c r="V152" s="104">
        <v>1</v>
      </c>
      <c r="W152" s="104" t="s">
        <v>3892</v>
      </c>
      <c r="X152" s="104" t="s">
        <v>51</v>
      </c>
      <c r="Y152" s="104" t="s">
        <v>2247</v>
      </c>
      <c r="Z152" s="104" t="s">
        <v>4194</v>
      </c>
      <c r="AA152" s="104" t="s">
        <v>4193</v>
      </c>
      <c r="AB152" s="104" t="s">
        <v>4192</v>
      </c>
      <c r="AC152" s="104" t="s">
        <v>2248</v>
      </c>
      <c r="AD152" s="104" t="s">
        <v>2249</v>
      </c>
      <c r="AE152" s="104" t="s">
        <v>2243</v>
      </c>
      <c r="AF152" s="104" t="s">
        <v>2250</v>
      </c>
      <c r="AG152" s="104" t="s">
        <v>2251</v>
      </c>
      <c r="AH152" s="104" t="s">
        <v>2252</v>
      </c>
      <c r="AI152" s="104" t="s">
        <v>2253</v>
      </c>
      <c r="AJ152" s="104" t="s">
        <v>3892</v>
      </c>
      <c r="AK152" s="104" t="s">
        <v>3892</v>
      </c>
      <c r="AL152" s="104" t="s">
        <v>3892</v>
      </c>
      <c r="AM152" s="104" t="s">
        <v>2254</v>
      </c>
      <c r="AN152" s="104" t="s">
        <v>2255</v>
      </c>
      <c r="AO152" s="104" t="s">
        <v>3892</v>
      </c>
      <c r="AP152" s="104" t="s">
        <v>3892</v>
      </c>
      <c r="AQ152" s="104" t="s">
        <v>3892</v>
      </c>
    </row>
    <row r="153" spans="1:43" s="104" customFormat="1" x14ac:dyDescent="0.4">
      <c r="A153" s="104" t="s">
        <v>2256</v>
      </c>
      <c r="B153" s="104" t="s">
        <v>43</v>
      </c>
      <c r="C153" s="104" t="s">
        <v>258</v>
      </c>
      <c r="D153" s="104" t="s">
        <v>3900</v>
      </c>
      <c r="E153" s="104" t="s">
        <v>4191</v>
      </c>
      <c r="F153" s="104" t="s">
        <v>2258</v>
      </c>
      <c r="G153" s="104" t="s">
        <v>45</v>
      </c>
      <c r="H153" s="104" t="s">
        <v>2259</v>
      </c>
      <c r="I153" s="104" t="s">
        <v>4190</v>
      </c>
      <c r="J153" s="104" t="s">
        <v>3904</v>
      </c>
      <c r="K153" s="104">
        <v>1</v>
      </c>
      <c r="L153" s="104" t="s">
        <v>1406</v>
      </c>
      <c r="M153" s="104" t="s">
        <v>48</v>
      </c>
      <c r="N153" s="104" t="s">
        <v>48</v>
      </c>
      <c r="O153" s="104" t="s">
        <v>48</v>
      </c>
      <c r="P153" s="104" t="s">
        <v>48</v>
      </c>
      <c r="Q153" s="104" t="s">
        <v>48</v>
      </c>
      <c r="R153" s="104" t="s">
        <v>2260</v>
      </c>
      <c r="S153" s="104" t="s">
        <v>4081</v>
      </c>
      <c r="T153" s="104">
        <v>4</v>
      </c>
      <c r="U153" s="104" t="s">
        <v>3960</v>
      </c>
      <c r="V153" s="104">
        <v>2</v>
      </c>
      <c r="W153" s="104" t="s">
        <v>3892</v>
      </c>
      <c r="X153" s="104" t="s">
        <v>51</v>
      </c>
      <c r="Y153" s="104" t="s">
        <v>2261</v>
      </c>
      <c r="Z153" s="104" t="s">
        <v>2262</v>
      </c>
      <c r="AA153" s="104" t="s">
        <v>3893</v>
      </c>
      <c r="AB153" s="104" t="s">
        <v>2263</v>
      </c>
      <c r="AC153" s="104" t="s">
        <v>2264</v>
      </c>
      <c r="AD153" s="104" t="s">
        <v>2265</v>
      </c>
      <c r="AE153" s="104" t="s">
        <v>2257</v>
      </c>
      <c r="AF153" s="104" t="s">
        <v>2266</v>
      </c>
      <c r="AG153" s="104" t="s">
        <v>2267</v>
      </c>
      <c r="AH153" s="104" t="s">
        <v>2268</v>
      </c>
      <c r="AI153" s="104" t="s">
        <v>2269</v>
      </c>
      <c r="AJ153" s="104" t="s">
        <v>3892</v>
      </c>
      <c r="AK153" s="104" t="s">
        <v>3892</v>
      </c>
      <c r="AL153" s="104" t="s">
        <v>3892</v>
      </c>
      <c r="AM153" s="104" t="s">
        <v>2270</v>
      </c>
      <c r="AN153" s="104" t="s">
        <v>2271</v>
      </c>
      <c r="AO153" s="104" t="s">
        <v>3892</v>
      </c>
      <c r="AP153" s="104" t="s">
        <v>3892</v>
      </c>
      <c r="AQ153" s="104" t="s">
        <v>3892</v>
      </c>
    </row>
    <row r="154" spans="1:43" s="104" customFormat="1" x14ac:dyDescent="0.4">
      <c r="A154" s="104" t="s">
        <v>2272</v>
      </c>
      <c r="B154" s="104" t="s">
        <v>43</v>
      </c>
      <c r="C154" s="104" t="s">
        <v>110</v>
      </c>
      <c r="D154" s="104" t="s">
        <v>4167</v>
      </c>
      <c r="E154" s="104" t="s">
        <v>4189</v>
      </c>
      <c r="F154" s="104" t="s">
        <v>2274</v>
      </c>
      <c r="G154" s="104" t="s">
        <v>65</v>
      </c>
      <c r="H154" s="104" t="s">
        <v>2275</v>
      </c>
      <c r="I154" s="104" t="s">
        <v>3898</v>
      </c>
      <c r="J154" s="104" t="s">
        <v>3920</v>
      </c>
      <c r="K154" s="104">
        <v>1</v>
      </c>
      <c r="L154" s="104" t="s">
        <v>151</v>
      </c>
      <c r="M154" s="104" t="s">
        <v>48</v>
      </c>
      <c r="N154" s="104" t="s">
        <v>48</v>
      </c>
      <c r="O154" s="104" t="s">
        <v>48</v>
      </c>
      <c r="P154" s="104" t="s">
        <v>48</v>
      </c>
      <c r="Q154" s="104" t="s">
        <v>48</v>
      </c>
      <c r="R154" s="104" t="s">
        <v>2276</v>
      </c>
      <c r="S154" s="104" t="s">
        <v>4047</v>
      </c>
      <c r="T154" s="104">
        <v>4</v>
      </c>
      <c r="U154" s="104" t="s">
        <v>4051</v>
      </c>
      <c r="V154" s="104">
        <v>3</v>
      </c>
      <c r="W154" s="104" t="s">
        <v>3892</v>
      </c>
      <c r="X154" s="104" t="s">
        <v>51</v>
      </c>
      <c r="Y154" s="104" t="s">
        <v>2277</v>
      </c>
      <c r="Z154" s="104" t="s">
        <v>2278</v>
      </c>
      <c r="AA154" s="104" t="s">
        <v>4188</v>
      </c>
      <c r="AB154" s="104" t="s">
        <v>2279</v>
      </c>
      <c r="AC154" s="104" t="s">
        <v>2280</v>
      </c>
      <c r="AD154" s="104" t="s">
        <v>2281</v>
      </c>
      <c r="AE154" s="104" t="s">
        <v>2273</v>
      </c>
      <c r="AF154" s="104" t="s">
        <v>2282</v>
      </c>
      <c r="AG154" s="104" t="s">
        <v>2283</v>
      </c>
      <c r="AH154" s="104" t="s">
        <v>3892</v>
      </c>
      <c r="AI154" s="104" t="s">
        <v>3892</v>
      </c>
      <c r="AJ154" s="104" t="s">
        <v>3892</v>
      </c>
      <c r="AK154" s="104" t="s">
        <v>3892</v>
      </c>
      <c r="AL154" s="104" t="s">
        <v>3892</v>
      </c>
      <c r="AM154" s="104" t="s">
        <v>2284</v>
      </c>
      <c r="AN154" s="104" t="s">
        <v>2285</v>
      </c>
      <c r="AO154" s="104" t="s">
        <v>3892</v>
      </c>
      <c r="AP154" s="104" t="s">
        <v>3892</v>
      </c>
      <c r="AQ154" s="104" t="s">
        <v>3892</v>
      </c>
    </row>
    <row r="155" spans="1:43" s="104" customFormat="1" x14ac:dyDescent="0.4">
      <c r="A155" s="104" t="s">
        <v>2286</v>
      </c>
      <c r="B155" s="104" t="s">
        <v>43</v>
      </c>
      <c r="C155" s="104" t="s">
        <v>79</v>
      </c>
      <c r="D155" s="104" t="s">
        <v>3900</v>
      </c>
      <c r="E155" s="104" t="s">
        <v>4187</v>
      </c>
      <c r="F155" s="104" t="s">
        <v>549</v>
      </c>
      <c r="G155" s="104" t="s">
        <v>65</v>
      </c>
      <c r="H155" s="104" t="s">
        <v>2288</v>
      </c>
      <c r="I155" s="104" t="s">
        <v>3898</v>
      </c>
      <c r="J155" s="104" t="s">
        <v>3920</v>
      </c>
      <c r="K155" s="104">
        <v>1</v>
      </c>
      <c r="L155" s="104" t="s">
        <v>67</v>
      </c>
      <c r="M155" s="104" t="s">
        <v>48</v>
      </c>
      <c r="N155" s="104" t="s">
        <v>48</v>
      </c>
      <c r="O155" s="104" t="s">
        <v>49</v>
      </c>
      <c r="P155" s="104" t="s">
        <v>48</v>
      </c>
      <c r="Q155" s="104" t="s">
        <v>48</v>
      </c>
      <c r="R155" s="104" t="s">
        <v>2289</v>
      </c>
      <c r="S155" s="104" t="s">
        <v>4186</v>
      </c>
      <c r="T155" s="104">
        <v>5</v>
      </c>
      <c r="U155" s="104" t="s">
        <v>3895</v>
      </c>
      <c r="V155" s="104">
        <v>1</v>
      </c>
      <c r="W155" s="104" t="s">
        <v>4185</v>
      </c>
      <c r="X155" s="104" t="s">
        <v>51</v>
      </c>
      <c r="Y155" s="104" t="s">
        <v>2290</v>
      </c>
      <c r="Z155" s="104" t="s">
        <v>2291</v>
      </c>
      <c r="AA155" s="104" t="s">
        <v>3893</v>
      </c>
      <c r="AB155" s="104" t="s">
        <v>2292</v>
      </c>
      <c r="AC155" s="104" t="s">
        <v>2293</v>
      </c>
      <c r="AD155" s="104" t="s">
        <v>2294</v>
      </c>
      <c r="AE155" s="104" t="s">
        <v>2287</v>
      </c>
      <c r="AF155" s="104" t="s">
        <v>3892</v>
      </c>
      <c r="AG155" s="104" t="s">
        <v>3892</v>
      </c>
      <c r="AH155" s="104" t="s">
        <v>3892</v>
      </c>
      <c r="AI155" s="104" t="s">
        <v>3892</v>
      </c>
      <c r="AJ155" s="104" t="s">
        <v>3892</v>
      </c>
      <c r="AK155" s="104" t="s">
        <v>3892</v>
      </c>
      <c r="AL155" s="104" t="s">
        <v>3892</v>
      </c>
      <c r="AM155" s="104" t="s">
        <v>2295</v>
      </c>
      <c r="AN155" s="104" t="s">
        <v>2296</v>
      </c>
      <c r="AO155" s="104" t="s">
        <v>3892</v>
      </c>
      <c r="AP155" s="104" t="s">
        <v>3892</v>
      </c>
      <c r="AQ155" s="104" t="s">
        <v>3892</v>
      </c>
    </row>
    <row r="156" spans="1:43" s="104" customFormat="1" x14ac:dyDescent="0.4">
      <c r="A156" s="104" t="s">
        <v>2297</v>
      </c>
      <c r="B156" s="104" t="s">
        <v>43</v>
      </c>
      <c r="C156" s="104" t="s">
        <v>110</v>
      </c>
      <c r="D156" s="104" t="s">
        <v>3900</v>
      </c>
      <c r="E156" s="104" t="s">
        <v>4178</v>
      </c>
      <c r="F156" s="104" t="s">
        <v>1894</v>
      </c>
      <c r="G156" s="104" t="s">
        <v>65</v>
      </c>
      <c r="H156" s="104" t="s">
        <v>2299</v>
      </c>
      <c r="I156" s="104" t="s">
        <v>3941</v>
      </c>
      <c r="J156" s="104" t="s">
        <v>4149</v>
      </c>
      <c r="K156" s="104">
        <v>1</v>
      </c>
      <c r="L156" s="104" t="s">
        <v>47</v>
      </c>
      <c r="M156" s="104" t="s">
        <v>48</v>
      </c>
      <c r="N156" s="104" t="s">
        <v>49</v>
      </c>
      <c r="O156" s="104" t="s">
        <v>49</v>
      </c>
      <c r="P156" s="104" t="s">
        <v>49</v>
      </c>
      <c r="Q156" s="104" t="s">
        <v>48</v>
      </c>
      <c r="R156" s="104" t="s">
        <v>2300</v>
      </c>
      <c r="S156" s="104" t="s">
        <v>4184</v>
      </c>
      <c r="T156" s="104">
        <v>3</v>
      </c>
      <c r="U156" s="104" t="s">
        <v>4016</v>
      </c>
      <c r="V156" s="104">
        <v>2</v>
      </c>
      <c r="W156" s="104" t="s">
        <v>3892</v>
      </c>
      <c r="X156" s="104" t="s">
        <v>51</v>
      </c>
      <c r="Y156" s="104" t="s">
        <v>2301</v>
      </c>
      <c r="Z156" s="104" t="s">
        <v>2302</v>
      </c>
      <c r="AA156" s="104" t="s">
        <v>3893</v>
      </c>
      <c r="AB156" s="104" t="s">
        <v>2303</v>
      </c>
      <c r="AC156" s="104" t="s">
        <v>2304</v>
      </c>
      <c r="AD156" s="104" t="s">
        <v>2305</v>
      </c>
      <c r="AE156" s="104" t="s">
        <v>2298</v>
      </c>
      <c r="AF156" s="104" t="s">
        <v>3892</v>
      </c>
      <c r="AG156" s="104" t="s">
        <v>3892</v>
      </c>
      <c r="AH156" s="104" t="s">
        <v>3892</v>
      </c>
      <c r="AI156" s="104" t="s">
        <v>3892</v>
      </c>
      <c r="AJ156" s="104" t="s">
        <v>3892</v>
      </c>
      <c r="AK156" s="104" t="s">
        <v>3892</v>
      </c>
      <c r="AL156" s="104" t="s">
        <v>3892</v>
      </c>
      <c r="AM156" s="104" t="s">
        <v>2306</v>
      </c>
      <c r="AN156" s="104" t="s">
        <v>2307</v>
      </c>
      <c r="AO156" s="104" t="s">
        <v>3892</v>
      </c>
      <c r="AP156" s="104" t="s">
        <v>3892</v>
      </c>
      <c r="AQ156" s="104" t="s">
        <v>3892</v>
      </c>
    </row>
    <row r="157" spans="1:43" s="104" customFormat="1" x14ac:dyDescent="0.4">
      <c r="A157" s="104" t="s">
        <v>2308</v>
      </c>
      <c r="B157" s="104" t="s">
        <v>43</v>
      </c>
      <c r="C157" s="104" t="s">
        <v>518</v>
      </c>
      <c r="D157" s="104" t="s">
        <v>3900</v>
      </c>
      <c r="E157" s="104" t="s">
        <v>4183</v>
      </c>
      <c r="F157" s="104" t="s">
        <v>948</v>
      </c>
      <c r="G157" s="104" t="s">
        <v>65</v>
      </c>
      <c r="H157" s="104" t="s">
        <v>2310</v>
      </c>
      <c r="I157" s="104" t="s">
        <v>3948</v>
      </c>
      <c r="J157" s="104" t="s">
        <v>3957</v>
      </c>
      <c r="K157" s="104">
        <v>2</v>
      </c>
      <c r="L157" s="104" t="s">
        <v>47</v>
      </c>
      <c r="M157" s="104" t="s">
        <v>48</v>
      </c>
      <c r="N157" s="104" t="s">
        <v>49</v>
      </c>
      <c r="O157" s="104" t="s">
        <v>49</v>
      </c>
      <c r="P157" s="104" t="s">
        <v>49</v>
      </c>
      <c r="Q157" s="104" t="s">
        <v>49</v>
      </c>
      <c r="R157" s="104" t="s">
        <v>2311</v>
      </c>
      <c r="S157" s="104" t="s">
        <v>4136</v>
      </c>
      <c r="T157" s="104">
        <v>2</v>
      </c>
      <c r="U157" s="104" t="s">
        <v>3955</v>
      </c>
      <c r="V157" s="104">
        <v>0</v>
      </c>
      <c r="W157" s="104" t="s">
        <v>3892</v>
      </c>
      <c r="X157" s="104" t="s">
        <v>51</v>
      </c>
      <c r="Y157" s="104" t="s">
        <v>2312</v>
      </c>
      <c r="Z157" s="104" t="s">
        <v>2313</v>
      </c>
      <c r="AA157" s="104" t="s">
        <v>4182</v>
      </c>
      <c r="AB157" s="104" t="s">
        <v>2314</v>
      </c>
      <c r="AC157" s="104" t="s">
        <v>2315</v>
      </c>
      <c r="AD157" s="104" t="s">
        <v>2316</v>
      </c>
      <c r="AE157" s="104" t="s">
        <v>2309</v>
      </c>
      <c r="AF157" s="104" t="s">
        <v>3892</v>
      </c>
      <c r="AG157" s="104" t="s">
        <v>3892</v>
      </c>
      <c r="AH157" s="104" t="s">
        <v>3892</v>
      </c>
      <c r="AI157" s="104" t="s">
        <v>3892</v>
      </c>
      <c r="AJ157" s="104" t="s">
        <v>3892</v>
      </c>
      <c r="AK157" s="104" t="s">
        <v>3892</v>
      </c>
      <c r="AL157" s="104" t="s">
        <v>3892</v>
      </c>
      <c r="AM157" s="104" t="s">
        <v>2317</v>
      </c>
      <c r="AN157" s="104" t="s">
        <v>2318</v>
      </c>
      <c r="AO157" s="104" t="s">
        <v>3892</v>
      </c>
      <c r="AP157" s="104" t="s">
        <v>3892</v>
      </c>
      <c r="AQ157" s="104" t="s">
        <v>3892</v>
      </c>
    </row>
    <row r="158" spans="1:43" s="104" customFormat="1" x14ac:dyDescent="0.4">
      <c r="A158" s="104" t="s">
        <v>2319</v>
      </c>
      <c r="B158" s="104" t="s">
        <v>43</v>
      </c>
      <c r="C158" s="104" t="s">
        <v>258</v>
      </c>
      <c r="D158" s="104" t="s">
        <v>3917</v>
      </c>
      <c r="E158" s="104" t="s">
        <v>4181</v>
      </c>
      <c r="F158" s="104" t="s">
        <v>2321</v>
      </c>
      <c r="G158" s="104" t="s">
        <v>65</v>
      </c>
      <c r="H158" s="104" t="s">
        <v>2322</v>
      </c>
      <c r="I158" s="104" t="s">
        <v>3921</v>
      </c>
      <c r="J158" s="104" t="s">
        <v>3909</v>
      </c>
      <c r="K158" s="104">
        <v>1</v>
      </c>
      <c r="L158" s="104" t="s">
        <v>151</v>
      </c>
      <c r="M158" s="104" t="s">
        <v>48</v>
      </c>
      <c r="N158" s="104" t="s">
        <v>48</v>
      </c>
      <c r="O158" s="104" t="s">
        <v>48</v>
      </c>
      <c r="P158" s="104" t="s">
        <v>48</v>
      </c>
      <c r="Q158" s="104" t="s">
        <v>48</v>
      </c>
      <c r="R158" s="104" t="s">
        <v>2323</v>
      </c>
      <c r="S158" s="104" t="s">
        <v>4180</v>
      </c>
      <c r="T158" s="104">
        <v>3</v>
      </c>
      <c r="U158" s="104" t="s">
        <v>3918</v>
      </c>
      <c r="V158" s="104">
        <v>1</v>
      </c>
      <c r="W158" s="104" t="s">
        <v>3892</v>
      </c>
      <c r="X158" s="104" t="s">
        <v>51</v>
      </c>
      <c r="Y158" s="104" t="s">
        <v>2324</v>
      </c>
      <c r="Z158" s="104" t="s">
        <v>2325</v>
      </c>
      <c r="AA158" s="104" t="s">
        <v>4179</v>
      </c>
      <c r="AB158" s="104" t="s">
        <v>2326</v>
      </c>
      <c r="AC158" s="104" t="s">
        <v>2327</v>
      </c>
      <c r="AD158" s="104" t="s">
        <v>2328</v>
      </c>
      <c r="AE158" s="104" t="s">
        <v>2320</v>
      </c>
      <c r="AF158" s="104" t="s">
        <v>2329</v>
      </c>
      <c r="AG158" s="104" t="s">
        <v>2330</v>
      </c>
      <c r="AH158" s="104" t="s">
        <v>3892</v>
      </c>
      <c r="AI158" s="104" t="s">
        <v>3892</v>
      </c>
      <c r="AJ158" s="104" t="s">
        <v>3892</v>
      </c>
      <c r="AK158" s="104" t="s">
        <v>3892</v>
      </c>
      <c r="AL158" s="104" t="s">
        <v>3892</v>
      </c>
      <c r="AM158" s="104" t="s">
        <v>2331</v>
      </c>
      <c r="AN158" s="104" t="s">
        <v>2332</v>
      </c>
      <c r="AO158" s="104" t="s">
        <v>3892</v>
      </c>
      <c r="AP158" s="104" t="s">
        <v>3892</v>
      </c>
      <c r="AQ158" s="104" t="s">
        <v>3892</v>
      </c>
    </row>
    <row r="159" spans="1:43" s="104" customFormat="1" x14ac:dyDescent="0.4">
      <c r="A159" s="104" t="s">
        <v>2333</v>
      </c>
      <c r="B159" s="104" t="s">
        <v>43</v>
      </c>
      <c r="C159" s="104" t="s">
        <v>288</v>
      </c>
      <c r="D159" s="104" t="s">
        <v>3917</v>
      </c>
      <c r="E159" s="104" t="s">
        <v>4178</v>
      </c>
      <c r="F159" s="104" t="s">
        <v>1882</v>
      </c>
      <c r="G159" s="104" t="s">
        <v>65</v>
      </c>
      <c r="H159" s="104" t="s">
        <v>2335</v>
      </c>
      <c r="I159" s="104" t="s">
        <v>4027</v>
      </c>
      <c r="J159" s="104" t="s">
        <v>3940</v>
      </c>
      <c r="K159" s="104">
        <v>2</v>
      </c>
      <c r="L159" s="104" t="s">
        <v>151</v>
      </c>
      <c r="M159" s="104" t="s">
        <v>48</v>
      </c>
      <c r="N159" s="104" t="s">
        <v>49</v>
      </c>
      <c r="O159" s="104" t="s">
        <v>49</v>
      </c>
      <c r="P159" s="104" t="s">
        <v>48</v>
      </c>
      <c r="Q159" s="104" t="s">
        <v>49</v>
      </c>
      <c r="R159" s="104" t="s">
        <v>2336</v>
      </c>
      <c r="S159" s="104" t="s">
        <v>4026</v>
      </c>
      <c r="T159" s="104">
        <v>1</v>
      </c>
      <c r="U159" s="104" t="s">
        <v>4072</v>
      </c>
      <c r="V159" s="104">
        <v>3</v>
      </c>
      <c r="W159" s="104" t="s">
        <v>3894</v>
      </c>
      <c r="X159" s="104" t="s">
        <v>51</v>
      </c>
      <c r="Y159" s="104" t="s">
        <v>2337</v>
      </c>
      <c r="Z159" s="104" t="s">
        <v>2338</v>
      </c>
      <c r="AA159" s="104" t="s">
        <v>3979</v>
      </c>
      <c r="AB159" s="104" t="s">
        <v>2339</v>
      </c>
      <c r="AC159" s="104" t="s">
        <v>2340</v>
      </c>
      <c r="AD159" s="104" t="s">
        <v>2341</v>
      </c>
      <c r="AE159" s="104" t="s">
        <v>2334</v>
      </c>
      <c r="AF159" s="104" t="s">
        <v>3892</v>
      </c>
      <c r="AG159" s="104" t="s">
        <v>3892</v>
      </c>
      <c r="AH159" s="104" t="s">
        <v>3892</v>
      </c>
      <c r="AI159" s="104" t="s">
        <v>3892</v>
      </c>
      <c r="AJ159" s="104" t="s">
        <v>3892</v>
      </c>
      <c r="AK159" s="104" t="s">
        <v>3892</v>
      </c>
      <c r="AL159" s="104" t="s">
        <v>3892</v>
      </c>
      <c r="AM159" s="104" t="s">
        <v>2342</v>
      </c>
      <c r="AN159" s="104" t="s">
        <v>1891</v>
      </c>
      <c r="AO159" s="104" t="s">
        <v>3892</v>
      </c>
      <c r="AP159" s="104" t="s">
        <v>3892</v>
      </c>
      <c r="AQ159" s="104" t="s">
        <v>3892</v>
      </c>
    </row>
    <row r="160" spans="1:43" s="104" customFormat="1" x14ac:dyDescent="0.4">
      <c r="A160" s="104" t="s">
        <v>2343</v>
      </c>
      <c r="B160" s="104" t="s">
        <v>43</v>
      </c>
      <c r="C160" s="104" t="s">
        <v>147</v>
      </c>
      <c r="D160" s="104" t="s">
        <v>3917</v>
      </c>
      <c r="E160" s="104" t="s">
        <v>4177</v>
      </c>
      <c r="F160" s="104" t="s">
        <v>2345</v>
      </c>
      <c r="G160" s="104" t="s">
        <v>45</v>
      </c>
      <c r="H160" s="104" t="s">
        <v>2346</v>
      </c>
      <c r="I160" s="104" t="s">
        <v>3921</v>
      </c>
      <c r="J160" s="104" t="s">
        <v>3940</v>
      </c>
      <c r="K160" s="104">
        <v>2</v>
      </c>
      <c r="L160" s="104" t="s">
        <v>151</v>
      </c>
      <c r="M160" s="104" t="s">
        <v>48</v>
      </c>
      <c r="N160" s="104" t="s">
        <v>49</v>
      </c>
      <c r="O160" s="104" t="s">
        <v>49</v>
      </c>
      <c r="P160" s="104" t="s">
        <v>49</v>
      </c>
      <c r="Q160" s="104" t="s">
        <v>49</v>
      </c>
      <c r="R160" s="104" t="s">
        <v>2347</v>
      </c>
      <c r="S160" s="104" t="s">
        <v>4038</v>
      </c>
      <c r="T160" s="104">
        <v>3</v>
      </c>
      <c r="U160" s="104" t="s">
        <v>3918</v>
      </c>
      <c r="V160" s="104">
        <v>1</v>
      </c>
      <c r="W160" s="104" t="s">
        <v>3892</v>
      </c>
      <c r="X160" s="104" t="s">
        <v>51</v>
      </c>
      <c r="Y160" s="104" t="s">
        <v>2348</v>
      </c>
      <c r="Z160" s="104" t="s">
        <v>2349</v>
      </c>
      <c r="AA160" s="104" t="s">
        <v>3979</v>
      </c>
      <c r="AB160" s="104" t="s">
        <v>2350</v>
      </c>
      <c r="AC160" s="104" t="s">
        <v>2351</v>
      </c>
      <c r="AD160" s="104" t="s">
        <v>2352</v>
      </c>
      <c r="AE160" s="104" t="s">
        <v>2344</v>
      </c>
      <c r="AF160" s="104" t="s">
        <v>3892</v>
      </c>
      <c r="AG160" s="104" t="s">
        <v>3892</v>
      </c>
      <c r="AH160" s="104" t="s">
        <v>3892</v>
      </c>
      <c r="AI160" s="104" t="s">
        <v>3892</v>
      </c>
      <c r="AJ160" s="104" t="s">
        <v>3892</v>
      </c>
      <c r="AK160" s="104" t="s">
        <v>3892</v>
      </c>
      <c r="AL160" s="104" t="s">
        <v>3892</v>
      </c>
      <c r="AM160" s="104" t="s">
        <v>2353</v>
      </c>
      <c r="AN160" s="104" t="s">
        <v>2354</v>
      </c>
      <c r="AO160" s="104" t="s">
        <v>3892</v>
      </c>
      <c r="AP160" s="104" t="s">
        <v>3892</v>
      </c>
      <c r="AQ160" s="104" t="s">
        <v>3892</v>
      </c>
    </row>
    <row r="161" spans="1:43" s="104" customFormat="1" x14ac:dyDescent="0.4">
      <c r="A161" s="104" t="s">
        <v>2355</v>
      </c>
      <c r="B161" s="104" t="s">
        <v>43</v>
      </c>
      <c r="C161" s="104" t="s">
        <v>518</v>
      </c>
      <c r="D161" s="104" t="s">
        <v>3917</v>
      </c>
      <c r="E161" s="104" t="s">
        <v>4176</v>
      </c>
      <c r="F161" s="104" t="s">
        <v>948</v>
      </c>
      <c r="G161" s="104" t="s">
        <v>65</v>
      </c>
      <c r="H161" s="104" t="s">
        <v>2357</v>
      </c>
      <c r="I161" s="104" t="s">
        <v>3941</v>
      </c>
      <c r="J161" s="104" t="s">
        <v>3904</v>
      </c>
      <c r="K161" s="104">
        <v>1</v>
      </c>
      <c r="L161" s="104" t="s">
        <v>47</v>
      </c>
      <c r="M161" s="104" t="s">
        <v>48</v>
      </c>
      <c r="N161" s="104" t="s">
        <v>49</v>
      </c>
      <c r="O161" s="104" t="s">
        <v>49</v>
      </c>
      <c r="P161" s="104" t="s">
        <v>48</v>
      </c>
      <c r="Q161" s="104" t="s">
        <v>49</v>
      </c>
      <c r="R161" s="104" t="s">
        <v>2358</v>
      </c>
      <c r="S161" s="104" t="s">
        <v>4175</v>
      </c>
      <c r="T161" s="104">
        <v>4</v>
      </c>
      <c r="U161" s="104" t="s">
        <v>3955</v>
      </c>
      <c r="V161" s="104">
        <v>0</v>
      </c>
      <c r="W161" s="104" t="s">
        <v>3894</v>
      </c>
      <c r="X161" s="104" t="s">
        <v>51</v>
      </c>
      <c r="Y161" s="104" t="s">
        <v>2359</v>
      </c>
      <c r="Z161" s="104" t="s">
        <v>2360</v>
      </c>
      <c r="AA161" s="104" t="s">
        <v>3893</v>
      </c>
      <c r="AB161" s="104" t="s">
        <v>2361</v>
      </c>
      <c r="AC161" s="104" t="s">
        <v>2362</v>
      </c>
      <c r="AD161" s="104" t="s">
        <v>2363</v>
      </c>
      <c r="AE161" s="104" t="s">
        <v>2356</v>
      </c>
      <c r="AF161" s="104" t="s">
        <v>3892</v>
      </c>
      <c r="AG161" s="104" t="s">
        <v>3892</v>
      </c>
      <c r="AH161" s="104" t="s">
        <v>3892</v>
      </c>
      <c r="AI161" s="104" t="s">
        <v>3892</v>
      </c>
      <c r="AJ161" s="104" t="s">
        <v>3892</v>
      </c>
      <c r="AK161" s="104" t="s">
        <v>3892</v>
      </c>
      <c r="AL161" s="104" t="s">
        <v>3892</v>
      </c>
      <c r="AM161" s="104" t="s">
        <v>2364</v>
      </c>
      <c r="AN161" s="104" t="s">
        <v>2365</v>
      </c>
      <c r="AO161" s="104" t="s">
        <v>3892</v>
      </c>
      <c r="AP161" s="104" t="s">
        <v>3892</v>
      </c>
      <c r="AQ161" s="104" t="s">
        <v>3892</v>
      </c>
    </row>
    <row r="162" spans="1:43" s="104" customFormat="1" x14ac:dyDescent="0.4">
      <c r="A162" s="104" t="s">
        <v>2366</v>
      </c>
      <c r="B162" s="104" t="s">
        <v>43</v>
      </c>
      <c r="C162" s="104" t="s">
        <v>518</v>
      </c>
      <c r="D162" s="104" t="s">
        <v>3900</v>
      </c>
      <c r="E162" s="104" t="s">
        <v>4174</v>
      </c>
      <c r="F162" s="104" t="s">
        <v>948</v>
      </c>
      <c r="G162" s="104" t="s">
        <v>65</v>
      </c>
      <c r="H162" s="104" t="s">
        <v>2368</v>
      </c>
      <c r="I162" s="104" t="s">
        <v>3898</v>
      </c>
      <c r="J162" s="104" t="s">
        <v>3920</v>
      </c>
      <c r="K162" s="104">
        <v>1</v>
      </c>
      <c r="L162" s="104" t="s">
        <v>47</v>
      </c>
      <c r="M162" s="104" t="s">
        <v>48</v>
      </c>
      <c r="N162" s="104" t="s">
        <v>49</v>
      </c>
      <c r="O162" s="104" t="s">
        <v>49</v>
      </c>
      <c r="P162" s="104" t="s">
        <v>49</v>
      </c>
      <c r="Q162" s="104" t="s">
        <v>49</v>
      </c>
      <c r="R162" s="104" t="s">
        <v>2369</v>
      </c>
      <c r="S162" s="104" t="s">
        <v>4173</v>
      </c>
      <c r="T162" s="104">
        <v>3</v>
      </c>
      <c r="U162" s="104" t="s">
        <v>3955</v>
      </c>
      <c r="V162" s="104">
        <v>0</v>
      </c>
      <c r="W162" s="104" t="s">
        <v>3894</v>
      </c>
      <c r="X162" s="104" t="s">
        <v>51</v>
      </c>
      <c r="Y162" s="104" t="s">
        <v>2370</v>
      </c>
      <c r="Z162" s="104" t="s">
        <v>2371</v>
      </c>
      <c r="AA162" s="104" t="s">
        <v>3893</v>
      </c>
      <c r="AB162" s="104" t="s">
        <v>2372</v>
      </c>
      <c r="AC162" s="104" t="s">
        <v>2373</v>
      </c>
      <c r="AD162" s="104" t="s">
        <v>2374</v>
      </c>
      <c r="AE162" s="104" t="s">
        <v>2367</v>
      </c>
      <c r="AF162" s="104" t="s">
        <v>3892</v>
      </c>
      <c r="AG162" s="104" t="s">
        <v>3892</v>
      </c>
      <c r="AH162" s="104" t="s">
        <v>3892</v>
      </c>
      <c r="AI162" s="104" t="s">
        <v>3892</v>
      </c>
      <c r="AJ162" s="104" t="s">
        <v>3892</v>
      </c>
      <c r="AK162" s="104" t="s">
        <v>3892</v>
      </c>
      <c r="AL162" s="104" t="s">
        <v>3892</v>
      </c>
      <c r="AM162" s="104" t="s">
        <v>2375</v>
      </c>
      <c r="AN162" s="104" t="s">
        <v>2365</v>
      </c>
      <c r="AO162" s="104" t="s">
        <v>3892</v>
      </c>
      <c r="AP162" s="104" t="s">
        <v>3892</v>
      </c>
      <c r="AQ162" s="104" t="s">
        <v>3892</v>
      </c>
    </row>
    <row r="163" spans="1:43" s="104" customFormat="1" x14ac:dyDescent="0.4">
      <c r="A163" s="104" t="s">
        <v>2376</v>
      </c>
      <c r="B163" s="104" t="s">
        <v>43</v>
      </c>
      <c r="C163" s="104" t="s">
        <v>1076</v>
      </c>
      <c r="D163" s="104" t="s">
        <v>3917</v>
      </c>
      <c r="E163" s="104" t="s">
        <v>4172</v>
      </c>
      <c r="F163" s="104" t="s">
        <v>2378</v>
      </c>
      <c r="G163" s="104" t="s">
        <v>65</v>
      </c>
      <c r="H163" s="104" t="s">
        <v>2379</v>
      </c>
      <c r="I163" s="104" t="s">
        <v>3898</v>
      </c>
      <c r="J163" s="104" t="s">
        <v>3957</v>
      </c>
      <c r="K163" s="104">
        <v>2</v>
      </c>
      <c r="L163" s="104" t="s">
        <v>67</v>
      </c>
      <c r="M163" s="104" t="s">
        <v>48</v>
      </c>
      <c r="N163" s="104" t="s">
        <v>48</v>
      </c>
      <c r="O163" s="104" t="s">
        <v>48</v>
      </c>
      <c r="P163" s="104" t="s">
        <v>48</v>
      </c>
      <c r="Q163" s="104" t="s">
        <v>48</v>
      </c>
      <c r="R163" s="104" t="s">
        <v>2380</v>
      </c>
      <c r="S163" s="104" t="s">
        <v>4171</v>
      </c>
      <c r="T163" s="104">
        <v>6</v>
      </c>
      <c r="U163" s="104" t="s">
        <v>3951</v>
      </c>
      <c r="V163" s="104">
        <v>4</v>
      </c>
      <c r="W163" s="104" t="s">
        <v>3894</v>
      </c>
      <c r="X163" s="104" t="s">
        <v>51</v>
      </c>
      <c r="Y163" s="104" t="s">
        <v>2381</v>
      </c>
      <c r="Z163" s="104" t="s">
        <v>2382</v>
      </c>
      <c r="AA163" s="104" t="s">
        <v>3893</v>
      </c>
      <c r="AB163" s="104" t="s">
        <v>2383</v>
      </c>
      <c r="AC163" s="104" t="s">
        <v>2384</v>
      </c>
      <c r="AD163" s="104" t="s">
        <v>2385</v>
      </c>
      <c r="AE163" s="104" t="s">
        <v>2377</v>
      </c>
      <c r="AF163" s="104" t="s">
        <v>2386</v>
      </c>
      <c r="AG163" s="104" t="s">
        <v>2387</v>
      </c>
      <c r="AH163" s="104" t="s">
        <v>2388</v>
      </c>
      <c r="AI163" s="104" t="s">
        <v>2389</v>
      </c>
      <c r="AJ163" s="104" t="s">
        <v>2390</v>
      </c>
      <c r="AK163" s="104" t="s">
        <v>2391</v>
      </c>
      <c r="AL163" s="104" t="s">
        <v>3892</v>
      </c>
      <c r="AM163" s="104" t="s">
        <v>2392</v>
      </c>
      <c r="AN163" s="104" t="s">
        <v>2393</v>
      </c>
      <c r="AO163" s="104" t="s">
        <v>3892</v>
      </c>
      <c r="AP163" s="104" t="s">
        <v>3892</v>
      </c>
      <c r="AQ163" s="104" t="s">
        <v>3892</v>
      </c>
    </row>
    <row r="164" spans="1:43" s="104" customFormat="1" x14ac:dyDescent="0.4">
      <c r="A164" s="104" t="s">
        <v>2394</v>
      </c>
      <c r="B164" s="104" t="s">
        <v>43</v>
      </c>
      <c r="C164" s="104" t="s">
        <v>79</v>
      </c>
      <c r="D164" s="104" t="s">
        <v>3917</v>
      </c>
      <c r="E164" s="104" t="s">
        <v>4170</v>
      </c>
      <c r="F164" s="104" t="s">
        <v>2396</v>
      </c>
      <c r="G164" s="104" t="s">
        <v>65</v>
      </c>
      <c r="H164" s="104" t="s">
        <v>2397</v>
      </c>
      <c r="I164" s="104" t="s">
        <v>3898</v>
      </c>
      <c r="J164" s="104" t="s">
        <v>3957</v>
      </c>
      <c r="K164" s="104">
        <v>2</v>
      </c>
      <c r="L164" s="104" t="s">
        <v>67</v>
      </c>
      <c r="M164" s="104" t="s">
        <v>48</v>
      </c>
      <c r="N164" s="104" t="s">
        <v>48</v>
      </c>
      <c r="O164" s="104" t="s">
        <v>48</v>
      </c>
      <c r="P164" s="104" t="s">
        <v>48</v>
      </c>
      <c r="Q164" s="104" t="s">
        <v>48</v>
      </c>
      <c r="R164" s="104" t="s">
        <v>2398</v>
      </c>
      <c r="S164" s="104" t="s">
        <v>4169</v>
      </c>
      <c r="T164" s="104">
        <v>3</v>
      </c>
      <c r="U164" s="104" t="s">
        <v>3990</v>
      </c>
      <c r="V164" s="104">
        <v>3</v>
      </c>
      <c r="W164" s="104" t="s">
        <v>3892</v>
      </c>
      <c r="X164" s="104" t="s">
        <v>51</v>
      </c>
      <c r="Y164" s="104" t="s">
        <v>2399</v>
      </c>
      <c r="Z164" s="104" t="s">
        <v>2400</v>
      </c>
      <c r="AA164" s="104" t="s">
        <v>4168</v>
      </c>
      <c r="AB164" s="104" t="s">
        <v>2401</v>
      </c>
      <c r="AC164" s="104" t="s">
        <v>2402</v>
      </c>
      <c r="AD164" s="104" t="s">
        <v>2403</v>
      </c>
      <c r="AE164" s="104" t="s">
        <v>2395</v>
      </c>
      <c r="AF164" s="104" t="s">
        <v>2404</v>
      </c>
      <c r="AG164" s="104" t="s">
        <v>2405</v>
      </c>
      <c r="AH164" s="104" t="s">
        <v>2406</v>
      </c>
      <c r="AI164" s="104" t="s">
        <v>2407</v>
      </c>
      <c r="AJ164" s="104" t="s">
        <v>2408</v>
      </c>
      <c r="AK164" s="104" t="s">
        <v>3892</v>
      </c>
      <c r="AL164" s="104" t="s">
        <v>3892</v>
      </c>
      <c r="AM164" s="104" t="s">
        <v>2409</v>
      </c>
      <c r="AN164" s="104" t="s">
        <v>2410</v>
      </c>
      <c r="AO164" s="104" t="s">
        <v>3892</v>
      </c>
      <c r="AP164" s="104" t="s">
        <v>3892</v>
      </c>
      <c r="AQ164" s="104" t="s">
        <v>3892</v>
      </c>
    </row>
    <row r="165" spans="1:43" s="104" customFormat="1" x14ac:dyDescent="0.4">
      <c r="A165" s="104" t="s">
        <v>2411</v>
      </c>
      <c r="B165" s="104" t="s">
        <v>43</v>
      </c>
      <c r="C165" s="104" t="s">
        <v>2412</v>
      </c>
      <c r="D165" s="104" t="s">
        <v>4167</v>
      </c>
      <c r="E165" s="104" t="s">
        <v>4166</v>
      </c>
      <c r="F165" s="104" t="s">
        <v>2414</v>
      </c>
      <c r="G165" s="104" t="s">
        <v>45</v>
      </c>
      <c r="H165" s="104" t="s">
        <v>2415</v>
      </c>
      <c r="I165" s="104" t="s">
        <v>3948</v>
      </c>
      <c r="J165" s="104" t="s">
        <v>3920</v>
      </c>
      <c r="K165" s="104">
        <v>1</v>
      </c>
      <c r="L165" s="104" t="s">
        <v>47</v>
      </c>
      <c r="M165" s="104" t="s">
        <v>48</v>
      </c>
      <c r="N165" s="104" t="s">
        <v>48</v>
      </c>
      <c r="O165" s="104" t="s">
        <v>48</v>
      </c>
      <c r="P165" s="104" t="s">
        <v>48</v>
      </c>
      <c r="Q165" s="104" t="s">
        <v>48</v>
      </c>
      <c r="R165" s="104" t="s">
        <v>1685</v>
      </c>
      <c r="S165" s="104" t="s">
        <v>3919</v>
      </c>
      <c r="T165" s="104">
        <v>2</v>
      </c>
      <c r="U165" s="104" t="s">
        <v>3951</v>
      </c>
      <c r="V165" s="104">
        <v>4</v>
      </c>
      <c r="W165" s="104" t="s">
        <v>3892</v>
      </c>
      <c r="X165" s="104" t="s">
        <v>51</v>
      </c>
      <c r="Y165" s="104" t="s">
        <v>2416</v>
      </c>
      <c r="Z165" s="104" t="s">
        <v>2417</v>
      </c>
      <c r="AA165" s="104" t="s">
        <v>4165</v>
      </c>
      <c r="AB165" s="104" t="s">
        <v>2418</v>
      </c>
      <c r="AC165" s="104" t="s">
        <v>2419</v>
      </c>
      <c r="AD165" s="104" t="s">
        <v>2420</v>
      </c>
      <c r="AE165" s="104" t="s">
        <v>2413</v>
      </c>
      <c r="AF165" s="104" t="s">
        <v>2421</v>
      </c>
      <c r="AG165" s="104" t="s">
        <v>2422</v>
      </c>
      <c r="AH165" s="104" t="s">
        <v>3892</v>
      </c>
      <c r="AI165" s="104" t="s">
        <v>3892</v>
      </c>
      <c r="AJ165" s="104" t="s">
        <v>3892</v>
      </c>
      <c r="AK165" s="104" t="s">
        <v>3892</v>
      </c>
      <c r="AL165" s="104" t="s">
        <v>3892</v>
      </c>
      <c r="AM165" s="104" t="s">
        <v>2423</v>
      </c>
      <c r="AN165" s="104" t="s">
        <v>2424</v>
      </c>
      <c r="AO165" s="104" t="s">
        <v>3892</v>
      </c>
      <c r="AP165" s="104" t="s">
        <v>3892</v>
      </c>
      <c r="AQ165" s="104" t="s">
        <v>3892</v>
      </c>
    </row>
    <row r="166" spans="1:43" s="104" customFormat="1" x14ac:dyDescent="0.4">
      <c r="A166" s="104" t="s">
        <v>2425</v>
      </c>
      <c r="B166" s="104" t="s">
        <v>43</v>
      </c>
      <c r="C166" s="104" t="s">
        <v>110</v>
      </c>
      <c r="D166" s="104" t="s">
        <v>4164</v>
      </c>
      <c r="E166" s="104" t="s">
        <v>4163</v>
      </c>
      <c r="F166" s="104" t="s">
        <v>2427</v>
      </c>
      <c r="G166" s="104" t="s">
        <v>65</v>
      </c>
      <c r="H166" s="104" t="s">
        <v>2428</v>
      </c>
      <c r="I166" s="104" t="s">
        <v>3898</v>
      </c>
      <c r="J166" s="104" t="s">
        <v>3957</v>
      </c>
      <c r="K166" s="104">
        <v>2</v>
      </c>
      <c r="L166" s="104" t="s">
        <v>67</v>
      </c>
      <c r="M166" s="104" t="s">
        <v>48</v>
      </c>
      <c r="N166" s="104" t="s">
        <v>49</v>
      </c>
      <c r="O166" s="104" t="s">
        <v>48</v>
      </c>
      <c r="P166" s="104" t="s">
        <v>48</v>
      </c>
      <c r="Q166" s="104" t="s">
        <v>48</v>
      </c>
      <c r="R166" s="104" t="s">
        <v>2429</v>
      </c>
      <c r="S166" s="104" t="s">
        <v>4047</v>
      </c>
      <c r="T166" s="104">
        <v>4</v>
      </c>
      <c r="U166" s="104" t="s">
        <v>3951</v>
      </c>
      <c r="V166" s="104">
        <v>4</v>
      </c>
      <c r="W166" s="104" t="s">
        <v>3894</v>
      </c>
      <c r="X166" s="104" t="s">
        <v>51</v>
      </c>
      <c r="Y166" s="104" t="s">
        <v>2430</v>
      </c>
      <c r="Z166" s="104" t="s">
        <v>2431</v>
      </c>
      <c r="AA166" s="104" t="s">
        <v>3927</v>
      </c>
      <c r="AB166" s="104" t="s">
        <v>2432</v>
      </c>
      <c r="AC166" s="104" t="s">
        <v>2433</v>
      </c>
      <c r="AD166" s="104" t="s">
        <v>2434</v>
      </c>
      <c r="AE166" s="104" t="s">
        <v>2426</v>
      </c>
      <c r="AF166" s="104" t="s">
        <v>3892</v>
      </c>
      <c r="AG166" s="104" t="s">
        <v>3892</v>
      </c>
      <c r="AH166" s="104" t="s">
        <v>3892</v>
      </c>
      <c r="AI166" s="104" t="s">
        <v>3892</v>
      </c>
      <c r="AJ166" s="104" t="s">
        <v>3892</v>
      </c>
      <c r="AK166" s="104" t="s">
        <v>3892</v>
      </c>
      <c r="AL166" s="104" t="s">
        <v>3892</v>
      </c>
      <c r="AM166" s="104" t="s">
        <v>2435</v>
      </c>
      <c r="AN166" s="104" t="s">
        <v>2436</v>
      </c>
      <c r="AO166" s="104" t="s">
        <v>3892</v>
      </c>
      <c r="AP166" s="104" t="s">
        <v>3892</v>
      </c>
      <c r="AQ166" s="104" t="s">
        <v>3892</v>
      </c>
    </row>
    <row r="167" spans="1:43" s="104" customFormat="1" x14ac:dyDescent="0.4">
      <c r="A167" s="104" t="s">
        <v>2437</v>
      </c>
      <c r="B167" s="104" t="s">
        <v>43</v>
      </c>
      <c r="C167" s="104" t="s">
        <v>110</v>
      </c>
      <c r="D167" s="104" t="s">
        <v>3917</v>
      </c>
      <c r="E167" s="104" t="s">
        <v>4162</v>
      </c>
      <c r="F167" s="104" t="s">
        <v>2427</v>
      </c>
      <c r="G167" s="104" t="s">
        <v>65</v>
      </c>
      <c r="H167" s="104" t="s">
        <v>2439</v>
      </c>
      <c r="I167" s="104" t="s">
        <v>3921</v>
      </c>
      <c r="J167" s="104" t="s">
        <v>4161</v>
      </c>
      <c r="K167" s="104">
        <v>3</v>
      </c>
      <c r="L167" s="104" t="s">
        <v>47</v>
      </c>
      <c r="M167" s="104" t="s">
        <v>48</v>
      </c>
      <c r="N167" s="104" t="s">
        <v>49</v>
      </c>
      <c r="O167" s="104" t="s">
        <v>49</v>
      </c>
      <c r="P167" s="104" t="s">
        <v>48</v>
      </c>
      <c r="Q167" s="104" t="s">
        <v>48</v>
      </c>
      <c r="R167" s="104" t="s">
        <v>2440</v>
      </c>
      <c r="S167" s="104" t="s">
        <v>4160</v>
      </c>
      <c r="T167" s="104">
        <v>4</v>
      </c>
      <c r="U167" s="104" t="s">
        <v>3907</v>
      </c>
      <c r="V167" s="104">
        <v>2</v>
      </c>
      <c r="W167" s="104" t="s">
        <v>3894</v>
      </c>
      <c r="X167" s="104" t="s">
        <v>51</v>
      </c>
      <c r="Y167" s="104" t="s">
        <v>2441</v>
      </c>
      <c r="Z167" s="104" t="s">
        <v>2442</v>
      </c>
      <c r="AA167" s="104" t="s">
        <v>3893</v>
      </c>
      <c r="AB167" s="104" t="s">
        <v>2443</v>
      </c>
      <c r="AC167" s="104" t="s">
        <v>2444</v>
      </c>
      <c r="AD167" s="104" t="s">
        <v>2445</v>
      </c>
      <c r="AE167" s="104" t="s">
        <v>2438</v>
      </c>
      <c r="AF167" s="104" t="s">
        <v>3892</v>
      </c>
      <c r="AG167" s="104" t="s">
        <v>3892</v>
      </c>
      <c r="AH167" s="104" t="s">
        <v>3892</v>
      </c>
      <c r="AI167" s="104" t="s">
        <v>3892</v>
      </c>
      <c r="AJ167" s="104" t="s">
        <v>3892</v>
      </c>
      <c r="AK167" s="104" t="s">
        <v>3892</v>
      </c>
      <c r="AL167" s="104" t="s">
        <v>3892</v>
      </c>
      <c r="AM167" s="104" t="s">
        <v>2446</v>
      </c>
      <c r="AN167" s="104" t="s">
        <v>2447</v>
      </c>
      <c r="AO167" s="104" t="s">
        <v>3892</v>
      </c>
      <c r="AP167" s="104" t="s">
        <v>3892</v>
      </c>
      <c r="AQ167" s="104" t="s">
        <v>3892</v>
      </c>
    </row>
    <row r="168" spans="1:43" s="104" customFormat="1" x14ac:dyDescent="0.4">
      <c r="A168" s="104" t="s">
        <v>2448</v>
      </c>
      <c r="B168" s="104" t="s">
        <v>43</v>
      </c>
      <c r="C168" s="104" t="s">
        <v>418</v>
      </c>
      <c r="D168" s="104" t="s">
        <v>3917</v>
      </c>
      <c r="E168" s="104" t="s">
        <v>4159</v>
      </c>
      <c r="F168" s="104" t="s">
        <v>2450</v>
      </c>
      <c r="G168" s="104" t="s">
        <v>45</v>
      </c>
      <c r="H168" s="104" t="s">
        <v>2451</v>
      </c>
      <c r="I168" s="104" t="s">
        <v>4158</v>
      </c>
      <c r="J168" s="104" t="s">
        <v>3914</v>
      </c>
      <c r="K168" s="104">
        <v>3</v>
      </c>
      <c r="L168" s="104" t="s">
        <v>47</v>
      </c>
      <c r="M168" s="104" t="s">
        <v>48</v>
      </c>
      <c r="N168" s="104" t="s">
        <v>49</v>
      </c>
      <c r="O168" s="104" t="s">
        <v>49</v>
      </c>
      <c r="P168" s="104" t="s">
        <v>49</v>
      </c>
      <c r="Q168" s="104" t="s">
        <v>49</v>
      </c>
      <c r="R168" s="104" t="s">
        <v>2452</v>
      </c>
      <c r="S168" s="104" t="s">
        <v>4090</v>
      </c>
      <c r="T168" s="104">
        <v>5</v>
      </c>
      <c r="U168" s="104" t="s">
        <v>3990</v>
      </c>
      <c r="V168" s="104">
        <v>3</v>
      </c>
      <c r="W168" s="104" t="s">
        <v>3892</v>
      </c>
      <c r="X168" s="104" t="s">
        <v>51</v>
      </c>
      <c r="Y168" s="104" t="s">
        <v>2453</v>
      </c>
      <c r="Z168" s="104" t="s">
        <v>2454</v>
      </c>
      <c r="AA168" s="104" t="s">
        <v>3923</v>
      </c>
      <c r="AB168" s="104" t="s">
        <v>2455</v>
      </c>
      <c r="AC168" s="104" t="s">
        <v>2456</v>
      </c>
      <c r="AD168" s="104" t="s">
        <v>2457</v>
      </c>
      <c r="AE168" s="104" t="s">
        <v>2449</v>
      </c>
      <c r="AF168" s="104" t="s">
        <v>2458</v>
      </c>
      <c r="AG168" s="104" t="s">
        <v>2459</v>
      </c>
      <c r="AH168" s="104" t="s">
        <v>2460</v>
      </c>
      <c r="AI168" s="104" t="s">
        <v>3892</v>
      </c>
      <c r="AJ168" s="104" t="s">
        <v>3892</v>
      </c>
      <c r="AK168" s="104" t="s">
        <v>3892</v>
      </c>
      <c r="AL168" s="104" t="s">
        <v>3892</v>
      </c>
      <c r="AM168" s="104" t="s">
        <v>2461</v>
      </c>
      <c r="AN168" s="104" t="s">
        <v>2462</v>
      </c>
      <c r="AO168" s="104" t="s">
        <v>3892</v>
      </c>
      <c r="AP168" s="104" t="s">
        <v>3892</v>
      </c>
      <c r="AQ168" s="104" t="s">
        <v>3892</v>
      </c>
    </row>
    <row r="169" spans="1:43" s="104" customFormat="1" x14ac:dyDescent="0.4">
      <c r="A169" s="104" t="s">
        <v>2463</v>
      </c>
      <c r="B169" s="104" t="s">
        <v>43</v>
      </c>
      <c r="C169" s="104" t="s">
        <v>1970</v>
      </c>
      <c r="D169" s="104" t="s">
        <v>3917</v>
      </c>
      <c r="E169" s="104" t="s">
        <v>4157</v>
      </c>
      <c r="F169" s="104" t="s">
        <v>2465</v>
      </c>
      <c r="G169" s="104" t="s">
        <v>45</v>
      </c>
      <c r="H169" s="104" t="s">
        <v>2466</v>
      </c>
      <c r="I169" s="104" t="s">
        <v>3948</v>
      </c>
      <c r="J169" s="104" t="s">
        <v>3909</v>
      </c>
      <c r="K169" s="104">
        <v>1</v>
      </c>
      <c r="L169" s="104" t="s">
        <v>47</v>
      </c>
      <c r="M169" s="104" t="s">
        <v>48</v>
      </c>
      <c r="N169" s="104" t="s">
        <v>49</v>
      </c>
      <c r="O169" s="104" t="s">
        <v>49</v>
      </c>
      <c r="P169" s="104" t="s">
        <v>49</v>
      </c>
      <c r="Q169" s="104" t="s">
        <v>49</v>
      </c>
      <c r="R169" s="104" t="s">
        <v>2467</v>
      </c>
      <c r="S169" s="104" t="s">
        <v>4118</v>
      </c>
      <c r="T169" s="104">
        <v>2</v>
      </c>
      <c r="U169" s="104" t="s">
        <v>4072</v>
      </c>
      <c r="V169" s="104">
        <v>3</v>
      </c>
      <c r="W169" s="104" t="s">
        <v>4059</v>
      </c>
      <c r="X169" s="104" t="s">
        <v>51</v>
      </c>
      <c r="Y169" s="104" t="s">
        <v>2468</v>
      </c>
      <c r="Z169" s="104" t="s">
        <v>2469</v>
      </c>
      <c r="AA169" s="104" t="s">
        <v>4156</v>
      </c>
      <c r="AB169" s="104" t="s">
        <v>2470</v>
      </c>
      <c r="AC169" s="104" t="s">
        <v>2471</v>
      </c>
      <c r="AD169" s="104" t="s">
        <v>2472</v>
      </c>
      <c r="AE169" s="104" t="s">
        <v>2464</v>
      </c>
      <c r="AF169" s="104" t="s">
        <v>2473</v>
      </c>
      <c r="AG169" s="104" t="s">
        <v>2474</v>
      </c>
      <c r="AH169" s="104" t="s">
        <v>2475</v>
      </c>
      <c r="AI169" s="104" t="s">
        <v>3892</v>
      </c>
      <c r="AJ169" s="104" t="s">
        <v>3892</v>
      </c>
      <c r="AK169" s="104" t="s">
        <v>3892</v>
      </c>
      <c r="AL169" s="104" t="s">
        <v>3892</v>
      </c>
      <c r="AM169" s="104" t="s">
        <v>2476</v>
      </c>
      <c r="AN169" s="104" t="s">
        <v>2477</v>
      </c>
      <c r="AO169" s="104" t="s">
        <v>3892</v>
      </c>
      <c r="AP169" s="104" t="s">
        <v>3892</v>
      </c>
      <c r="AQ169" s="104" t="s">
        <v>3892</v>
      </c>
    </row>
    <row r="170" spans="1:43" s="104" customFormat="1" x14ac:dyDescent="0.4">
      <c r="A170" s="104" t="s">
        <v>2478</v>
      </c>
      <c r="B170" s="104" t="s">
        <v>43</v>
      </c>
      <c r="C170" s="104" t="s">
        <v>147</v>
      </c>
      <c r="D170" s="104" t="s">
        <v>3917</v>
      </c>
      <c r="E170" s="104" t="s">
        <v>4155</v>
      </c>
      <c r="F170" s="104" t="s">
        <v>2117</v>
      </c>
      <c r="G170" s="104" t="s">
        <v>45</v>
      </c>
      <c r="H170" s="104" t="s">
        <v>2480</v>
      </c>
      <c r="I170" s="104" t="s">
        <v>3898</v>
      </c>
      <c r="J170" s="104" t="s">
        <v>4154</v>
      </c>
      <c r="K170" s="104">
        <v>2</v>
      </c>
      <c r="L170" s="104" t="s">
        <v>151</v>
      </c>
      <c r="M170" s="104" t="s">
        <v>48</v>
      </c>
      <c r="N170" s="104" t="s">
        <v>48</v>
      </c>
      <c r="O170" s="104" t="s">
        <v>48</v>
      </c>
      <c r="P170" s="104" t="s">
        <v>49</v>
      </c>
      <c r="Q170" s="104" t="s">
        <v>49</v>
      </c>
      <c r="R170" s="104" t="s">
        <v>2481</v>
      </c>
      <c r="S170" s="104" t="s">
        <v>3919</v>
      </c>
      <c r="T170" s="104">
        <v>2</v>
      </c>
      <c r="U170" s="104" t="s">
        <v>3918</v>
      </c>
      <c r="V170" s="104">
        <v>1</v>
      </c>
      <c r="W170" s="104" t="s">
        <v>3892</v>
      </c>
      <c r="X170" s="104" t="s">
        <v>51</v>
      </c>
      <c r="Y170" s="104" t="s">
        <v>2482</v>
      </c>
      <c r="Z170" s="104" t="s">
        <v>2483</v>
      </c>
      <c r="AA170" s="104" t="s">
        <v>3893</v>
      </c>
      <c r="AB170" s="104" t="s">
        <v>2484</v>
      </c>
      <c r="AC170" s="104" t="s">
        <v>2485</v>
      </c>
      <c r="AD170" s="104" t="s">
        <v>2486</v>
      </c>
      <c r="AE170" s="104" t="s">
        <v>2479</v>
      </c>
      <c r="AF170" s="104" t="s">
        <v>3892</v>
      </c>
      <c r="AG170" s="104" t="s">
        <v>3892</v>
      </c>
      <c r="AH170" s="104" t="s">
        <v>3892</v>
      </c>
      <c r="AI170" s="104" t="s">
        <v>3892</v>
      </c>
      <c r="AJ170" s="104" t="s">
        <v>3892</v>
      </c>
      <c r="AK170" s="104" t="s">
        <v>3892</v>
      </c>
      <c r="AL170" s="104" t="s">
        <v>3892</v>
      </c>
      <c r="AM170" s="104" t="s">
        <v>2487</v>
      </c>
      <c r="AN170" s="104" t="s">
        <v>2488</v>
      </c>
      <c r="AO170" s="104" t="s">
        <v>3892</v>
      </c>
      <c r="AP170" s="104" t="s">
        <v>3892</v>
      </c>
      <c r="AQ170" s="104" t="s">
        <v>3892</v>
      </c>
    </row>
    <row r="171" spans="1:43" s="104" customFormat="1" x14ac:dyDescent="0.4">
      <c r="A171" s="104" t="s">
        <v>2489</v>
      </c>
      <c r="B171" s="104" t="s">
        <v>43</v>
      </c>
      <c r="C171" s="104" t="s">
        <v>110</v>
      </c>
      <c r="D171" s="104" t="s">
        <v>3917</v>
      </c>
      <c r="E171" s="104" t="s">
        <v>4153</v>
      </c>
      <c r="F171" s="104" t="s">
        <v>2491</v>
      </c>
      <c r="G171" s="104" t="s">
        <v>65</v>
      </c>
      <c r="H171" s="104" t="s">
        <v>2492</v>
      </c>
      <c r="I171" s="104" t="s">
        <v>3898</v>
      </c>
      <c r="J171" s="104" t="s">
        <v>3914</v>
      </c>
      <c r="K171" s="104">
        <v>3</v>
      </c>
      <c r="L171" s="104" t="s">
        <v>201</v>
      </c>
      <c r="M171" s="104" t="s">
        <v>48</v>
      </c>
      <c r="N171" s="104" t="s">
        <v>48</v>
      </c>
      <c r="O171" s="104" t="s">
        <v>48</v>
      </c>
      <c r="P171" s="104" t="s">
        <v>48</v>
      </c>
      <c r="Q171" s="104" t="s">
        <v>48</v>
      </c>
      <c r="R171" s="104" t="s">
        <v>2493</v>
      </c>
      <c r="S171" s="104" t="s">
        <v>4152</v>
      </c>
      <c r="T171" s="104">
        <v>3</v>
      </c>
      <c r="U171" s="104" t="s">
        <v>3951</v>
      </c>
      <c r="V171" s="104">
        <v>4</v>
      </c>
      <c r="W171" s="104" t="s">
        <v>3894</v>
      </c>
      <c r="X171" s="104" t="s">
        <v>51</v>
      </c>
      <c r="Y171" s="104" t="s">
        <v>2494</v>
      </c>
      <c r="Z171" s="104" t="s">
        <v>4151</v>
      </c>
      <c r="AA171" s="104" t="s">
        <v>4032</v>
      </c>
      <c r="AB171" s="104" t="s">
        <v>2495</v>
      </c>
      <c r="AC171" s="104" t="s">
        <v>2496</v>
      </c>
      <c r="AD171" s="104" t="s">
        <v>2497</v>
      </c>
      <c r="AE171" s="104" t="s">
        <v>2490</v>
      </c>
      <c r="AF171" s="104" t="s">
        <v>2498</v>
      </c>
      <c r="AG171" s="104" t="s">
        <v>2499</v>
      </c>
      <c r="AH171" s="104" t="s">
        <v>2490</v>
      </c>
      <c r="AI171" s="104" t="s">
        <v>2500</v>
      </c>
      <c r="AJ171" s="104" t="s">
        <v>2501</v>
      </c>
      <c r="AK171" s="104" t="s">
        <v>2502</v>
      </c>
      <c r="AL171" s="104" t="s">
        <v>3892</v>
      </c>
      <c r="AM171" s="104" t="s">
        <v>2503</v>
      </c>
      <c r="AN171" s="104" t="s">
        <v>2504</v>
      </c>
      <c r="AO171" s="104" t="s">
        <v>3892</v>
      </c>
      <c r="AP171" s="104" t="s">
        <v>3892</v>
      </c>
      <c r="AQ171" s="104" t="s">
        <v>3892</v>
      </c>
    </row>
    <row r="172" spans="1:43" s="104" customFormat="1" x14ac:dyDescent="0.4">
      <c r="A172" s="104" t="s">
        <v>2505</v>
      </c>
      <c r="B172" s="104" t="s">
        <v>43</v>
      </c>
      <c r="C172" s="104" t="s">
        <v>147</v>
      </c>
      <c r="D172" s="104" t="s">
        <v>3917</v>
      </c>
      <c r="E172" s="104" t="s">
        <v>4150</v>
      </c>
      <c r="F172" s="104" t="s">
        <v>2117</v>
      </c>
      <c r="G172" s="104" t="s">
        <v>45</v>
      </c>
      <c r="H172" s="104" t="s">
        <v>2507</v>
      </c>
      <c r="I172" s="104" t="s">
        <v>3921</v>
      </c>
      <c r="J172" s="104" t="s">
        <v>4149</v>
      </c>
      <c r="K172" s="104">
        <v>1</v>
      </c>
      <c r="L172" s="104" t="s">
        <v>151</v>
      </c>
      <c r="M172" s="104" t="s">
        <v>48</v>
      </c>
      <c r="N172" s="104" t="s">
        <v>49</v>
      </c>
      <c r="O172" s="104" t="s">
        <v>49</v>
      </c>
      <c r="P172" s="104" t="s">
        <v>49</v>
      </c>
      <c r="Q172" s="104" t="s">
        <v>49</v>
      </c>
      <c r="R172" s="104" t="s">
        <v>2508</v>
      </c>
      <c r="S172" s="104" t="s">
        <v>4148</v>
      </c>
      <c r="T172" s="104">
        <v>2</v>
      </c>
      <c r="U172" s="104" t="s">
        <v>3955</v>
      </c>
      <c r="V172" s="104">
        <v>0</v>
      </c>
      <c r="W172" s="104" t="s">
        <v>3892</v>
      </c>
      <c r="X172" s="104" t="s">
        <v>51</v>
      </c>
      <c r="Y172" s="104" t="s">
        <v>2509</v>
      </c>
      <c r="Z172" s="104" t="s">
        <v>2510</v>
      </c>
      <c r="AA172" s="104" t="s">
        <v>3979</v>
      </c>
      <c r="AB172" s="104" t="s">
        <v>2511</v>
      </c>
      <c r="AC172" s="104" t="s">
        <v>2512</v>
      </c>
      <c r="AD172" s="104" t="s">
        <v>2513</v>
      </c>
      <c r="AE172" s="104" t="s">
        <v>2506</v>
      </c>
      <c r="AF172" s="104" t="s">
        <v>2514</v>
      </c>
      <c r="AG172" s="104" t="s">
        <v>3892</v>
      </c>
      <c r="AH172" s="104" t="s">
        <v>3892</v>
      </c>
      <c r="AI172" s="104" t="s">
        <v>3892</v>
      </c>
      <c r="AJ172" s="104" t="s">
        <v>3892</v>
      </c>
      <c r="AK172" s="104" t="s">
        <v>3892</v>
      </c>
      <c r="AL172" s="104" t="s">
        <v>3892</v>
      </c>
      <c r="AM172" s="104" t="s">
        <v>2515</v>
      </c>
      <c r="AN172" s="104" t="s">
        <v>2516</v>
      </c>
      <c r="AO172" s="104" t="s">
        <v>3892</v>
      </c>
      <c r="AP172" s="104" t="s">
        <v>3892</v>
      </c>
      <c r="AQ172" s="104" t="s">
        <v>3892</v>
      </c>
    </row>
    <row r="173" spans="1:43" s="104" customFormat="1" x14ac:dyDescent="0.4">
      <c r="A173" s="104" t="s">
        <v>2517</v>
      </c>
      <c r="B173" s="104" t="s">
        <v>43</v>
      </c>
      <c r="C173" s="104" t="s">
        <v>110</v>
      </c>
      <c r="D173" s="104" t="s">
        <v>3917</v>
      </c>
      <c r="E173" s="104" t="s">
        <v>4147</v>
      </c>
      <c r="F173" s="104" t="s">
        <v>2519</v>
      </c>
      <c r="G173" s="104" t="s">
        <v>45</v>
      </c>
      <c r="H173" s="104" t="s">
        <v>2520</v>
      </c>
      <c r="I173" s="104" t="s">
        <v>3921</v>
      </c>
      <c r="J173" s="104" t="s">
        <v>4146</v>
      </c>
      <c r="K173" s="104">
        <v>3</v>
      </c>
      <c r="L173" s="104" t="s">
        <v>47</v>
      </c>
      <c r="M173" s="104" t="s">
        <v>48</v>
      </c>
      <c r="N173" s="104" t="s">
        <v>49</v>
      </c>
      <c r="O173" s="104" t="s">
        <v>49</v>
      </c>
      <c r="P173" s="104" t="s">
        <v>48</v>
      </c>
      <c r="Q173" s="104" t="s">
        <v>49</v>
      </c>
      <c r="R173" s="104" t="s">
        <v>2521</v>
      </c>
      <c r="S173" s="104" t="s">
        <v>3903</v>
      </c>
      <c r="T173" s="104">
        <v>1</v>
      </c>
      <c r="U173" s="104" t="s">
        <v>3990</v>
      </c>
      <c r="V173" s="104">
        <v>3</v>
      </c>
      <c r="W173" s="104" t="s">
        <v>3894</v>
      </c>
      <c r="X173" s="104" t="s">
        <v>51</v>
      </c>
      <c r="Y173" s="104" t="s">
        <v>2522</v>
      </c>
      <c r="Z173" s="104" t="s">
        <v>2523</v>
      </c>
      <c r="AA173" s="104" t="s">
        <v>3927</v>
      </c>
      <c r="AB173" s="104" t="s">
        <v>2524</v>
      </c>
      <c r="AC173" s="104" t="s">
        <v>2525</v>
      </c>
      <c r="AD173" s="104" t="s">
        <v>2526</v>
      </c>
      <c r="AE173" s="104" t="s">
        <v>2518</v>
      </c>
      <c r="AF173" s="104" t="s">
        <v>2527</v>
      </c>
      <c r="AG173" s="104" t="s">
        <v>2528</v>
      </c>
      <c r="AH173" s="104" t="s">
        <v>3892</v>
      </c>
      <c r="AI173" s="104" t="s">
        <v>3892</v>
      </c>
      <c r="AJ173" s="104" t="s">
        <v>3892</v>
      </c>
      <c r="AK173" s="104" t="s">
        <v>3892</v>
      </c>
      <c r="AL173" s="104" t="s">
        <v>3892</v>
      </c>
      <c r="AM173" s="104" t="s">
        <v>2529</v>
      </c>
      <c r="AN173" s="104" t="s">
        <v>2530</v>
      </c>
      <c r="AO173" s="104" t="s">
        <v>3892</v>
      </c>
      <c r="AP173" s="104" t="s">
        <v>3892</v>
      </c>
      <c r="AQ173" s="104" t="s">
        <v>3892</v>
      </c>
    </row>
    <row r="174" spans="1:43" s="104" customFormat="1" x14ac:dyDescent="0.4">
      <c r="A174" s="104" t="s">
        <v>2531</v>
      </c>
      <c r="B174" s="104" t="s">
        <v>43</v>
      </c>
      <c r="C174" s="104" t="s">
        <v>110</v>
      </c>
      <c r="D174" s="104" t="s">
        <v>3982</v>
      </c>
      <c r="E174" s="104" t="s">
        <v>4145</v>
      </c>
      <c r="F174" s="104" t="s">
        <v>1023</v>
      </c>
      <c r="G174" s="104" t="s">
        <v>65</v>
      </c>
      <c r="H174" s="104" t="s">
        <v>2533</v>
      </c>
      <c r="I174" s="104" t="s">
        <v>3898</v>
      </c>
      <c r="J174" s="104" t="s">
        <v>3920</v>
      </c>
      <c r="K174" s="104">
        <v>1</v>
      </c>
      <c r="L174" s="104" t="s">
        <v>47</v>
      </c>
      <c r="M174" s="104" t="s">
        <v>48</v>
      </c>
      <c r="N174" s="104" t="s">
        <v>48</v>
      </c>
      <c r="O174" s="104" t="s">
        <v>48</v>
      </c>
      <c r="P174" s="104" t="s">
        <v>48</v>
      </c>
      <c r="Q174" s="104" t="s">
        <v>48</v>
      </c>
      <c r="R174" s="104" t="s">
        <v>2534</v>
      </c>
      <c r="S174" s="104" t="s">
        <v>4090</v>
      </c>
      <c r="T174" s="104">
        <v>5</v>
      </c>
      <c r="U174" s="104" t="s">
        <v>3951</v>
      </c>
      <c r="V174" s="104">
        <v>4</v>
      </c>
      <c r="W174" s="104" t="s">
        <v>4015</v>
      </c>
      <c r="X174" s="104" t="s">
        <v>51</v>
      </c>
      <c r="Y174" s="104" t="s">
        <v>2535</v>
      </c>
      <c r="Z174" s="104" t="s">
        <v>2536</v>
      </c>
      <c r="AA174" s="104" t="s">
        <v>4144</v>
      </c>
      <c r="AB174" s="104" t="s">
        <v>2537</v>
      </c>
      <c r="AC174" s="104" t="s">
        <v>2538</v>
      </c>
      <c r="AD174" s="104" t="s">
        <v>2539</v>
      </c>
      <c r="AE174" s="104" t="s">
        <v>2532</v>
      </c>
      <c r="AF174" s="104" t="s">
        <v>2540</v>
      </c>
      <c r="AG174" s="104" t="s">
        <v>2541</v>
      </c>
      <c r="AH174" s="104" t="s">
        <v>2542</v>
      </c>
      <c r="AI174" s="104" t="s">
        <v>2543</v>
      </c>
      <c r="AJ174" s="104" t="s">
        <v>2544</v>
      </c>
      <c r="AK174" s="104" t="s">
        <v>2545</v>
      </c>
      <c r="AL174" s="104" t="s">
        <v>3892</v>
      </c>
      <c r="AM174" s="104" t="s">
        <v>1023</v>
      </c>
      <c r="AN174" s="104" t="s">
        <v>2546</v>
      </c>
      <c r="AO174" s="104" t="s">
        <v>3892</v>
      </c>
      <c r="AP174" s="104" t="s">
        <v>3892</v>
      </c>
      <c r="AQ174" s="104" t="s">
        <v>3892</v>
      </c>
    </row>
    <row r="175" spans="1:43" s="104" customFormat="1" x14ac:dyDescent="0.4">
      <c r="A175" s="104" t="s">
        <v>2547</v>
      </c>
      <c r="B175" s="104" t="s">
        <v>43</v>
      </c>
      <c r="C175" s="104" t="s">
        <v>110</v>
      </c>
      <c r="D175" s="104" t="s">
        <v>3917</v>
      </c>
      <c r="E175" s="104" t="s">
        <v>4143</v>
      </c>
      <c r="F175" s="104" t="s">
        <v>1023</v>
      </c>
      <c r="G175" s="104" t="s">
        <v>65</v>
      </c>
      <c r="H175" s="104" t="s">
        <v>2549</v>
      </c>
      <c r="I175" s="104" t="s">
        <v>3898</v>
      </c>
      <c r="J175" s="104" t="s">
        <v>3932</v>
      </c>
      <c r="K175" s="104">
        <v>3</v>
      </c>
      <c r="L175" s="104" t="s">
        <v>47</v>
      </c>
      <c r="M175" s="104" t="s">
        <v>48</v>
      </c>
      <c r="N175" s="104" t="s">
        <v>49</v>
      </c>
      <c r="O175" s="104" t="s">
        <v>48</v>
      </c>
      <c r="P175" s="104" t="s">
        <v>48</v>
      </c>
      <c r="Q175" s="104" t="s">
        <v>48</v>
      </c>
      <c r="R175" s="104" t="s">
        <v>2550</v>
      </c>
      <c r="S175" s="104" t="s">
        <v>4142</v>
      </c>
      <c r="T175" s="104">
        <v>2</v>
      </c>
      <c r="U175" s="104" t="s">
        <v>3955</v>
      </c>
      <c r="V175" s="104">
        <v>0</v>
      </c>
      <c r="W175" s="104" t="s">
        <v>3930</v>
      </c>
      <c r="X175" s="104" t="s">
        <v>51</v>
      </c>
      <c r="Y175" s="104" t="s">
        <v>2551</v>
      </c>
      <c r="Z175" s="104" t="s">
        <v>2552</v>
      </c>
      <c r="AA175" s="104" t="s">
        <v>4037</v>
      </c>
      <c r="AB175" s="104" t="s">
        <v>2553</v>
      </c>
      <c r="AC175" s="104" t="s">
        <v>2554</v>
      </c>
      <c r="AD175" s="104" t="s">
        <v>2555</v>
      </c>
      <c r="AE175" s="104" t="s">
        <v>2548</v>
      </c>
      <c r="AF175" s="104" t="s">
        <v>2556</v>
      </c>
      <c r="AG175" s="104" t="s">
        <v>3892</v>
      </c>
      <c r="AH175" s="104" t="s">
        <v>3892</v>
      </c>
      <c r="AI175" s="104" t="s">
        <v>3892</v>
      </c>
      <c r="AJ175" s="104" t="s">
        <v>3892</v>
      </c>
      <c r="AK175" s="104" t="s">
        <v>3892</v>
      </c>
      <c r="AL175" s="104" t="s">
        <v>3892</v>
      </c>
      <c r="AM175" s="104" t="s">
        <v>1023</v>
      </c>
      <c r="AN175" s="104" t="s">
        <v>2557</v>
      </c>
      <c r="AO175" s="104" t="s">
        <v>3892</v>
      </c>
      <c r="AP175" s="104" t="s">
        <v>3892</v>
      </c>
      <c r="AQ175" s="104" t="s">
        <v>3892</v>
      </c>
    </row>
    <row r="176" spans="1:43" s="104" customFormat="1" x14ac:dyDescent="0.4">
      <c r="A176" s="104" t="s">
        <v>2558</v>
      </c>
      <c r="B176" s="104" t="s">
        <v>184</v>
      </c>
      <c r="C176" s="104" t="s">
        <v>110</v>
      </c>
      <c r="D176" s="104" t="s">
        <v>3917</v>
      </c>
      <c r="E176" s="104" t="s">
        <v>4141</v>
      </c>
      <c r="F176" s="104" t="s">
        <v>1023</v>
      </c>
      <c r="G176" s="104" t="s">
        <v>65</v>
      </c>
      <c r="H176" s="104" t="s">
        <v>2560</v>
      </c>
      <c r="I176" s="104" t="s">
        <v>3941</v>
      </c>
      <c r="J176" s="104" t="s">
        <v>4140</v>
      </c>
      <c r="K176" s="104">
        <v>2</v>
      </c>
      <c r="L176" s="104" t="s">
        <v>151</v>
      </c>
      <c r="M176" s="104" t="s">
        <v>48</v>
      </c>
      <c r="N176" s="104" t="s">
        <v>49</v>
      </c>
      <c r="O176" s="104" t="s">
        <v>49</v>
      </c>
      <c r="P176" s="104" t="s">
        <v>48</v>
      </c>
      <c r="Q176" s="104" t="s">
        <v>48</v>
      </c>
      <c r="R176" s="104" t="s">
        <v>2561</v>
      </c>
      <c r="S176" s="104" t="s">
        <v>4139</v>
      </c>
      <c r="T176" s="104">
        <v>4</v>
      </c>
      <c r="U176" s="104" t="s">
        <v>3895</v>
      </c>
      <c r="V176" s="104">
        <v>1</v>
      </c>
      <c r="W176" s="104" t="s">
        <v>3930</v>
      </c>
      <c r="X176" s="104" t="s">
        <v>51</v>
      </c>
      <c r="Y176" s="104" t="s">
        <v>2562</v>
      </c>
      <c r="Z176" s="104" t="s">
        <v>2563</v>
      </c>
      <c r="AA176" s="104" t="s">
        <v>3893</v>
      </c>
      <c r="AB176" s="104" t="s">
        <v>2564</v>
      </c>
      <c r="AC176" s="104" t="s">
        <v>2565</v>
      </c>
      <c r="AD176" s="104" t="s">
        <v>2566</v>
      </c>
      <c r="AE176" s="104" t="s">
        <v>2559</v>
      </c>
      <c r="AF176" s="104" t="s">
        <v>3892</v>
      </c>
      <c r="AG176" s="104" t="s">
        <v>3892</v>
      </c>
      <c r="AH176" s="104" t="s">
        <v>3892</v>
      </c>
      <c r="AI176" s="104" t="s">
        <v>3892</v>
      </c>
      <c r="AJ176" s="104" t="s">
        <v>3892</v>
      </c>
      <c r="AK176" s="104" t="s">
        <v>3892</v>
      </c>
      <c r="AL176" s="104" t="s">
        <v>3892</v>
      </c>
      <c r="AM176" s="104" t="s">
        <v>1023</v>
      </c>
      <c r="AN176" s="104" t="s">
        <v>2567</v>
      </c>
      <c r="AO176" s="104" t="s">
        <v>3892</v>
      </c>
      <c r="AP176" s="104" t="s">
        <v>3892</v>
      </c>
      <c r="AQ176" s="104" t="s">
        <v>3892</v>
      </c>
    </row>
    <row r="177" spans="1:43" s="104" customFormat="1" x14ac:dyDescent="0.4">
      <c r="A177" s="104" t="s">
        <v>2568</v>
      </c>
      <c r="B177" s="104" t="s">
        <v>43</v>
      </c>
      <c r="C177" s="104" t="s">
        <v>110</v>
      </c>
      <c r="D177" s="104" t="s">
        <v>3900</v>
      </c>
      <c r="E177" s="104" t="s">
        <v>4138</v>
      </c>
      <c r="F177" s="104" t="s">
        <v>1023</v>
      </c>
      <c r="G177" s="104" t="s">
        <v>65</v>
      </c>
      <c r="H177" s="104" t="s">
        <v>2570</v>
      </c>
      <c r="I177" s="104" t="s">
        <v>3898</v>
      </c>
      <c r="J177" s="104" t="s">
        <v>4137</v>
      </c>
      <c r="K177" s="104">
        <v>3</v>
      </c>
      <c r="L177" s="104" t="s">
        <v>67</v>
      </c>
      <c r="M177" s="104" t="s">
        <v>48</v>
      </c>
      <c r="N177" s="104" t="s">
        <v>49</v>
      </c>
      <c r="O177" s="104" t="s">
        <v>49</v>
      </c>
      <c r="P177" s="104" t="s">
        <v>48</v>
      </c>
      <c r="Q177" s="104" t="s">
        <v>48</v>
      </c>
      <c r="R177" s="104" t="s">
        <v>2571</v>
      </c>
      <c r="S177" s="104" t="s">
        <v>4136</v>
      </c>
      <c r="T177" s="104">
        <v>2</v>
      </c>
      <c r="U177" s="104" t="s">
        <v>3955</v>
      </c>
      <c r="V177" s="104">
        <v>0</v>
      </c>
      <c r="W177" s="104" t="s">
        <v>4015</v>
      </c>
      <c r="X177" s="104" t="s">
        <v>51</v>
      </c>
      <c r="Y177" s="104" t="s">
        <v>2572</v>
      </c>
      <c r="Z177" s="104" t="s">
        <v>2573</v>
      </c>
      <c r="AA177" s="104" t="s">
        <v>3893</v>
      </c>
      <c r="AB177" s="104" t="s">
        <v>2574</v>
      </c>
      <c r="AC177" s="104" t="s">
        <v>2575</v>
      </c>
      <c r="AD177" s="104" t="s">
        <v>2576</v>
      </c>
      <c r="AE177" s="104" t="s">
        <v>2569</v>
      </c>
      <c r="AF177" s="104" t="s">
        <v>2577</v>
      </c>
      <c r="AG177" s="104" t="s">
        <v>2578</v>
      </c>
      <c r="AH177" s="104" t="s">
        <v>2579</v>
      </c>
      <c r="AI177" s="104" t="s">
        <v>2580</v>
      </c>
      <c r="AJ177" s="104" t="s">
        <v>3892</v>
      </c>
      <c r="AK177" s="104" t="s">
        <v>3892</v>
      </c>
      <c r="AL177" s="104" t="s">
        <v>3892</v>
      </c>
      <c r="AM177" s="104" t="s">
        <v>1023</v>
      </c>
      <c r="AN177" s="104" t="s">
        <v>2581</v>
      </c>
      <c r="AO177" s="104" t="s">
        <v>3892</v>
      </c>
      <c r="AP177" s="104" t="s">
        <v>3892</v>
      </c>
      <c r="AQ177" s="104" t="s">
        <v>3892</v>
      </c>
    </row>
    <row r="178" spans="1:43" s="104" customFormat="1" x14ac:dyDescent="0.4">
      <c r="A178" s="104" t="s">
        <v>2582</v>
      </c>
      <c r="B178" s="104" t="s">
        <v>184</v>
      </c>
      <c r="C178" s="104" t="s">
        <v>678</v>
      </c>
      <c r="D178" s="104" t="s">
        <v>3917</v>
      </c>
      <c r="E178" s="104" t="s">
        <v>4135</v>
      </c>
      <c r="F178" s="104" t="s">
        <v>2584</v>
      </c>
      <c r="G178" s="104" t="s">
        <v>65</v>
      </c>
      <c r="H178" s="104" t="s">
        <v>2585</v>
      </c>
      <c r="I178" s="104" t="s">
        <v>3921</v>
      </c>
      <c r="J178" s="104" t="s">
        <v>3909</v>
      </c>
      <c r="K178" s="104">
        <v>1</v>
      </c>
      <c r="L178" s="104" t="s">
        <v>359</v>
      </c>
      <c r="M178" s="104" t="s">
        <v>48</v>
      </c>
      <c r="N178" s="104" t="s">
        <v>49</v>
      </c>
      <c r="O178" s="104" t="s">
        <v>49</v>
      </c>
      <c r="P178" s="104" t="s">
        <v>48</v>
      </c>
      <c r="Q178" s="104" t="s">
        <v>49</v>
      </c>
      <c r="R178" s="104" t="s">
        <v>2586</v>
      </c>
      <c r="S178" s="104" t="s">
        <v>4134</v>
      </c>
      <c r="T178" s="104">
        <v>4</v>
      </c>
      <c r="U178" s="104" t="s">
        <v>3907</v>
      </c>
      <c r="V178" s="104">
        <v>2</v>
      </c>
      <c r="W178" s="104" t="s">
        <v>3892</v>
      </c>
      <c r="X178" s="104" t="s">
        <v>51</v>
      </c>
      <c r="Y178" s="104" t="s">
        <v>2587</v>
      </c>
      <c r="Z178" s="104" t="s">
        <v>4133</v>
      </c>
      <c r="AA178" s="104" t="s">
        <v>4132</v>
      </c>
      <c r="AB178" s="104" t="s">
        <v>3892</v>
      </c>
      <c r="AC178" s="104" t="s">
        <v>2588</v>
      </c>
      <c r="AD178" s="104" t="s">
        <v>2589</v>
      </c>
      <c r="AE178" s="104" t="s">
        <v>2583</v>
      </c>
      <c r="AF178" s="104" t="s">
        <v>2590</v>
      </c>
      <c r="AG178" s="104" t="s">
        <v>2591</v>
      </c>
      <c r="AH178" s="104" t="s">
        <v>2592</v>
      </c>
      <c r="AI178" s="104" t="s">
        <v>2593</v>
      </c>
      <c r="AJ178" s="104" t="s">
        <v>693</v>
      </c>
      <c r="AK178" s="104" t="s">
        <v>2594</v>
      </c>
      <c r="AL178" s="104" t="s">
        <v>2595</v>
      </c>
      <c r="AM178" s="104" t="s">
        <v>2584</v>
      </c>
      <c r="AN178" s="104" t="s">
        <v>3892</v>
      </c>
      <c r="AO178" s="104" t="s">
        <v>3892</v>
      </c>
      <c r="AP178" s="104" t="s">
        <v>3892</v>
      </c>
      <c r="AQ178" s="104" t="s">
        <v>3892</v>
      </c>
    </row>
    <row r="179" spans="1:43" s="104" customFormat="1" x14ac:dyDescent="0.4">
      <c r="A179" s="104" t="s">
        <v>2596</v>
      </c>
      <c r="B179" s="104" t="s">
        <v>43</v>
      </c>
      <c r="C179" s="104" t="s">
        <v>2597</v>
      </c>
      <c r="D179" s="104" t="s">
        <v>3917</v>
      </c>
      <c r="E179" s="104" t="s">
        <v>4131</v>
      </c>
      <c r="F179" s="104" t="s">
        <v>2599</v>
      </c>
      <c r="G179" s="104" t="s">
        <v>45</v>
      </c>
      <c r="H179" s="104" t="s">
        <v>2600</v>
      </c>
      <c r="I179" s="104" t="s">
        <v>3898</v>
      </c>
      <c r="J179" s="104" t="s">
        <v>3957</v>
      </c>
      <c r="K179" s="104">
        <v>2</v>
      </c>
      <c r="L179" s="104" t="s">
        <v>47</v>
      </c>
      <c r="M179" s="104" t="s">
        <v>48</v>
      </c>
      <c r="N179" s="104" t="s">
        <v>49</v>
      </c>
      <c r="O179" s="104" t="s">
        <v>49</v>
      </c>
      <c r="P179" s="104" t="s">
        <v>48</v>
      </c>
      <c r="Q179" s="104" t="s">
        <v>49</v>
      </c>
      <c r="R179" s="104" t="s">
        <v>2601</v>
      </c>
      <c r="S179" s="104" t="s">
        <v>4130</v>
      </c>
      <c r="T179" s="104">
        <v>8</v>
      </c>
      <c r="U179" s="104" t="s">
        <v>3895</v>
      </c>
      <c r="V179" s="104">
        <v>1</v>
      </c>
      <c r="W179" s="104" t="s">
        <v>3892</v>
      </c>
      <c r="X179" s="104" t="s">
        <v>51</v>
      </c>
      <c r="Y179" s="104" t="s">
        <v>2602</v>
      </c>
      <c r="Z179" s="104" t="s">
        <v>2603</v>
      </c>
      <c r="AA179" s="104" t="s">
        <v>3893</v>
      </c>
      <c r="AB179" s="104" t="s">
        <v>2604</v>
      </c>
      <c r="AC179" s="104" t="s">
        <v>2605</v>
      </c>
      <c r="AD179" s="104" t="s">
        <v>2606</v>
      </c>
      <c r="AE179" s="104" t="s">
        <v>2598</v>
      </c>
      <c r="AF179" s="104" t="s">
        <v>3892</v>
      </c>
      <c r="AG179" s="104" t="s">
        <v>3892</v>
      </c>
      <c r="AH179" s="104" t="s">
        <v>3892</v>
      </c>
      <c r="AI179" s="104" t="s">
        <v>3892</v>
      </c>
      <c r="AJ179" s="104" t="s">
        <v>3892</v>
      </c>
      <c r="AK179" s="104" t="s">
        <v>3892</v>
      </c>
      <c r="AL179" s="104" t="s">
        <v>3892</v>
      </c>
      <c r="AM179" s="104" t="s">
        <v>2607</v>
      </c>
      <c r="AN179" s="104" t="s">
        <v>2608</v>
      </c>
      <c r="AO179" s="104" t="s">
        <v>3892</v>
      </c>
      <c r="AP179" s="104" t="s">
        <v>2609</v>
      </c>
      <c r="AQ179" s="104" t="s">
        <v>3892</v>
      </c>
    </row>
    <row r="180" spans="1:43" s="104" customFormat="1" x14ac:dyDescent="0.4">
      <c r="A180" s="104" t="s">
        <v>2610</v>
      </c>
      <c r="B180" s="104" t="s">
        <v>43</v>
      </c>
      <c r="C180" s="104" t="s">
        <v>2611</v>
      </c>
      <c r="D180" s="104" t="s">
        <v>3917</v>
      </c>
      <c r="E180" s="104" t="s">
        <v>3985</v>
      </c>
      <c r="F180" s="104" t="s">
        <v>2613</v>
      </c>
      <c r="G180" s="104" t="s">
        <v>45</v>
      </c>
      <c r="H180" s="104" t="s">
        <v>2614</v>
      </c>
      <c r="I180" s="104" t="s">
        <v>3941</v>
      </c>
      <c r="J180" s="104" t="s">
        <v>3920</v>
      </c>
      <c r="K180" s="104">
        <v>1</v>
      </c>
      <c r="L180" s="104" t="s">
        <v>47</v>
      </c>
      <c r="M180" s="104" t="s">
        <v>48</v>
      </c>
      <c r="N180" s="104" t="s">
        <v>48</v>
      </c>
      <c r="O180" s="104" t="s">
        <v>49</v>
      </c>
      <c r="P180" s="104" t="s">
        <v>48</v>
      </c>
      <c r="Q180" s="104" t="s">
        <v>48</v>
      </c>
      <c r="R180" s="104" t="s">
        <v>2615</v>
      </c>
      <c r="S180" s="104" t="s">
        <v>4129</v>
      </c>
      <c r="T180" s="104">
        <v>3</v>
      </c>
      <c r="U180" s="104" t="s">
        <v>3918</v>
      </c>
      <c r="V180" s="104">
        <v>1</v>
      </c>
      <c r="W180" s="104" t="s">
        <v>3894</v>
      </c>
      <c r="X180" s="104" t="s">
        <v>51</v>
      </c>
      <c r="Y180" s="104" t="s">
        <v>2616</v>
      </c>
      <c r="Z180" s="104" t="s">
        <v>2617</v>
      </c>
      <c r="AA180" s="104" t="s">
        <v>3927</v>
      </c>
      <c r="AB180" s="104" t="s">
        <v>2618</v>
      </c>
      <c r="AC180" s="104" t="s">
        <v>2619</v>
      </c>
      <c r="AD180" s="104" t="s">
        <v>2620</v>
      </c>
      <c r="AE180" s="104" t="s">
        <v>2612</v>
      </c>
      <c r="AF180" s="104" t="s">
        <v>2621</v>
      </c>
      <c r="AG180" s="104" t="s">
        <v>2622</v>
      </c>
      <c r="AH180" s="104" t="s">
        <v>2623</v>
      </c>
      <c r="AI180" s="104" t="s">
        <v>3892</v>
      </c>
      <c r="AJ180" s="104" t="s">
        <v>3892</v>
      </c>
      <c r="AK180" s="104" t="s">
        <v>3892</v>
      </c>
      <c r="AL180" s="104" t="s">
        <v>3892</v>
      </c>
      <c r="AM180" s="104" t="s">
        <v>2624</v>
      </c>
      <c r="AN180" s="104" t="s">
        <v>2625</v>
      </c>
      <c r="AO180" s="104" t="s">
        <v>3892</v>
      </c>
      <c r="AP180" s="104" t="s">
        <v>2626</v>
      </c>
      <c r="AQ180" s="104" t="s">
        <v>3892</v>
      </c>
    </row>
    <row r="181" spans="1:43" s="104" customFormat="1" x14ac:dyDescent="0.4">
      <c r="A181" s="104" t="s">
        <v>2627</v>
      </c>
      <c r="B181" s="104" t="s">
        <v>43</v>
      </c>
      <c r="C181" s="104" t="s">
        <v>994</v>
      </c>
      <c r="D181" s="104" t="s">
        <v>3917</v>
      </c>
      <c r="E181" s="104" t="s">
        <v>4128</v>
      </c>
      <c r="F181" s="104" t="s">
        <v>2629</v>
      </c>
      <c r="G181" s="104" t="s">
        <v>65</v>
      </c>
      <c r="H181" s="104" t="s">
        <v>2630</v>
      </c>
      <c r="I181" s="104" t="s">
        <v>3898</v>
      </c>
      <c r="J181" s="104" t="s">
        <v>4127</v>
      </c>
      <c r="K181" s="104">
        <v>2</v>
      </c>
      <c r="L181" s="104" t="s">
        <v>1406</v>
      </c>
      <c r="M181" s="104" t="s">
        <v>48</v>
      </c>
      <c r="N181" s="104" t="s">
        <v>68</v>
      </c>
      <c r="O181" s="104" t="s">
        <v>49</v>
      </c>
      <c r="P181" s="104" t="s">
        <v>48</v>
      </c>
      <c r="Q181" s="104" t="s">
        <v>49</v>
      </c>
      <c r="R181" s="104" t="s">
        <v>2631</v>
      </c>
      <c r="S181" s="104" t="s">
        <v>4126</v>
      </c>
      <c r="T181" s="104">
        <v>5</v>
      </c>
      <c r="U181" s="104" t="s">
        <v>3895</v>
      </c>
      <c r="V181" s="104">
        <v>1</v>
      </c>
      <c r="W181" s="104" t="s">
        <v>3894</v>
      </c>
      <c r="X181" s="104" t="s">
        <v>51</v>
      </c>
      <c r="Y181" s="104" t="s">
        <v>2632</v>
      </c>
      <c r="Z181" s="104" t="s">
        <v>2633</v>
      </c>
      <c r="AA181" s="104" t="s">
        <v>3893</v>
      </c>
      <c r="AB181" s="104" t="s">
        <v>2634</v>
      </c>
      <c r="AC181" s="104" t="s">
        <v>2635</v>
      </c>
      <c r="AD181" s="104" t="s">
        <v>2636</v>
      </c>
      <c r="AE181" s="104" t="s">
        <v>2628</v>
      </c>
      <c r="AF181" s="104" t="s">
        <v>3892</v>
      </c>
      <c r="AG181" s="104" t="s">
        <v>3892</v>
      </c>
      <c r="AH181" s="104" t="s">
        <v>3892</v>
      </c>
      <c r="AI181" s="104" t="s">
        <v>3892</v>
      </c>
      <c r="AJ181" s="104" t="s">
        <v>3892</v>
      </c>
      <c r="AK181" s="104" t="s">
        <v>3892</v>
      </c>
      <c r="AL181" s="104" t="s">
        <v>3892</v>
      </c>
      <c r="AM181" s="104" t="s">
        <v>2637</v>
      </c>
      <c r="AN181" s="104" t="s">
        <v>2638</v>
      </c>
      <c r="AO181" s="104" t="s">
        <v>3892</v>
      </c>
      <c r="AP181" s="104" t="s">
        <v>2639</v>
      </c>
      <c r="AQ181" s="104" t="s">
        <v>3892</v>
      </c>
    </row>
    <row r="182" spans="1:43" s="104" customFormat="1" x14ac:dyDescent="0.4">
      <c r="A182" s="104" t="s">
        <v>2640</v>
      </c>
      <c r="B182" s="104" t="s">
        <v>43</v>
      </c>
      <c r="C182" s="104" t="s">
        <v>230</v>
      </c>
      <c r="D182" s="104" t="s">
        <v>3917</v>
      </c>
      <c r="E182" s="104" t="s">
        <v>4125</v>
      </c>
      <c r="F182" s="104" t="s">
        <v>2642</v>
      </c>
      <c r="G182" s="104" t="s">
        <v>65</v>
      </c>
      <c r="H182" s="104" t="s">
        <v>2643</v>
      </c>
      <c r="I182" s="104" t="s">
        <v>3898</v>
      </c>
      <c r="J182" s="104" t="s">
        <v>4124</v>
      </c>
      <c r="K182" s="104">
        <v>3</v>
      </c>
      <c r="L182" s="104" t="s">
        <v>47</v>
      </c>
      <c r="M182" s="104" t="s">
        <v>48</v>
      </c>
      <c r="N182" s="104" t="s">
        <v>48</v>
      </c>
      <c r="O182" s="104" t="s">
        <v>48</v>
      </c>
      <c r="P182" s="104" t="s">
        <v>48</v>
      </c>
      <c r="Q182" s="104" t="s">
        <v>49</v>
      </c>
      <c r="R182" s="104" t="s">
        <v>2644</v>
      </c>
      <c r="S182" s="104" t="s">
        <v>4123</v>
      </c>
      <c r="T182" s="104">
        <v>3</v>
      </c>
      <c r="U182" s="104" t="s">
        <v>3951</v>
      </c>
      <c r="V182" s="104">
        <v>4</v>
      </c>
      <c r="W182" s="104" t="s">
        <v>4059</v>
      </c>
      <c r="X182" s="104" t="s">
        <v>51</v>
      </c>
      <c r="Y182" s="104" t="s">
        <v>2645</v>
      </c>
      <c r="Z182" s="104" t="s">
        <v>2646</v>
      </c>
      <c r="AA182" s="104" t="s">
        <v>3954</v>
      </c>
      <c r="AB182" s="104" t="s">
        <v>2647</v>
      </c>
      <c r="AC182" s="104" t="s">
        <v>2648</v>
      </c>
      <c r="AD182" s="104" t="s">
        <v>2649</v>
      </c>
      <c r="AE182" s="104" t="s">
        <v>2641</v>
      </c>
      <c r="AF182" s="104" t="s">
        <v>2650</v>
      </c>
      <c r="AG182" s="104" t="s">
        <v>2651</v>
      </c>
      <c r="AH182" s="104" t="s">
        <v>2652</v>
      </c>
      <c r="AI182" s="104" t="s">
        <v>2653</v>
      </c>
      <c r="AJ182" s="104" t="s">
        <v>2654</v>
      </c>
      <c r="AK182" s="104" t="s">
        <v>2655</v>
      </c>
      <c r="AL182" s="104" t="s">
        <v>3892</v>
      </c>
      <c r="AM182" s="104" t="s">
        <v>2656</v>
      </c>
      <c r="AN182" s="104" t="s">
        <v>2657</v>
      </c>
      <c r="AO182" s="104" t="s">
        <v>3892</v>
      </c>
      <c r="AP182" s="104" t="s">
        <v>2658</v>
      </c>
      <c r="AQ182" s="104" t="s">
        <v>3892</v>
      </c>
    </row>
    <row r="183" spans="1:43" s="104" customFormat="1" x14ac:dyDescent="0.4">
      <c r="A183" s="104" t="s">
        <v>2659</v>
      </c>
      <c r="B183" s="104" t="s">
        <v>43</v>
      </c>
      <c r="C183" s="104" t="s">
        <v>1510</v>
      </c>
      <c r="D183" s="104" t="s">
        <v>3917</v>
      </c>
      <c r="E183" s="104" t="s">
        <v>4122</v>
      </c>
      <c r="F183" s="104" t="s">
        <v>2659</v>
      </c>
      <c r="G183" s="104" t="s">
        <v>45</v>
      </c>
      <c r="H183" s="104" t="s">
        <v>2661</v>
      </c>
      <c r="I183" s="104" t="s">
        <v>3898</v>
      </c>
      <c r="J183" s="104" t="s">
        <v>3957</v>
      </c>
      <c r="K183" s="104">
        <v>2</v>
      </c>
      <c r="L183" s="104" t="s">
        <v>151</v>
      </c>
      <c r="M183" s="104" t="s">
        <v>48</v>
      </c>
      <c r="N183" s="104" t="s">
        <v>49</v>
      </c>
      <c r="O183" s="104" t="s">
        <v>49</v>
      </c>
      <c r="P183" s="104" t="s">
        <v>49</v>
      </c>
      <c r="Q183" s="104" t="s">
        <v>49</v>
      </c>
      <c r="R183" s="104" t="s">
        <v>2662</v>
      </c>
      <c r="S183" s="104" t="s">
        <v>4121</v>
      </c>
      <c r="T183" s="104">
        <v>7</v>
      </c>
      <c r="U183" s="104" t="s">
        <v>3960</v>
      </c>
      <c r="V183" s="104">
        <v>2</v>
      </c>
      <c r="W183" s="104" t="s">
        <v>3894</v>
      </c>
      <c r="X183" s="104" t="s">
        <v>51</v>
      </c>
      <c r="Y183" s="104" t="s">
        <v>2663</v>
      </c>
      <c r="Z183" s="104" t="s">
        <v>2664</v>
      </c>
      <c r="AA183" s="104" t="s">
        <v>3979</v>
      </c>
      <c r="AB183" s="104" t="s">
        <v>2665</v>
      </c>
      <c r="AC183" s="104" t="s">
        <v>2666</v>
      </c>
      <c r="AD183" s="104" t="s">
        <v>2667</v>
      </c>
      <c r="AE183" s="104" t="s">
        <v>2660</v>
      </c>
      <c r="AF183" s="104" t="s">
        <v>2668</v>
      </c>
      <c r="AG183" s="104" t="s">
        <v>2669</v>
      </c>
      <c r="AH183" s="104" t="s">
        <v>2670</v>
      </c>
      <c r="AI183" s="104" t="s">
        <v>2671</v>
      </c>
      <c r="AJ183" s="104" t="s">
        <v>3892</v>
      </c>
      <c r="AK183" s="104" t="s">
        <v>3892</v>
      </c>
      <c r="AL183" s="104" t="s">
        <v>3892</v>
      </c>
      <c r="AM183" s="104" t="s">
        <v>2672</v>
      </c>
      <c r="AN183" s="104" t="s">
        <v>2673</v>
      </c>
      <c r="AO183" s="104" t="s">
        <v>3892</v>
      </c>
      <c r="AP183" s="104" t="s">
        <v>2674</v>
      </c>
      <c r="AQ183" s="104" t="s">
        <v>3892</v>
      </c>
    </row>
    <row r="184" spans="1:43" s="104" customFormat="1" x14ac:dyDescent="0.4">
      <c r="A184" s="104" t="s">
        <v>2675</v>
      </c>
      <c r="B184" s="104" t="s">
        <v>43</v>
      </c>
      <c r="C184" s="104" t="s">
        <v>678</v>
      </c>
      <c r="D184" s="104" t="s">
        <v>3917</v>
      </c>
      <c r="E184" s="104" t="s">
        <v>4120</v>
      </c>
      <c r="F184" s="104" t="s">
        <v>2677</v>
      </c>
      <c r="G184" s="104" t="s">
        <v>45</v>
      </c>
      <c r="H184" s="104" t="s">
        <v>2678</v>
      </c>
      <c r="I184" s="104" t="s">
        <v>4119</v>
      </c>
      <c r="J184" s="104" t="s">
        <v>3962</v>
      </c>
      <c r="K184" s="104">
        <v>2</v>
      </c>
      <c r="L184" s="104" t="s">
        <v>47</v>
      </c>
      <c r="M184" s="104" t="s">
        <v>48</v>
      </c>
      <c r="N184" s="104" t="s">
        <v>49</v>
      </c>
      <c r="O184" s="104" t="s">
        <v>49</v>
      </c>
      <c r="P184" s="104" t="s">
        <v>48</v>
      </c>
      <c r="Q184" s="104" t="s">
        <v>49</v>
      </c>
      <c r="R184" s="104" t="s">
        <v>2679</v>
      </c>
      <c r="S184" s="104" t="s">
        <v>4118</v>
      </c>
      <c r="T184" s="104">
        <v>2</v>
      </c>
      <c r="U184" s="104" t="s">
        <v>3907</v>
      </c>
      <c r="V184" s="104">
        <v>2</v>
      </c>
      <c r="W184" s="104" t="s">
        <v>4059</v>
      </c>
      <c r="X184" s="104" t="s">
        <v>51</v>
      </c>
      <c r="Y184" s="104" t="s">
        <v>2680</v>
      </c>
      <c r="Z184" s="104" t="s">
        <v>2681</v>
      </c>
      <c r="AA184" s="104" t="s">
        <v>4032</v>
      </c>
      <c r="AB184" s="104" t="s">
        <v>2682</v>
      </c>
      <c r="AC184" s="104" t="s">
        <v>2683</v>
      </c>
      <c r="AD184" s="104" t="s">
        <v>2684</v>
      </c>
      <c r="AE184" s="104" t="s">
        <v>2676</v>
      </c>
      <c r="AF184" s="104" t="s">
        <v>2685</v>
      </c>
      <c r="AG184" s="104" t="s">
        <v>2686</v>
      </c>
      <c r="AH184" s="104" t="s">
        <v>2687</v>
      </c>
      <c r="AI184" s="104" t="s">
        <v>2688</v>
      </c>
      <c r="AJ184" s="104" t="s">
        <v>3892</v>
      </c>
      <c r="AK184" s="104" t="s">
        <v>3892</v>
      </c>
      <c r="AL184" s="104" t="s">
        <v>3892</v>
      </c>
      <c r="AM184" s="104" t="s">
        <v>2689</v>
      </c>
      <c r="AN184" s="104" t="s">
        <v>2690</v>
      </c>
      <c r="AO184" s="104" t="s">
        <v>3892</v>
      </c>
      <c r="AP184" s="104" t="s">
        <v>2691</v>
      </c>
      <c r="AQ184" s="104" t="s">
        <v>3892</v>
      </c>
    </row>
    <row r="185" spans="1:43" s="104" customFormat="1" x14ac:dyDescent="0.4">
      <c r="A185" s="104" t="s">
        <v>2692</v>
      </c>
      <c r="B185" s="104" t="s">
        <v>43</v>
      </c>
      <c r="C185" s="104" t="s">
        <v>500</v>
      </c>
      <c r="D185" s="104" t="s">
        <v>3917</v>
      </c>
      <c r="E185" s="104" t="s">
        <v>4117</v>
      </c>
      <c r="F185" s="104" t="s">
        <v>2694</v>
      </c>
      <c r="G185" s="104" t="s">
        <v>45</v>
      </c>
      <c r="H185" s="104" t="s">
        <v>2695</v>
      </c>
      <c r="I185" s="104" t="s">
        <v>3948</v>
      </c>
      <c r="J185" s="104" t="s">
        <v>3957</v>
      </c>
      <c r="K185" s="104">
        <v>2</v>
      </c>
      <c r="L185" s="104" t="s">
        <v>359</v>
      </c>
      <c r="M185" s="104" t="s">
        <v>48</v>
      </c>
      <c r="N185" s="104" t="s">
        <v>49</v>
      </c>
      <c r="O185" s="104" t="s">
        <v>49</v>
      </c>
      <c r="P185" s="104" t="s">
        <v>49</v>
      </c>
      <c r="Q185" s="104" t="s">
        <v>49</v>
      </c>
      <c r="R185" s="104" t="s">
        <v>2696</v>
      </c>
      <c r="S185" s="104" t="s">
        <v>3947</v>
      </c>
      <c r="T185" s="104">
        <v>2</v>
      </c>
      <c r="U185" s="104" t="s">
        <v>3895</v>
      </c>
      <c r="V185" s="104">
        <v>1</v>
      </c>
      <c r="W185" s="104" t="s">
        <v>3894</v>
      </c>
      <c r="X185" s="104" t="s">
        <v>51</v>
      </c>
      <c r="Y185" s="104" t="s">
        <v>2697</v>
      </c>
      <c r="Z185" s="104" t="s">
        <v>2698</v>
      </c>
      <c r="AA185" s="104" t="s">
        <v>3893</v>
      </c>
      <c r="AB185" s="104" t="s">
        <v>2699</v>
      </c>
      <c r="AC185" s="104" t="s">
        <v>2700</v>
      </c>
      <c r="AD185" s="104" t="s">
        <v>2701</v>
      </c>
      <c r="AE185" s="104" t="s">
        <v>2693</v>
      </c>
      <c r="AF185" s="104" t="s">
        <v>2702</v>
      </c>
      <c r="AG185" s="104" t="s">
        <v>2703</v>
      </c>
      <c r="AH185" s="104" t="s">
        <v>2704</v>
      </c>
      <c r="AI185" s="104" t="s">
        <v>3892</v>
      </c>
      <c r="AJ185" s="104" t="s">
        <v>3892</v>
      </c>
      <c r="AK185" s="104" t="s">
        <v>3892</v>
      </c>
      <c r="AL185" s="104" t="s">
        <v>3892</v>
      </c>
      <c r="AM185" s="104" t="s">
        <v>2705</v>
      </c>
      <c r="AN185" s="104" t="s">
        <v>2706</v>
      </c>
      <c r="AO185" s="104" t="s">
        <v>3892</v>
      </c>
      <c r="AP185" s="104" t="s">
        <v>2707</v>
      </c>
      <c r="AQ185" s="104" t="s">
        <v>3892</v>
      </c>
    </row>
    <row r="186" spans="1:43" s="104" customFormat="1" x14ac:dyDescent="0.4">
      <c r="A186" s="104" t="s">
        <v>2708</v>
      </c>
      <c r="B186" s="104" t="s">
        <v>184</v>
      </c>
      <c r="C186" s="104" t="s">
        <v>994</v>
      </c>
      <c r="D186" s="104" t="s">
        <v>3917</v>
      </c>
      <c r="E186" s="104" t="s">
        <v>4099</v>
      </c>
      <c r="F186" s="104" t="s">
        <v>2710</v>
      </c>
      <c r="G186" s="104" t="s">
        <v>45</v>
      </c>
      <c r="H186" s="104" t="s">
        <v>2711</v>
      </c>
      <c r="I186" s="104" t="s">
        <v>4116</v>
      </c>
      <c r="J186" s="104" t="s">
        <v>3962</v>
      </c>
      <c r="K186" s="104">
        <v>2</v>
      </c>
      <c r="L186" s="104" t="s">
        <v>47</v>
      </c>
      <c r="M186" s="104" t="s">
        <v>48</v>
      </c>
      <c r="N186" s="104" t="s">
        <v>48</v>
      </c>
      <c r="O186" s="104" t="s">
        <v>48</v>
      </c>
      <c r="P186" s="104" t="s">
        <v>48</v>
      </c>
      <c r="Q186" s="104" t="s">
        <v>48</v>
      </c>
      <c r="R186" s="104" t="s">
        <v>2712</v>
      </c>
      <c r="S186" s="104" t="s">
        <v>4115</v>
      </c>
      <c r="T186" s="104">
        <v>1</v>
      </c>
      <c r="U186" s="104" t="s">
        <v>4114</v>
      </c>
      <c r="V186" s="104">
        <v>2</v>
      </c>
      <c r="W186" s="104" t="s">
        <v>4059</v>
      </c>
      <c r="X186" s="104" t="s">
        <v>51</v>
      </c>
      <c r="Y186" s="104" t="s">
        <v>2713</v>
      </c>
      <c r="Z186" s="104" t="s">
        <v>2714</v>
      </c>
      <c r="AA186" s="104" t="s">
        <v>4046</v>
      </c>
      <c r="AB186" s="104" t="s">
        <v>2715</v>
      </c>
      <c r="AC186" s="104" t="s">
        <v>2716</v>
      </c>
      <c r="AD186" s="104" t="s">
        <v>2717</v>
      </c>
      <c r="AE186" s="104" t="s">
        <v>2709</v>
      </c>
      <c r="AF186" s="104" t="s">
        <v>2718</v>
      </c>
      <c r="AG186" s="104" t="s">
        <v>2719</v>
      </c>
      <c r="AH186" s="104" t="s">
        <v>2720</v>
      </c>
      <c r="AI186" s="104" t="s">
        <v>2721</v>
      </c>
      <c r="AJ186" s="104" t="s">
        <v>3892</v>
      </c>
      <c r="AK186" s="104" t="s">
        <v>3892</v>
      </c>
      <c r="AL186" s="104" t="s">
        <v>3892</v>
      </c>
      <c r="AM186" s="104" t="s">
        <v>2722</v>
      </c>
      <c r="AN186" s="104" t="s">
        <v>2723</v>
      </c>
      <c r="AO186" s="104" t="s">
        <v>3892</v>
      </c>
      <c r="AP186" s="104" t="s">
        <v>2639</v>
      </c>
      <c r="AQ186" s="104" t="s">
        <v>3892</v>
      </c>
    </row>
    <row r="187" spans="1:43" s="104" customFormat="1" x14ac:dyDescent="0.4">
      <c r="A187" s="104" t="s">
        <v>2724</v>
      </c>
      <c r="B187" s="104" t="s">
        <v>43</v>
      </c>
      <c r="C187" s="104" t="s">
        <v>110</v>
      </c>
      <c r="D187" s="104" t="s">
        <v>3917</v>
      </c>
      <c r="E187" s="104" t="s">
        <v>4113</v>
      </c>
      <c r="F187" s="104" t="s">
        <v>2726</v>
      </c>
      <c r="G187" s="104" t="s">
        <v>45</v>
      </c>
      <c r="H187" s="104" t="s">
        <v>2727</v>
      </c>
      <c r="I187" s="104" t="s">
        <v>4027</v>
      </c>
      <c r="J187" s="104" t="s">
        <v>3957</v>
      </c>
      <c r="K187" s="104">
        <v>2</v>
      </c>
      <c r="L187" s="104" t="s">
        <v>151</v>
      </c>
      <c r="M187" s="104" t="s">
        <v>48</v>
      </c>
      <c r="N187" s="104" t="s">
        <v>48</v>
      </c>
      <c r="O187" s="104" t="s">
        <v>49</v>
      </c>
      <c r="P187" s="104" t="s">
        <v>48</v>
      </c>
      <c r="Q187" s="104" t="s">
        <v>49</v>
      </c>
      <c r="R187" s="104" t="s">
        <v>2728</v>
      </c>
      <c r="S187" s="104" t="s">
        <v>4112</v>
      </c>
      <c r="T187" s="104">
        <v>3</v>
      </c>
      <c r="U187" s="104" t="s">
        <v>3924</v>
      </c>
      <c r="V187" s="104">
        <v>2</v>
      </c>
      <c r="W187" s="104" t="s">
        <v>3894</v>
      </c>
      <c r="X187" s="104" t="s">
        <v>51</v>
      </c>
      <c r="Y187" s="104" t="s">
        <v>2729</v>
      </c>
      <c r="Z187" s="104" t="s">
        <v>2730</v>
      </c>
      <c r="AA187" s="104" t="s">
        <v>4032</v>
      </c>
      <c r="AB187" s="104" t="s">
        <v>2731</v>
      </c>
      <c r="AC187" s="104" t="s">
        <v>2732</v>
      </c>
      <c r="AD187" s="104" t="s">
        <v>2733</v>
      </c>
      <c r="AE187" s="104" t="s">
        <v>2725</v>
      </c>
      <c r="AF187" s="104" t="s">
        <v>2734</v>
      </c>
      <c r="AG187" s="104" t="s">
        <v>2735</v>
      </c>
      <c r="AH187" s="104" t="s">
        <v>2736</v>
      </c>
      <c r="AI187" s="104" t="s">
        <v>2737</v>
      </c>
      <c r="AJ187" s="104" t="s">
        <v>2738</v>
      </c>
      <c r="AK187" s="104" t="s">
        <v>2739</v>
      </c>
      <c r="AL187" s="104" t="s">
        <v>3892</v>
      </c>
      <c r="AM187" s="104" t="s">
        <v>1540</v>
      </c>
      <c r="AN187" s="104" t="s">
        <v>2740</v>
      </c>
      <c r="AO187" s="104" t="s">
        <v>3892</v>
      </c>
      <c r="AP187" s="104" t="s">
        <v>2691</v>
      </c>
      <c r="AQ187" s="104" t="s">
        <v>3892</v>
      </c>
    </row>
    <row r="188" spans="1:43" s="104" customFormat="1" x14ac:dyDescent="0.4">
      <c r="A188" s="104" t="s">
        <v>2741</v>
      </c>
      <c r="B188" s="104" t="s">
        <v>43</v>
      </c>
      <c r="C188" s="104" t="s">
        <v>678</v>
      </c>
      <c r="D188" s="104" t="s">
        <v>3917</v>
      </c>
      <c r="E188" s="104" t="s">
        <v>4111</v>
      </c>
      <c r="F188" s="104" t="s">
        <v>2743</v>
      </c>
      <c r="G188" s="104" t="s">
        <v>45</v>
      </c>
      <c r="H188" s="104" t="s">
        <v>2744</v>
      </c>
      <c r="I188" s="104" t="s">
        <v>3921</v>
      </c>
      <c r="J188" s="104" t="s">
        <v>3920</v>
      </c>
      <c r="K188" s="104">
        <v>1</v>
      </c>
      <c r="L188" s="104" t="s">
        <v>359</v>
      </c>
      <c r="M188" s="104" t="s">
        <v>48</v>
      </c>
      <c r="N188" s="104" t="s">
        <v>49</v>
      </c>
      <c r="O188" s="104" t="s">
        <v>48</v>
      </c>
      <c r="P188" s="104" t="s">
        <v>48</v>
      </c>
      <c r="Q188" s="104" t="s">
        <v>48</v>
      </c>
      <c r="R188" s="104" t="s">
        <v>2745</v>
      </c>
      <c r="S188" s="104" t="s">
        <v>4110</v>
      </c>
      <c r="T188" s="104">
        <v>4</v>
      </c>
      <c r="U188" s="104" t="s">
        <v>3895</v>
      </c>
      <c r="V188" s="104">
        <v>1</v>
      </c>
      <c r="W188" s="104" t="s">
        <v>3894</v>
      </c>
      <c r="X188" s="104" t="s">
        <v>51</v>
      </c>
      <c r="Y188" s="104" t="s">
        <v>2746</v>
      </c>
      <c r="Z188" s="104" t="s">
        <v>2747</v>
      </c>
      <c r="AA188" s="104" t="s">
        <v>4032</v>
      </c>
      <c r="AB188" s="104" t="s">
        <v>2748</v>
      </c>
      <c r="AC188" s="104" t="s">
        <v>2749</v>
      </c>
      <c r="AD188" s="104" t="s">
        <v>2750</v>
      </c>
      <c r="AE188" s="104" t="s">
        <v>2742</v>
      </c>
      <c r="AF188" s="104" t="s">
        <v>2751</v>
      </c>
      <c r="AG188" s="104" t="s">
        <v>2752</v>
      </c>
      <c r="AH188" s="104" t="s">
        <v>2753</v>
      </c>
      <c r="AI188" s="104" t="s">
        <v>3892</v>
      </c>
      <c r="AJ188" s="104" t="s">
        <v>3892</v>
      </c>
      <c r="AK188" s="104" t="s">
        <v>3892</v>
      </c>
      <c r="AL188" s="104" t="s">
        <v>3892</v>
      </c>
      <c r="AM188" s="104" t="s">
        <v>2741</v>
      </c>
      <c r="AN188" s="104" t="s">
        <v>2754</v>
      </c>
      <c r="AO188" s="104" t="s">
        <v>3892</v>
      </c>
      <c r="AP188" s="104" t="s">
        <v>2691</v>
      </c>
      <c r="AQ188" s="104" t="s">
        <v>3892</v>
      </c>
    </row>
    <row r="189" spans="1:43" s="104" customFormat="1" x14ac:dyDescent="0.4">
      <c r="A189" s="104" t="s">
        <v>2755</v>
      </c>
      <c r="B189" s="104" t="s">
        <v>43</v>
      </c>
      <c r="C189" s="104" t="s">
        <v>41</v>
      </c>
      <c r="D189" s="104" t="s">
        <v>3917</v>
      </c>
      <c r="E189" s="104" t="s">
        <v>4109</v>
      </c>
      <c r="F189" s="104" t="s">
        <v>2755</v>
      </c>
      <c r="G189" s="104" t="s">
        <v>45</v>
      </c>
      <c r="H189" s="104" t="s">
        <v>2757</v>
      </c>
      <c r="I189" s="104" t="s">
        <v>3948</v>
      </c>
      <c r="J189" s="104" t="s">
        <v>4108</v>
      </c>
      <c r="K189" s="104">
        <v>2</v>
      </c>
      <c r="L189" s="104" t="s">
        <v>47</v>
      </c>
      <c r="M189" s="104" t="s">
        <v>48</v>
      </c>
      <c r="N189" s="104" t="s">
        <v>49</v>
      </c>
      <c r="O189" s="104" t="s">
        <v>68</v>
      </c>
      <c r="P189" s="104" t="s">
        <v>48</v>
      </c>
      <c r="Q189" s="104" t="s">
        <v>48</v>
      </c>
      <c r="R189" s="104" t="s">
        <v>2758</v>
      </c>
      <c r="S189" s="104" t="s">
        <v>4107</v>
      </c>
      <c r="T189" s="104">
        <v>2</v>
      </c>
      <c r="U189" s="104" t="s">
        <v>3895</v>
      </c>
      <c r="V189" s="104">
        <v>1</v>
      </c>
      <c r="W189" s="104" t="s">
        <v>3894</v>
      </c>
      <c r="X189" s="104" t="s">
        <v>51</v>
      </c>
      <c r="Y189" s="104" t="s">
        <v>2759</v>
      </c>
      <c r="Z189" s="104" t="s">
        <v>2760</v>
      </c>
      <c r="AA189" s="104" t="s">
        <v>4106</v>
      </c>
      <c r="AB189" s="104" t="s">
        <v>2761</v>
      </c>
      <c r="AC189" s="104" t="s">
        <v>2762</v>
      </c>
      <c r="AD189" s="104" t="s">
        <v>2763</v>
      </c>
      <c r="AE189" s="104" t="s">
        <v>2756</v>
      </c>
      <c r="AF189" s="104" t="s">
        <v>2764</v>
      </c>
      <c r="AG189" s="104" t="s">
        <v>2765</v>
      </c>
      <c r="AH189" s="104" t="s">
        <v>2766</v>
      </c>
      <c r="AI189" s="104" t="s">
        <v>2767</v>
      </c>
      <c r="AJ189" s="104" t="s">
        <v>2768</v>
      </c>
      <c r="AK189" s="104" t="s">
        <v>2769</v>
      </c>
      <c r="AL189" s="104" t="s">
        <v>3892</v>
      </c>
      <c r="AM189" s="104" t="s">
        <v>2770</v>
      </c>
      <c r="AN189" s="104" t="s">
        <v>2771</v>
      </c>
      <c r="AO189" s="104" t="s">
        <v>3892</v>
      </c>
      <c r="AP189" s="104" t="s">
        <v>2772</v>
      </c>
      <c r="AQ189" s="104" t="s">
        <v>3892</v>
      </c>
    </row>
    <row r="190" spans="1:43" s="104" customFormat="1" x14ac:dyDescent="0.4">
      <c r="A190" s="104" t="s">
        <v>2773</v>
      </c>
      <c r="B190" s="104" t="s">
        <v>43</v>
      </c>
      <c r="C190" s="104" t="s">
        <v>110</v>
      </c>
      <c r="D190" s="104" t="s">
        <v>3900</v>
      </c>
      <c r="E190" s="104" t="s">
        <v>4105</v>
      </c>
      <c r="F190" s="104" t="s">
        <v>2775</v>
      </c>
      <c r="G190" s="104" t="s">
        <v>65</v>
      </c>
      <c r="H190" s="104" t="s">
        <v>2776</v>
      </c>
      <c r="I190" s="104" t="s">
        <v>3941</v>
      </c>
      <c r="J190" s="104" t="s">
        <v>3920</v>
      </c>
      <c r="K190" s="104">
        <v>1</v>
      </c>
      <c r="L190" s="104" t="s">
        <v>47</v>
      </c>
      <c r="M190" s="104" t="s">
        <v>48</v>
      </c>
      <c r="N190" s="104" t="s">
        <v>49</v>
      </c>
      <c r="O190" s="104" t="s">
        <v>49</v>
      </c>
      <c r="P190" s="104" t="s">
        <v>49</v>
      </c>
      <c r="Q190" s="104" t="s">
        <v>49</v>
      </c>
      <c r="R190" s="104" t="s">
        <v>2777</v>
      </c>
      <c r="S190" s="104" t="s">
        <v>4104</v>
      </c>
      <c r="T190" s="104">
        <v>3</v>
      </c>
      <c r="U190" s="104" t="s">
        <v>4103</v>
      </c>
      <c r="V190" s="104">
        <v>3</v>
      </c>
      <c r="W190" s="104" t="s">
        <v>3894</v>
      </c>
      <c r="X190" s="104" t="s">
        <v>51</v>
      </c>
      <c r="Y190" s="104" t="s">
        <v>2778</v>
      </c>
      <c r="Z190" s="104" t="s">
        <v>2779</v>
      </c>
      <c r="AA190" s="104" t="s">
        <v>3893</v>
      </c>
      <c r="AB190" s="104" t="s">
        <v>4102</v>
      </c>
      <c r="AC190" s="104" t="s">
        <v>2780</v>
      </c>
      <c r="AD190" s="104" t="s">
        <v>2781</v>
      </c>
      <c r="AE190" s="104" t="s">
        <v>2774</v>
      </c>
      <c r="AF190" s="104" t="s">
        <v>2782</v>
      </c>
      <c r="AG190" s="104" t="s">
        <v>2783</v>
      </c>
      <c r="AH190" s="104" t="s">
        <v>2784</v>
      </c>
      <c r="AI190" s="104" t="s">
        <v>2785</v>
      </c>
      <c r="AJ190" s="104" t="s">
        <v>2786</v>
      </c>
      <c r="AK190" s="104" t="s">
        <v>2787</v>
      </c>
      <c r="AL190" s="104" t="s">
        <v>3892</v>
      </c>
      <c r="AM190" s="104" t="s">
        <v>2788</v>
      </c>
      <c r="AN190" s="104" t="s">
        <v>2789</v>
      </c>
      <c r="AO190" s="104" t="s">
        <v>3892</v>
      </c>
      <c r="AP190" s="104" t="s">
        <v>2691</v>
      </c>
      <c r="AQ190" s="104" t="s">
        <v>3892</v>
      </c>
    </row>
    <row r="191" spans="1:43" s="104" customFormat="1" x14ac:dyDescent="0.4">
      <c r="A191" s="104" t="s">
        <v>2790</v>
      </c>
      <c r="B191" s="104" t="s">
        <v>43</v>
      </c>
      <c r="C191" s="104" t="s">
        <v>518</v>
      </c>
      <c r="D191" s="104" t="s">
        <v>3917</v>
      </c>
      <c r="E191" s="104" t="s">
        <v>4101</v>
      </c>
      <c r="F191" s="104" t="s">
        <v>2792</v>
      </c>
      <c r="G191" s="104" t="s">
        <v>65</v>
      </c>
      <c r="H191" s="104" t="s">
        <v>2793</v>
      </c>
      <c r="I191" s="104" t="s">
        <v>3948</v>
      </c>
      <c r="J191" s="104" t="s">
        <v>3962</v>
      </c>
      <c r="K191" s="104">
        <v>2</v>
      </c>
      <c r="L191" s="104" t="s">
        <v>67</v>
      </c>
      <c r="M191" s="104" t="s">
        <v>48</v>
      </c>
      <c r="N191" s="104" t="s">
        <v>49</v>
      </c>
      <c r="O191" s="104" t="s">
        <v>49</v>
      </c>
      <c r="P191" s="104" t="s">
        <v>48</v>
      </c>
      <c r="Q191" s="104" t="s">
        <v>48</v>
      </c>
      <c r="R191" s="104" t="s">
        <v>1190</v>
      </c>
      <c r="S191" s="104" t="s">
        <v>4100</v>
      </c>
      <c r="T191" s="104">
        <v>5</v>
      </c>
      <c r="U191" s="104" t="s">
        <v>3918</v>
      </c>
      <c r="V191" s="104">
        <v>1</v>
      </c>
      <c r="W191" s="104" t="s">
        <v>3892</v>
      </c>
      <c r="X191" s="104" t="s">
        <v>51</v>
      </c>
      <c r="Y191" s="104" t="s">
        <v>2794</v>
      </c>
      <c r="Z191" s="104" t="s">
        <v>2795</v>
      </c>
      <c r="AA191" s="104" t="s">
        <v>3927</v>
      </c>
      <c r="AB191" s="104" t="s">
        <v>2796</v>
      </c>
      <c r="AC191" s="104" t="s">
        <v>2797</v>
      </c>
      <c r="AD191" s="104" t="s">
        <v>2798</v>
      </c>
      <c r="AE191" s="104" t="s">
        <v>2791</v>
      </c>
      <c r="AF191" s="104" t="s">
        <v>2799</v>
      </c>
      <c r="AG191" s="104" t="s">
        <v>2800</v>
      </c>
      <c r="AH191" s="104" t="s">
        <v>2801</v>
      </c>
      <c r="AI191" s="104" t="s">
        <v>2802</v>
      </c>
      <c r="AJ191" s="104" t="s">
        <v>2803</v>
      </c>
      <c r="AK191" s="104" t="s">
        <v>2804</v>
      </c>
      <c r="AL191" s="104" t="s">
        <v>3892</v>
      </c>
      <c r="AM191" s="104" t="s">
        <v>2805</v>
      </c>
      <c r="AN191" s="104" t="s">
        <v>2806</v>
      </c>
      <c r="AO191" s="104" t="s">
        <v>3892</v>
      </c>
      <c r="AP191" s="104" t="s">
        <v>2691</v>
      </c>
      <c r="AQ191" s="104" t="s">
        <v>3892</v>
      </c>
    </row>
    <row r="192" spans="1:43" s="104" customFormat="1" x14ac:dyDescent="0.4">
      <c r="A192" s="104" t="s">
        <v>2807</v>
      </c>
      <c r="B192" s="104" t="s">
        <v>184</v>
      </c>
      <c r="C192" s="104" t="s">
        <v>797</v>
      </c>
      <c r="D192" s="104" t="s">
        <v>3917</v>
      </c>
      <c r="E192" s="104" t="s">
        <v>4099</v>
      </c>
      <c r="F192" s="104" t="s">
        <v>2809</v>
      </c>
      <c r="G192" s="104" t="s">
        <v>45</v>
      </c>
      <c r="H192" s="104" t="s">
        <v>2810</v>
      </c>
      <c r="I192" s="104" t="s">
        <v>3898</v>
      </c>
      <c r="J192" s="104" t="s">
        <v>3920</v>
      </c>
      <c r="K192" s="104">
        <v>1</v>
      </c>
      <c r="L192" s="104" t="s">
        <v>47</v>
      </c>
      <c r="M192" s="104" t="s">
        <v>48</v>
      </c>
      <c r="N192" s="104" t="s">
        <v>49</v>
      </c>
      <c r="O192" s="104" t="s">
        <v>49</v>
      </c>
      <c r="P192" s="104" t="s">
        <v>48</v>
      </c>
      <c r="Q192" s="104" t="s">
        <v>49</v>
      </c>
      <c r="R192" s="104" t="s">
        <v>1206</v>
      </c>
      <c r="S192" s="104" t="s">
        <v>4098</v>
      </c>
      <c r="T192" s="104">
        <v>3</v>
      </c>
      <c r="U192" s="104" t="s">
        <v>3907</v>
      </c>
      <c r="V192" s="104">
        <v>2</v>
      </c>
      <c r="W192" s="104" t="s">
        <v>3894</v>
      </c>
      <c r="X192" s="104" t="s">
        <v>51</v>
      </c>
      <c r="Y192" s="104" t="s">
        <v>2811</v>
      </c>
      <c r="Z192" s="104" t="s">
        <v>2812</v>
      </c>
      <c r="AA192" s="104" t="s">
        <v>4097</v>
      </c>
      <c r="AB192" s="104" t="s">
        <v>2813</v>
      </c>
      <c r="AC192" s="104" t="s">
        <v>2814</v>
      </c>
      <c r="AD192" s="104" t="s">
        <v>2815</v>
      </c>
      <c r="AE192" s="104" t="s">
        <v>2808</v>
      </c>
      <c r="AF192" s="104" t="s">
        <v>2816</v>
      </c>
      <c r="AG192" s="104" t="s">
        <v>2817</v>
      </c>
      <c r="AH192" s="104" t="s">
        <v>2818</v>
      </c>
      <c r="AI192" s="104" t="s">
        <v>2819</v>
      </c>
      <c r="AJ192" s="104" t="s">
        <v>2820</v>
      </c>
      <c r="AK192" s="104" t="s">
        <v>2821</v>
      </c>
      <c r="AL192" s="104" t="s">
        <v>3892</v>
      </c>
      <c r="AM192" s="104" t="s">
        <v>2822</v>
      </c>
      <c r="AN192" s="104" t="s">
        <v>2823</v>
      </c>
      <c r="AO192" s="104" t="s">
        <v>3892</v>
      </c>
      <c r="AP192" s="104" t="s">
        <v>2824</v>
      </c>
      <c r="AQ192" s="104" t="s">
        <v>4096</v>
      </c>
    </row>
    <row r="193" spans="1:43" s="104" customFormat="1" x14ac:dyDescent="0.4">
      <c r="A193" s="104" t="s">
        <v>2825</v>
      </c>
      <c r="B193" s="104" t="s">
        <v>43</v>
      </c>
      <c r="C193" s="104" t="s">
        <v>783</v>
      </c>
      <c r="D193" s="104" t="s">
        <v>3917</v>
      </c>
      <c r="E193" s="104" t="s">
        <v>4095</v>
      </c>
      <c r="F193" s="104" t="s">
        <v>2827</v>
      </c>
      <c r="G193" s="104" t="s">
        <v>45</v>
      </c>
      <c r="H193" s="104" t="s">
        <v>2828</v>
      </c>
      <c r="I193" s="104" t="s">
        <v>3898</v>
      </c>
      <c r="J193" s="104" t="s">
        <v>3920</v>
      </c>
      <c r="K193" s="104">
        <v>1</v>
      </c>
      <c r="L193" s="104" t="s">
        <v>47</v>
      </c>
      <c r="M193" s="104" t="s">
        <v>48</v>
      </c>
      <c r="N193" s="104" t="s">
        <v>48</v>
      </c>
      <c r="O193" s="104" t="s">
        <v>48</v>
      </c>
      <c r="P193" s="104" t="s">
        <v>48</v>
      </c>
      <c r="Q193" s="104" t="s">
        <v>48</v>
      </c>
      <c r="R193" s="104" t="s">
        <v>2829</v>
      </c>
      <c r="S193" s="104" t="s">
        <v>4094</v>
      </c>
      <c r="T193" s="104">
        <v>1</v>
      </c>
      <c r="U193" s="104" t="s">
        <v>3918</v>
      </c>
      <c r="V193" s="104">
        <v>1</v>
      </c>
      <c r="W193" s="104" t="s">
        <v>3930</v>
      </c>
      <c r="X193" s="104" t="s">
        <v>51</v>
      </c>
      <c r="Y193" s="104" t="s">
        <v>2830</v>
      </c>
      <c r="Z193" s="104" t="s">
        <v>2831</v>
      </c>
      <c r="AA193" s="104" t="s">
        <v>4065</v>
      </c>
      <c r="AB193" s="104" t="s">
        <v>2832</v>
      </c>
      <c r="AC193" s="104" t="s">
        <v>2833</v>
      </c>
      <c r="AD193" s="104" t="s">
        <v>2834</v>
      </c>
      <c r="AE193" s="104" t="s">
        <v>2826</v>
      </c>
      <c r="AF193" s="104" t="s">
        <v>2835</v>
      </c>
      <c r="AG193" s="104" t="s">
        <v>3892</v>
      </c>
      <c r="AH193" s="104" t="s">
        <v>3892</v>
      </c>
      <c r="AI193" s="104" t="s">
        <v>3892</v>
      </c>
      <c r="AJ193" s="104" t="s">
        <v>3892</v>
      </c>
      <c r="AK193" s="104" t="s">
        <v>3892</v>
      </c>
      <c r="AL193" s="104" t="s">
        <v>3892</v>
      </c>
      <c r="AM193" s="104" t="s">
        <v>2836</v>
      </c>
      <c r="AN193" s="104" t="s">
        <v>2837</v>
      </c>
      <c r="AO193" s="104" t="s">
        <v>3892</v>
      </c>
      <c r="AP193" s="104" t="s">
        <v>2838</v>
      </c>
      <c r="AQ193" s="104" t="s">
        <v>3892</v>
      </c>
    </row>
    <row r="194" spans="1:43" s="104" customFormat="1" x14ac:dyDescent="0.4">
      <c r="A194" s="104" t="s">
        <v>2839</v>
      </c>
      <c r="B194" s="104" t="s">
        <v>43</v>
      </c>
      <c r="C194" s="104" t="s">
        <v>797</v>
      </c>
      <c r="D194" s="104" t="s">
        <v>3917</v>
      </c>
      <c r="E194" s="104" t="s">
        <v>3911</v>
      </c>
      <c r="F194" s="104" t="s">
        <v>2841</v>
      </c>
      <c r="G194" s="104" t="s">
        <v>45</v>
      </c>
      <c r="H194" s="104" t="s">
        <v>2842</v>
      </c>
      <c r="I194" s="104" t="s">
        <v>3984</v>
      </c>
      <c r="J194" s="104" t="s">
        <v>3920</v>
      </c>
      <c r="K194" s="104">
        <v>1</v>
      </c>
      <c r="L194" s="104" t="s">
        <v>47</v>
      </c>
      <c r="M194" s="104" t="s">
        <v>48</v>
      </c>
      <c r="N194" s="104" t="s">
        <v>49</v>
      </c>
      <c r="O194" s="104" t="s">
        <v>48</v>
      </c>
      <c r="P194" s="104" t="s">
        <v>48</v>
      </c>
      <c r="Q194" s="104" t="s">
        <v>49</v>
      </c>
      <c r="R194" s="104" t="s">
        <v>1206</v>
      </c>
      <c r="S194" s="104" t="s">
        <v>3903</v>
      </c>
      <c r="T194" s="104">
        <v>1</v>
      </c>
      <c r="U194" s="104" t="s">
        <v>3895</v>
      </c>
      <c r="V194" s="104">
        <v>1</v>
      </c>
      <c r="W194" s="104" t="s">
        <v>4059</v>
      </c>
      <c r="X194" s="104" t="s">
        <v>51</v>
      </c>
      <c r="Y194" s="104" t="s">
        <v>2843</v>
      </c>
      <c r="Z194" s="104" t="s">
        <v>2844</v>
      </c>
      <c r="AA194" s="104" t="s">
        <v>3954</v>
      </c>
      <c r="AB194" s="104" t="s">
        <v>2845</v>
      </c>
      <c r="AC194" s="104" t="s">
        <v>2846</v>
      </c>
      <c r="AD194" s="104" t="s">
        <v>2847</v>
      </c>
      <c r="AE194" s="104" t="s">
        <v>2840</v>
      </c>
      <c r="AF194" s="104" t="s">
        <v>2848</v>
      </c>
      <c r="AG194" s="104" t="s">
        <v>2849</v>
      </c>
      <c r="AH194" s="104" t="s">
        <v>2850</v>
      </c>
      <c r="AI194" s="104" t="s">
        <v>2851</v>
      </c>
      <c r="AJ194" s="104" t="s">
        <v>2852</v>
      </c>
      <c r="AK194" s="104" t="s">
        <v>2853</v>
      </c>
      <c r="AL194" s="104" t="s">
        <v>3892</v>
      </c>
      <c r="AM194" s="104" t="s">
        <v>2854</v>
      </c>
      <c r="AN194" s="104" t="s">
        <v>2855</v>
      </c>
      <c r="AO194" s="104" t="s">
        <v>3892</v>
      </c>
      <c r="AP194" s="104" t="s">
        <v>2691</v>
      </c>
      <c r="AQ194" s="104" t="s">
        <v>3892</v>
      </c>
    </row>
    <row r="195" spans="1:43" s="104" customFormat="1" x14ac:dyDescent="0.4">
      <c r="A195" s="104" t="s">
        <v>2856</v>
      </c>
      <c r="B195" s="104" t="s">
        <v>43</v>
      </c>
      <c r="C195" s="104" t="s">
        <v>341</v>
      </c>
      <c r="D195" s="104" t="s">
        <v>3917</v>
      </c>
      <c r="E195" s="104" t="s">
        <v>4074</v>
      </c>
      <c r="F195" s="104" t="s">
        <v>2858</v>
      </c>
      <c r="G195" s="104" t="s">
        <v>45</v>
      </c>
      <c r="H195" s="104" t="s">
        <v>2859</v>
      </c>
      <c r="I195" s="104" t="s">
        <v>3941</v>
      </c>
      <c r="J195" s="104" t="s">
        <v>3904</v>
      </c>
      <c r="K195" s="104">
        <v>1</v>
      </c>
      <c r="L195" s="104" t="s">
        <v>47</v>
      </c>
      <c r="M195" s="104" t="s">
        <v>48</v>
      </c>
      <c r="N195" s="104" t="s">
        <v>49</v>
      </c>
      <c r="O195" s="104" t="s">
        <v>49</v>
      </c>
      <c r="P195" s="104" t="s">
        <v>48</v>
      </c>
      <c r="Q195" s="104" t="s">
        <v>49</v>
      </c>
      <c r="R195" s="104" t="s">
        <v>2860</v>
      </c>
      <c r="S195" s="104" t="s">
        <v>4093</v>
      </c>
      <c r="T195" s="104">
        <v>4</v>
      </c>
      <c r="U195" s="104" t="s">
        <v>3907</v>
      </c>
      <c r="V195" s="104">
        <v>1</v>
      </c>
      <c r="W195" s="104" t="s">
        <v>3894</v>
      </c>
      <c r="X195" s="104" t="s">
        <v>51</v>
      </c>
      <c r="Y195" s="104" t="s">
        <v>2861</v>
      </c>
      <c r="Z195" s="104" t="s">
        <v>2862</v>
      </c>
      <c r="AA195" s="104" t="s">
        <v>3979</v>
      </c>
      <c r="AB195" s="104" t="s">
        <v>2863</v>
      </c>
      <c r="AC195" s="104" t="s">
        <v>2864</v>
      </c>
      <c r="AD195" s="104" t="s">
        <v>2865</v>
      </c>
      <c r="AE195" s="104" t="s">
        <v>2857</v>
      </c>
      <c r="AF195" s="104" t="s">
        <v>2866</v>
      </c>
      <c r="AG195" s="104" t="s">
        <v>3892</v>
      </c>
      <c r="AH195" s="104" t="s">
        <v>3892</v>
      </c>
      <c r="AI195" s="104" t="s">
        <v>3892</v>
      </c>
      <c r="AJ195" s="104" t="s">
        <v>3892</v>
      </c>
      <c r="AK195" s="104" t="s">
        <v>3892</v>
      </c>
      <c r="AL195" s="104" t="s">
        <v>3892</v>
      </c>
      <c r="AM195" s="104" t="s">
        <v>2867</v>
      </c>
      <c r="AN195" s="104" t="s">
        <v>2868</v>
      </c>
      <c r="AO195" s="104" t="s">
        <v>3892</v>
      </c>
      <c r="AP195" s="104" t="s">
        <v>2869</v>
      </c>
      <c r="AQ195" s="104" t="s">
        <v>3892</v>
      </c>
    </row>
    <row r="196" spans="1:43" s="104" customFormat="1" x14ac:dyDescent="0.4">
      <c r="A196" s="104" t="s">
        <v>2870</v>
      </c>
      <c r="B196" s="104" t="s">
        <v>43</v>
      </c>
      <c r="C196" s="104" t="s">
        <v>79</v>
      </c>
      <c r="D196" s="104" t="s">
        <v>3917</v>
      </c>
      <c r="E196" s="104" t="s">
        <v>4092</v>
      </c>
      <c r="F196" s="104" t="s">
        <v>2872</v>
      </c>
      <c r="G196" s="104" t="s">
        <v>45</v>
      </c>
      <c r="H196" s="104" t="s">
        <v>2873</v>
      </c>
      <c r="I196" s="104" t="s">
        <v>3933</v>
      </c>
      <c r="J196" s="104" t="s">
        <v>4091</v>
      </c>
      <c r="K196" s="104">
        <v>3</v>
      </c>
      <c r="L196" s="104" t="s">
        <v>151</v>
      </c>
      <c r="M196" s="104" t="s">
        <v>48</v>
      </c>
      <c r="N196" s="104" t="s">
        <v>49</v>
      </c>
      <c r="O196" s="104" t="s">
        <v>48</v>
      </c>
      <c r="P196" s="104" t="s">
        <v>48</v>
      </c>
      <c r="Q196" s="104" t="s">
        <v>48</v>
      </c>
      <c r="R196" s="104" t="s">
        <v>2874</v>
      </c>
      <c r="S196" s="104" t="s">
        <v>4090</v>
      </c>
      <c r="T196" s="104">
        <v>5</v>
      </c>
      <c r="U196" s="104" t="s">
        <v>3951</v>
      </c>
      <c r="V196" s="104">
        <v>4</v>
      </c>
      <c r="W196" s="104" t="s">
        <v>3892</v>
      </c>
      <c r="X196" s="104" t="s">
        <v>51</v>
      </c>
      <c r="Y196" s="104" t="s">
        <v>2875</v>
      </c>
      <c r="Z196" s="104" t="s">
        <v>2876</v>
      </c>
      <c r="AA196" s="104" t="s">
        <v>4089</v>
      </c>
      <c r="AB196" s="104" t="s">
        <v>2877</v>
      </c>
      <c r="AC196" s="104" t="s">
        <v>2878</v>
      </c>
      <c r="AD196" s="104" t="s">
        <v>2879</v>
      </c>
      <c r="AE196" s="104" t="s">
        <v>2871</v>
      </c>
      <c r="AF196" s="104" t="s">
        <v>2880</v>
      </c>
      <c r="AG196" s="104" t="s">
        <v>2881</v>
      </c>
      <c r="AH196" s="104" t="s">
        <v>2882</v>
      </c>
      <c r="AI196" s="104" t="s">
        <v>2883</v>
      </c>
      <c r="AJ196" s="104" t="s">
        <v>2884</v>
      </c>
      <c r="AK196" s="104" t="s">
        <v>2885</v>
      </c>
      <c r="AL196" s="104" t="s">
        <v>3892</v>
      </c>
      <c r="AM196" s="104" t="s">
        <v>2886</v>
      </c>
      <c r="AN196" s="104" t="s">
        <v>2887</v>
      </c>
      <c r="AO196" s="104" t="s">
        <v>3892</v>
      </c>
      <c r="AP196" s="104" t="s">
        <v>2888</v>
      </c>
      <c r="AQ196" s="104" t="s">
        <v>3892</v>
      </c>
    </row>
    <row r="197" spans="1:43" s="104" customFormat="1" x14ac:dyDescent="0.4">
      <c r="A197" s="104" t="s">
        <v>2889</v>
      </c>
      <c r="B197" s="104" t="s">
        <v>43</v>
      </c>
      <c r="C197" s="104" t="s">
        <v>850</v>
      </c>
      <c r="D197" s="104" t="s">
        <v>3917</v>
      </c>
      <c r="E197" s="104" t="s">
        <v>4088</v>
      </c>
      <c r="F197" s="104" t="s">
        <v>2891</v>
      </c>
      <c r="G197" s="104" t="s">
        <v>65</v>
      </c>
      <c r="H197" s="104" t="s">
        <v>2892</v>
      </c>
      <c r="I197" s="104" t="s">
        <v>3921</v>
      </c>
      <c r="J197" s="104" t="s">
        <v>3962</v>
      </c>
      <c r="K197" s="104">
        <v>2</v>
      </c>
      <c r="L197" s="104" t="s">
        <v>67</v>
      </c>
      <c r="M197" s="104" t="s">
        <v>48</v>
      </c>
      <c r="N197" s="104" t="s">
        <v>48</v>
      </c>
      <c r="O197" s="104" t="s">
        <v>48</v>
      </c>
      <c r="P197" s="104" t="s">
        <v>48</v>
      </c>
      <c r="Q197" s="104" t="s">
        <v>48</v>
      </c>
      <c r="R197" s="104" t="s">
        <v>2893</v>
      </c>
      <c r="S197" s="104" t="s">
        <v>4087</v>
      </c>
      <c r="T197" s="104">
        <v>5</v>
      </c>
      <c r="U197" s="104" t="s">
        <v>3951</v>
      </c>
      <c r="V197" s="104">
        <v>4</v>
      </c>
      <c r="W197" s="104" t="s">
        <v>3894</v>
      </c>
      <c r="X197" s="104" t="s">
        <v>51</v>
      </c>
      <c r="Y197" s="104" t="s">
        <v>2894</v>
      </c>
      <c r="Z197" s="104" t="s">
        <v>2895</v>
      </c>
      <c r="AA197" s="104" t="s">
        <v>3927</v>
      </c>
      <c r="AB197" s="104" t="s">
        <v>2896</v>
      </c>
      <c r="AC197" s="104" t="s">
        <v>2897</v>
      </c>
      <c r="AD197" s="104" t="s">
        <v>2898</v>
      </c>
      <c r="AE197" s="104" t="s">
        <v>2890</v>
      </c>
      <c r="AF197" s="104" t="s">
        <v>2899</v>
      </c>
      <c r="AG197" s="104" t="s">
        <v>2900</v>
      </c>
      <c r="AH197" s="104" t="s">
        <v>2901</v>
      </c>
      <c r="AI197" s="104" t="s">
        <v>2902</v>
      </c>
      <c r="AJ197" s="104" t="s">
        <v>2903</v>
      </c>
      <c r="AK197" s="104" t="s">
        <v>2904</v>
      </c>
      <c r="AL197" s="104" t="s">
        <v>3892</v>
      </c>
      <c r="AM197" s="104" t="s">
        <v>2905</v>
      </c>
      <c r="AN197" s="104" t="s">
        <v>4086</v>
      </c>
      <c r="AO197" s="104" t="s">
        <v>3892</v>
      </c>
      <c r="AP197" s="104" t="s">
        <v>2906</v>
      </c>
      <c r="AQ197" s="104" t="s">
        <v>3892</v>
      </c>
    </row>
    <row r="198" spans="1:43" s="104" customFormat="1" x14ac:dyDescent="0.4">
      <c r="A198" s="104" t="s">
        <v>2907</v>
      </c>
      <c r="B198" s="104" t="s">
        <v>43</v>
      </c>
      <c r="C198" s="104" t="s">
        <v>230</v>
      </c>
      <c r="D198" s="104" t="s">
        <v>3917</v>
      </c>
      <c r="E198" s="104" t="s">
        <v>4085</v>
      </c>
      <c r="F198" s="104" t="s">
        <v>2909</v>
      </c>
      <c r="G198" s="104" t="s">
        <v>65</v>
      </c>
      <c r="H198" s="104" t="s">
        <v>2910</v>
      </c>
      <c r="I198" s="104" t="s">
        <v>4084</v>
      </c>
      <c r="J198" s="104" t="s">
        <v>3904</v>
      </c>
      <c r="K198" s="104">
        <v>1</v>
      </c>
      <c r="L198" s="104" t="s">
        <v>47</v>
      </c>
      <c r="M198" s="104" t="s">
        <v>48</v>
      </c>
      <c r="N198" s="104" t="s">
        <v>48</v>
      </c>
      <c r="O198" s="104" t="s">
        <v>48</v>
      </c>
      <c r="P198" s="104" t="s">
        <v>48</v>
      </c>
      <c r="Q198" s="104" t="s">
        <v>48</v>
      </c>
      <c r="R198" s="104" t="s">
        <v>2911</v>
      </c>
      <c r="S198" s="104" t="s">
        <v>3947</v>
      </c>
      <c r="T198" s="104">
        <v>2</v>
      </c>
      <c r="U198" s="104" t="s">
        <v>3895</v>
      </c>
      <c r="V198" s="104">
        <v>1</v>
      </c>
      <c r="W198" s="104" t="s">
        <v>3894</v>
      </c>
      <c r="X198" s="104" t="s">
        <v>51</v>
      </c>
      <c r="Y198" s="104" t="s">
        <v>2912</v>
      </c>
      <c r="Z198" s="104" t="s">
        <v>2913</v>
      </c>
      <c r="AA198" s="104" t="s">
        <v>3893</v>
      </c>
      <c r="AB198" s="104" t="s">
        <v>2914</v>
      </c>
      <c r="AC198" s="104" t="s">
        <v>2915</v>
      </c>
      <c r="AD198" s="104" t="s">
        <v>2916</v>
      </c>
      <c r="AE198" s="104" t="s">
        <v>2908</v>
      </c>
      <c r="AF198" s="104" t="s">
        <v>2917</v>
      </c>
      <c r="AG198" s="104" t="s">
        <v>2918</v>
      </c>
      <c r="AH198" s="104" t="s">
        <v>2919</v>
      </c>
      <c r="AI198" s="104" t="s">
        <v>2920</v>
      </c>
      <c r="AJ198" s="104" t="s">
        <v>3892</v>
      </c>
      <c r="AK198" s="104" t="s">
        <v>3892</v>
      </c>
      <c r="AL198" s="104" t="s">
        <v>3892</v>
      </c>
      <c r="AM198" s="104" t="s">
        <v>2921</v>
      </c>
      <c r="AN198" s="104" t="s">
        <v>2922</v>
      </c>
      <c r="AO198" s="104" t="s">
        <v>3892</v>
      </c>
      <c r="AP198" s="104" t="s">
        <v>2658</v>
      </c>
      <c r="AQ198" s="104" t="s">
        <v>3892</v>
      </c>
    </row>
    <row r="199" spans="1:43" s="104" customFormat="1" x14ac:dyDescent="0.4">
      <c r="A199" s="104" t="s">
        <v>2923</v>
      </c>
      <c r="B199" s="104" t="s">
        <v>184</v>
      </c>
      <c r="C199" s="104" t="s">
        <v>850</v>
      </c>
      <c r="D199" s="104" t="s">
        <v>3917</v>
      </c>
      <c r="E199" s="104" t="s">
        <v>4083</v>
      </c>
      <c r="F199" s="104" t="s">
        <v>899</v>
      </c>
      <c r="G199" s="104" t="s">
        <v>45</v>
      </c>
      <c r="H199" s="104" t="s">
        <v>2925</v>
      </c>
      <c r="I199" s="104" t="s">
        <v>4082</v>
      </c>
      <c r="J199" s="104" t="s">
        <v>3909</v>
      </c>
      <c r="K199" s="104">
        <v>1</v>
      </c>
      <c r="L199" s="104" t="s">
        <v>47</v>
      </c>
      <c r="M199" s="104" t="s">
        <v>48</v>
      </c>
      <c r="N199" s="104" t="s">
        <v>49</v>
      </c>
      <c r="O199" s="104" t="s">
        <v>49</v>
      </c>
      <c r="P199" s="104" t="s">
        <v>48</v>
      </c>
      <c r="Q199" s="104" t="s">
        <v>48</v>
      </c>
      <c r="R199" s="104" t="s">
        <v>2926</v>
      </c>
      <c r="S199" s="104" t="s">
        <v>4081</v>
      </c>
      <c r="T199" s="104">
        <v>4</v>
      </c>
      <c r="U199" s="104" t="s">
        <v>4080</v>
      </c>
      <c r="V199" s="104">
        <v>4</v>
      </c>
      <c r="W199" s="104" t="s">
        <v>3894</v>
      </c>
      <c r="X199" s="104" t="s">
        <v>51</v>
      </c>
      <c r="Y199" s="104" t="s">
        <v>2927</v>
      </c>
      <c r="Z199" s="104" t="s">
        <v>2928</v>
      </c>
      <c r="AA199" s="104" t="s">
        <v>4079</v>
      </c>
      <c r="AB199" s="104" t="s">
        <v>2929</v>
      </c>
      <c r="AC199" s="104" t="s">
        <v>2930</v>
      </c>
      <c r="AD199" s="104" t="s">
        <v>2931</v>
      </c>
      <c r="AE199" s="104" t="s">
        <v>2924</v>
      </c>
      <c r="AF199" s="104" t="s">
        <v>2932</v>
      </c>
      <c r="AG199" s="104" t="s">
        <v>2933</v>
      </c>
      <c r="AH199" s="104" t="s">
        <v>2934</v>
      </c>
      <c r="AI199" s="104" t="s">
        <v>2935</v>
      </c>
      <c r="AJ199" s="104" t="s">
        <v>2936</v>
      </c>
      <c r="AK199" s="104" t="s">
        <v>3892</v>
      </c>
      <c r="AL199" s="104" t="s">
        <v>3892</v>
      </c>
      <c r="AM199" s="104" t="s">
        <v>2937</v>
      </c>
      <c r="AN199" s="104" t="s">
        <v>2938</v>
      </c>
      <c r="AO199" s="104" t="s">
        <v>3892</v>
      </c>
      <c r="AP199" s="104" t="s">
        <v>2939</v>
      </c>
      <c r="AQ199" s="104" t="s">
        <v>2940</v>
      </c>
    </row>
    <row r="200" spans="1:43" s="104" customFormat="1" x14ac:dyDescent="0.4">
      <c r="A200" s="104" t="s">
        <v>2941</v>
      </c>
      <c r="B200" s="104" t="s">
        <v>43</v>
      </c>
      <c r="C200" s="104" t="s">
        <v>230</v>
      </c>
      <c r="D200" s="104" t="s">
        <v>3917</v>
      </c>
      <c r="E200" s="104" t="s">
        <v>4078</v>
      </c>
      <c r="F200" s="104" t="s">
        <v>2225</v>
      </c>
      <c r="G200" s="104" t="s">
        <v>45</v>
      </c>
      <c r="H200" s="104" t="s">
        <v>2943</v>
      </c>
      <c r="I200" s="104" t="s">
        <v>3921</v>
      </c>
      <c r="J200" s="104" t="s">
        <v>3920</v>
      </c>
      <c r="K200" s="104">
        <v>1</v>
      </c>
      <c r="L200" s="104" t="s">
        <v>47</v>
      </c>
      <c r="M200" s="104" t="s">
        <v>48</v>
      </c>
      <c r="N200" s="104" t="s">
        <v>48</v>
      </c>
      <c r="O200" s="104" t="s">
        <v>48</v>
      </c>
      <c r="P200" s="104" t="s">
        <v>48</v>
      </c>
      <c r="Q200" s="104" t="s">
        <v>48</v>
      </c>
      <c r="R200" s="104" t="s">
        <v>2944</v>
      </c>
      <c r="S200" s="104" t="s">
        <v>3903</v>
      </c>
      <c r="T200" s="104">
        <v>1</v>
      </c>
      <c r="U200" s="104" t="s">
        <v>3895</v>
      </c>
      <c r="V200" s="104">
        <v>1</v>
      </c>
      <c r="W200" s="104" t="s">
        <v>3930</v>
      </c>
      <c r="X200" s="104" t="s">
        <v>51</v>
      </c>
      <c r="Y200" s="104" t="s">
        <v>2945</v>
      </c>
      <c r="Z200" s="104" t="s">
        <v>2946</v>
      </c>
      <c r="AA200" s="104" t="s">
        <v>3893</v>
      </c>
      <c r="AB200" s="104" t="s">
        <v>2947</v>
      </c>
      <c r="AC200" s="104" t="s">
        <v>2948</v>
      </c>
      <c r="AD200" s="104" t="s">
        <v>2949</v>
      </c>
      <c r="AE200" s="104" t="s">
        <v>2942</v>
      </c>
      <c r="AF200" s="104" t="s">
        <v>2950</v>
      </c>
      <c r="AG200" s="104" t="s">
        <v>2233</v>
      </c>
      <c r="AH200" s="104" t="s">
        <v>2951</v>
      </c>
      <c r="AI200" s="104" t="s">
        <v>2952</v>
      </c>
      <c r="AJ200" s="104" t="s">
        <v>2953</v>
      </c>
      <c r="AK200" s="104" t="s">
        <v>2954</v>
      </c>
      <c r="AL200" s="104" t="s">
        <v>3892</v>
      </c>
      <c r="AM200" s="104" t="s">
        <v>2955</v>
      </c>
      <c r="AN200" s="104" t="s">
        <v>2956</v>
      </c>
      <c r="AO200" s="104" t="s">
        <v>3892</v>
      </c>
      <c r="AP200" s="104" t="s">
        <v>2957</v>
      </c>
      <c r="AQ200" s="104" t="s">
        <v>3892</v>
      </c>
    </row>
    <row r="201" spans="1:43" s="104" customFormat="1" x14ac:dyDescent="0.4">
      <c r="A201" s="104" t="s">
        <v>2958</v>
      </c>
      <c r="B201" s="104" t="s">
        <v>184</v>
      </c>
      <c r="C201" s="104" t="s">
        <v>744</v>
      </c>
      <c r="D201" s="104" t="s">
        <v>3917</v>
      </c>
      <c r="E201" s="104" t="s">
        <v>4077</v>
      </c>
      <c r="F201" s="104" t="s">
        <v>2960</v>
      </c>
      <c r="G201" s="104" t="s">
        <v>65</v>
      </c>
      <c r="H201" s="104" t="s">
        <v>2961</v>
      </c>
      <c r="I201" s="104" t="s">
        <v>3948</v>
      </c>
      <c r="J201" s="104" t="s">
        <v>3909</v>
      </c>
      <c r="K201" s="104">
        <v>1</v>
      </c>
      <c r="L201" s="104" t="s">
        <v>359</v>
      </c>
      <c r="M201" s="104" t="s">
        <v>48</v>
      </c>
      <c r="N201" s="104" t="s">
        <v>49</v>
      </c>
      <c r="O201" s="104" t="s">
        <v>49</v>
      </c>
      <c r="P201" s="104" t="s">
        <v>49</v>
      </c>
      <c r="Q201" s="104" t="s">
        <v>49</v>
      </c>
      <c r="R201" s="104" t="s">
        <v>2962</v>
      </c>
      <c r="S201" s="104" t="s">
        <v>4076</v>
      </c>
      <c r="T201" s="104">
        <v>6</v>
      </c>
      <c r="U201" s="104" t="s">
        <v>3918</v>
      </c>
      <c r="V201" s="104">
        <v>1</v>
      </c>
      <c r="W201" s="104" t="s">
        <v>3894</v>
      </c>
      <c r="X201" s="104" t="s">
        <v>51</v>
      </c>
      <c r="Y201" s="104" t="s">
        <v>2963</v>
      </c>
      <c r="Z201" s="104" t="s">
        <v>2964</v>
      </c>
      <c r="AA201" s="104" t="s">
        <v>4075</v>
      </c>
      <c r="AB201" s="104" t="s">
        <v>2965</v>
      </c>
      <c r="AC201" s="104" t="s">
        <v>2966</v>
      </c>
      <c r="AD201" s="104" t="s">
        <v>2967</v>
      </c>
      <c r="AE201" s="104" t="s">
        <v>2959</v>
      </c>
      <c r="AF201" s="104" t="s">
        <v>2968</v>
      </c>
      <c r="AG201" s="104" t="s">
        <v>3892</v>
      </c>
      <c r="AH201" s="104" t="s">
        <v>3892</v>
      </c>
      <c r="AI201" s="104" t="s">
        <v>3892</v>
      </c>
      <c r="AJ201" s="104" t="s">
        <v>3892</v>
      </c>
      <c r="AK201" s="104" t="s">
        <v>3892</v>
      </c>
      <c r="AL201" s="104" t="s">
        <v>3892</v>
      </c>
      <c r="AM201" s="104" t="s">
        <v>2969</v>
      </c>
      <c r="AN201" s="104" t="s">
        <v>2970</v>
      </c>
      <c r="AO201" s="104" t="s">
        <v>3892</v>
      </c>
      <c r="AP201" s="104" t="s">
        <v>2971</v>
      </c>
      <c r="AQ201" s="104" t="s">
        <v>2972</v>
      </c>
    </row>
    <row r="202" spans="1:43" s="104" customFormat="1" x14ac:dyDescent="0.4">
      <c r="A202" s="104" t="s">
        <v>2973</v>
      </c>
      <c r="B202" s="104" t="s">
        <v>43</v>
      </c>
      <c r="C202" s="104" t="s">
        <v>79</v>
      </c>
      <c r="D202" s="104" t="s">
        <v>3917</v>
      </c>
      <c r="E202" s="104" t="s">
        <v>4074</v>
      </c>
      <c r="F202" s="104" t="s">
        <v>2975</v>
      </c>
      <c r="G202" s="104" t="s">
        <v>65</v>
      </c>
      <c r="H202" s="104" t="s">
        <v>2976</v>
      </c>
      <c r="I202" s="104" t="s">
        <v>3933</v>
      </c>
      <c r="J202" s="104" t="s">
        <v>3904</v>
      </c>
      <c r="K202" s="104">
        <v>1</v>
      </c>
      <c r="L202" s="104" t="s">
        <v>359</v>
      </c>
      <c r="M202" s="104" t="s">
        <v>48</v>
      </c>
      <c r="N202" s="104" t="s">
        <v>48</v>
      </c>
      <c r="O202" s="104" t="s">
        <v>49</v>
      </c>
      <c r="P202" s="104" t="s">
        <v>48</v>
      </c>
      <c r="Q202" s="104" t="s">
        <v>49</v>
      </c>
      <c r="R202" s="104" t="s">
        <v>2977</v>
      </c>
      <c r="S202" s="104" t="s">
        <v>4073</v>
      </c>
      <c r="T202" s="104">
        <v>2</v>
      </c>
      <c r="U202" s="104" t="s">
        <v>4072</v>
      </c>
      <c r="V202" s="104">
        <v>3</v>
      </c>
      <c r="W202" s="104" t="s">
        <v>3892</v>
      </c>
      <c r="X202" s="104" t="s">
        <v>51</v>
      </c>
      <c r="Y202" s="104" t="s">
        <v>2978</v>
      </c>
      <c r="Z202" s="104" t="s">
        <v>2979</v>
      </c>
      <c r="AA202" s="104" t="s">
        <v>3893</v>
      </c>
      <c r="AB202" s="104" t="s">
        <v>2980</v>
      </c>
      <c r="AC202" s="104" t="s">
        <v>2981</v>
      </c>
      <c r="AD202" s="104" t="s">
        <v>2982</v>
      </c>
      <c r="AE202" s="104" t="s">
        <v>2974</v>
      </c>
      <c r="AF202" s="104" t="s">
        <v>2983</v>
      </c>
      <c r="AG202" s="104" t="s">
        <v>3892</v>
      </c>
      <c r="AH202" s="104" t="s">
        <v>3892</v>
      </c>
      <c r="AI202" s="104" t="s">
        <v>3892</v>
      </c>
      <c r="AJ202" s="104" t="s">
        <v>3892</v>
      </c>
      <c r="AK202" s="104" t="s">
        <v>3892</v>
      </c>
      <c r="AL202" s="104" t="s">
        <v>3892</v>
      </c>
      <c r="AM202" s="104" t="s">
        <v>2984</v>
      </c>
      <c r="AN202" s="104" t="s">
        <v>2985</v>
      </c>
      <c r="AO202" s="104" t="s">
        <v>3892</v>
      </c>
      <c r="AP202" s="104" t="s">
        <v>2691</v>
      </c>
      <c r="AQ202" s="104" t="s">
        <v>3892</v>
      </c>
    </row>
    <row r="203" spans="1:43" s="104" customFormat="1" x14ac:dyDescent="0.4">
      <c r="A203" s="104" t="s">
        <v>2986</v>
      </c>
      <c r="B203" s="104" t="s">
        <v>184</v>
      </c>
      <c r="C203" s="104" t="s">
        <v>41</v>
      </c>
      <c r="D203" s="104" t="s">
        <v>3917</v>
      </c>
      <c r="E203" s="104" t="s">
        <v>4071</v>
      </c>
      <c r="F203" s="104" t="s">
        <v>2988</v>
      </c>
      <c r="G203" s="104" t="s">
        <v>45</v>
      </c>
      <c r="H203" s="104" t="s">
        <v>2989</v>
      </c>
      <c r="I203" s="104" t="s">
        <v>3998</v>
      </c>
      <c r="J203" s="104" t="s">
        <v>3920</v>
      </c>
      <c r="K203" s="104">
        <v>1</v>
      </c>
      <c r="L203" s="104" t="s">
        <v>47</v>
      </c>
      <c r="M203" s="104" t="s">
        <v>48</v>
      </c>
      <c r="N203" s="104" t="s">
        <v>48</v>
      </c>
      <c r="O203" s="104" t="s">
        <v>49</v>
      </c>
      <c r="P203" s="104" t="s">
        <v>48</v>
      </c>
      <c r="Q203" s="104" t="s">
        <v>48</v>
      </c>
      <c r="R203" s="104" t="s">
        <v>2990</v>
      </c>
      <c r="S203" s="104" t="s">
        <v>4070</v>
      </c>
      <c r="T203" s="104">
        <v>4</v>
      </c>
      <c r="U203" s="104" t="s">
        <v>3918</v>
      </c>
      <c r="V203" s="104">
        <v>1</v>
      </c>
      <c r="W203" s="104" t="s">
        <v>3892</v>
      </c>
      <c r="X203" s="104" t="s">
        <v>51</v>
      </c>
      <c r="Y203" s="104" t="s">
        <v>2991</v>
      </c>
      <c r="Z203" s="104" t="s">
        <v>2992</v>
      </c>
      <c r="AA203" s="104" t="s">
        <v>4032</v>
      </c>
      <c r="AB203" s="104" t="s">
        <v>2993</v>
      </c>
      <c r="AC203" s="104" t="s">
        <v>2994</v>
      </c>
      <c r="AD203" s="104" t="s">
        <v>2995</v>
      </c>
      <c r="AE203" s="104" t="s">
        <v>2987</v>
      </c>
      <c r="AF203" s="104" t="s">
        <v>2996</v>
      </c>
      <c r="AG203" s="104" t="s">
        <v>3892</v>
      </c>
      <c r="AH203" s="104" t="s">
        <v>3892</v>
      </c>
      <c r="AI203" s="104" t="s">
        <v>3892</v>
      </c>
      <c r="AJ203" s="104" t="s">
        <v>3892</v>
      </c>
      <c r="AK203" s="104" t="s">
        <v>3892</v>
      </c>
      <c r="AL203" s="104" t="s">
        <v>3892</v>
      </c>
      <c r="AM203" s="104" t="s">
        <v>2997</v>
      </c>
      <c r="AN203" s="104" t="s">
        <v>2998</v>
      </c>
      <c r="AO203" s="104" t="s">
        <v>3892</v>
      </c>
      <c r="AP203" s="104" t="s">
        <v>2772</v>
      </c>
      <c r="AQ203" s="104" t="s">
        <v>3892</v>
      </c>
    </row>
    <row r="204" spans="1:43" s="104" customFormat="1" x14ac:dyDescent="0.4">
      <c r="A204" s="104" t="s">
        <v>2999</v>
      </c>
      <c r="B204" s="104" t="s">
        <v>43</v>
      </c>
      <c r="C204" s="104" t="s">
        <v>258</v>
      </c>
      <c r="D204" s="104" t="s">
        <v>3917</v>
      </c>
      <c r="E204" s="104" t="s">
        <v>4069</v>
      </c>
      <c r="F204" s="104" t="s">
        <v>3001</v>
      </c>
      <c r="G204" s="104" t="s">
        <v>65</v>
      </c>
      <c r="H204" s="104" t="s">
        <v>3002</v>
      </c>
      <c r="I204" s="104" t="s">
        <v>4068</v>
      </c>
      <c r="J204" s="104" t="s">
        <v>3909</v>
      </c>
      <c r="K204" s="104">
        <v>1</v>
      </c>
      <c r="L204" s="104" t="s">
        <v>1406</v>
      </c>
      <c r="M204" s="104" t="s">
        <v>48</v>
      </c>
      <c r="N204" s="104" t="s">
        <v>49</v>
      </c>
      <c r="O204" s="104" t="s">
        <v>49</v>
      </c>
      <c r="P204" s="104" t="s">
        <v>48</v>
      </c>
      <c r="Q204" s="104" t="s">
        <v>49</v>
      </c>
      <c r="R204" s="104" t="s">
        <v>2493</v>
      </c>
      <c r="S204" s="104" t="s">
        <v>4067</v>
      </c>
      <c r="T204" s="104">
        <v>4</v>
      </c>
      <c r="U204" s="104" t="s">
        <v>3907</v>
      </c>
      <c r="V204" s="104">
        <v>2</v>
      </c>
      <c r="W204" s="104" t="s">
        <v>3894</v>
      </c>
      <c r="X204" s="104" t="s">
        <v>51</v>
      </c>
      <c r="Y204" s="104" t="s">
        <v>3003</v>
      </c>
      <c r="Z204" s="104" t="s">
        <v>3004</v>
      </c>
      <c r="AA204" s="104" t="s">
        <v>3893</v>
      </c>
      <c r="AB204" s="104" t="s">
        <v>3005</v>
      </c>
      <c r="AC204" s="104" t="s">
        <v>3006</v>
      </c>
      <c r="AD204" s="104" t="s">
        <v>3007</v>
      </c>
      <c r="AE204" s="104" t="s">
        <v>3000</v>
      </c>
      <c r="AF204" s="104" t="s">
        <v>3008</v>
      </c>
      <c r="AG204" s="104" t="s">
        <v>3892</v>
      </c>
      <c r="AH204" s="104" t="s">
        <v>3892</v>
      </c>
      <c r="AI204" s="104" t="s">
        <v>3892</v>
      </c>
      <c r="AJ204" s="104" t="s">
        <v>3892</v>
      </c>
      <c r="AK204" s="104" t="s">
        <v>3892</v>
      </c>
      <c r="AL204" s="104" t="s">
        <v>3892</v>
      </c>
      <c r="AM204" s="104" t="s">
        <v>3009</v>
      </c>
      <c r="AN204" s="104" t="s">
        <v>3010</v>
      </c>
      <c r="AO204" s="104" t="s">
        <v>3892</v>
      </c>
      <c r="AP204" s="104" t="s">
        <v>3011</v>
      </c>
      <c r="AQ204" s="104" t="s">
        <v>3892</v>
      </c>
    </row>
    <row r="205" spans="1:43" s="104" customFormat="1" x14ac:dyDescent="0.4">
      <c r="A205" s="104" t="s">
        <v>3012</v>
      </c>
      <c r="B205" s="104" t="s">
        <v>43</v>
      </c>
      <c r="C205" s="104" t="s">
        <v>783</v>
      </c>
      <c r="D205" s="104" t="s">
        <v>3917</v>
      </c>
      <c r="E205" s="104" t="s">
        <v>4066</v>
      </c>
      <c r="F205" s="104" t="s">
        <v>3014</v>
      </c>
      <c r="G205" s="104" t="s">
        <v>45</v>
      </c>
      <c r="H205" s="104" t="s">
        <v>3015</v>
      </c>
      <c r="I205" s="104" t="s">
        <v>3977</v>
      </c>
      <c r="J205" s="104" t="s">
        <v>3897</v>
      </c>
      <c r="K205" s="104">
        <v>1</v>
      </c>
      <c r="L205" s="104" t="s">
        <v>47</v>
      </c>
      <c r="M205" s="104" t="s">
        <v>48</v>
      </c>
      <c r="N205" s="104" t="s">
        <v>49</v>
      </c>
      <c r="O205" s="104" t="s">
        <v>49</v>
      </c>
      <c r="P205" s="104" t="s">
        <v>48</v>
      </c>
      <c r="Q205" s="104" t="s">
        <v>48</v>
      </c>
      <c r="R205" s="104" t="s">
        <v>3016</v>
      </c>
      <c r="S205" s="104" t="s">
        <v>3919</v>
      </c>
      <c r="T205" s="104">
        <v>2</v>
      </c>
      <c r="U205" s="104" t="s">
        <v>3895</v>
      </c>
      <c r="V205" s="104">
        <v>1</v>
      </c>
      <c r="W205" s="104" t="s">
        <v>3894</v>
      </c>
      <c r="X205" s="104" t="s">
        <v>51</v>
      </c>
      <c r="Y205" s="104" t="s">
        <v>3017</v>
      </c>
      <c r="Z205" s="104" t="s">
        <v>3018</v>
      </c>
      <c r="AA205" s="104" t="s">
        <v>4065</v>
      </c>
      <c r="AB205" s="104" t="s">
        <v>3019</v>
      </c>
      <c r="AC205" s="104" t="s">
        <v>3020</v>
      </c>
      <c r="AD205" s="104" t="s">
        <v>3021</v>
      </c>
      <c r="AE205" s="104" t="s">
        <v>3013</v>
      </c>
      <c r="AF205" s="104" t="s">
        <v>3892</v>
      </c>
      <c r="AG205" s="104" t="s">
        <v>3892</v>
      </c>
      <c r="AH205" s="104" t="s">
        <v>3892</v>
      </c>
      <c r="AI205" s="104" t="s">
        <v>3892</v>
      </c>
      <c r="AJ205" s="104" t="s">
        <v>3892</v>
      </c>
      <c r="AK205" s="104" t="s">
        <v>3892</v>
      </c>
      <c r="AL205" s="104" t="s">
        <v>3892</v>
      </c>
      <c r="AM205" s="104" t="s">
        <v>3022</v>
      </c>
      <c r="AN205" s="104" t="s">
        <v>3023</v>
      </c>
      <c r="AO205" s="104" t="s">
        <v>3892</v>
      </c>
      <c r="AP205" s="104" t="s">
        <v>3011</v>
      </c>
      <c r="AQ205" s="104" t="s">
        <v>3892</v>
      </c>
    </row>
    <row r="206" spans="1:43" s="104" customFormat="1" x14ac:dyDescent="0.4">
      <c r="A206" s="104" t="s">
        <v>3024</v>
      </c>
      <c r="B206" s="104" t="s">
        <v>43</v>
      </c>
      <c r="C206" s="104" t="s">
        <v>110</v>
      </c>
      <c r="D206" s="104" t="s">
        <v>3917</v>
      </c>
      <c r="E206" s="104" t="s">
        <v>4064</v>
      </c>
      <c r="F206" s="104" t="s">
        <v>3026</v>
      </c>
      <c r="G206" s="104" t="s">
        <v>45</v>
      </c>
      <c r="H206" s="104" t="s">
        <v>3027</v>
      </c>
      <c r="I206" s="104" t="s">
        <v>3969</v>
      </c>
      <c r="J206" s="104" t="s">
        <v>4063</v>
      </c>
      <c r="K206" s="104">
        <v>2</v>
      </c>
      <c r="L206" s="104" t="s">
        <v>47</v>
      </c>
      <c r="M206" s="104" t="s">
        <v>48</v>
      </c>
      <c r="N206" s="104" t="s">
        <v>49</v>
      </c>
      <c r="O206" s="104" t="s">
        <v>49</v>
      </c>
      <c r="P206" s="104" t="s">
        <v>48</v>
      </c>
      <c r="Q206" s="104" t="s">
        <v>49</v>
      </c>
      <c r="R206" s="104" t="s">
        <v>3028</v>
      </c>
      <c r="S206" s="104" t="s">
        <v>4062</v>
      </c>
      <c r="T206" s="104">
        <v>5</v>
      </c>
      <c r="U206" s="104" t="s">
        <v>3895</v>
      </c>
      <c r="V206" s="104">
        <v>1</v>
      </c>
      <c r="W206" s="104" t="s">
        <v>3892</v>
      </c>
      <c r="X206" s="104" t="s">
        <v>51</v>
      </c>
      <c r="Y206" s="104" t="s">
        <v>3029</v>
      </c>
      <c r="Z206" s="104" t="s">
        <v>3030</v>
      </c>
      <c r="AA206" s="104" t="s">
        <v>4019</v>
      </c>
      <c r="AB206" s="104" t="s">
        <v>3031</v>
      </c>
      <c r="AC206" s="104" t="s">
        <v>3032</v>
      </c>
      <c r="AD206" s="104" t="s">
        <v>3033</v>
      </c>
      <c r="AE206" s="104" t="s">
        <v>3025</v>
      </c>
      <c r="AF206" s="104" t="s">
        <v>3034</v>
      </c>
      <c r="AG206" s="104" t="s">
        <v>3035</v>
      </c>
      <c r="AH206" s="104" t="s">
        <v>3036</v>
      </c>
      <c r="AI206" s="104" t="s">
        <v>3037</v>
      </c>
      <c r="AJ206" s="104" t="s">
        <v>3038</v>
      </c>
      <c r="AK206" s="104" t="s">
        <v>3892</v>
      </c>
      <c r="AL206" s="104" t="s">
        <v>3892</v>
      </c>
      <c r="AM206" s="104" t="s">
        <v>3039</v>
      </c>
      <c r="AN206" s="104" t="s">
        <v>3040</v>
      </c>
      <c r="AO206" s="104" t="s">
        <v>3892</v>
      </c>
      <c r="AP206" s="104" t="s">
        <v>2691</v>
      </c>
      <c r="AQ206" s="104" t="s">
        <v>3892</v>
      </c>
    </row>
    <row r="207" spans="1:43" s="104" customFormat="1" x14ac:dyDescent="0.4">
      <c r="A207" s="104" t="s">
        <v>3041</v>
      </c>
      <c r="B207" s="104" t="s">
        <v>43</v>
      </c>
      <c r="C207" s="104" t="s">
        <v>110</v>
      </c>
      <c r="D207" s="104" t="s">
        <v>3917</v>
      </c>
      <c r="E207" s="104" t="s">
        <v>4061</v>
      </c>
      <c r="F207" s="104" t="s">
        <v>1696</v>
      </c>
      <c r="G207" s="104" t="s">
        <v>65</v>
      </c>
      <c r="H207" s="104" t="s">
        <v>3043</v>
      </c>
      <c r="I207" s="104" t="s">
        <v>3921</v>
      </c>
      <c r="J207" s="104" t="s">
        <v>3920</v>
      </c>
      <c r="K207" s="104">
        <v>1</v>
      </c>
      <c r="L207" s="104" t="s">
        <v>151</v>
      </c>
      <c r="M207" s="104" t="s">
        <v>48</v>
      </c>
      <c r="N207" s="104" t="s">
        <v>48</v>
      </c>
      <c r="O207" s="104" t="s">
        <v>49</v>
      </c>
      <c r="P207" s="104" t="s">
        <v>48</v>
      </c>
      <c r="Q207" s="104" t="s">
        <v>49</v>
      </c>
      <c r="R207" s="104" t="s">
        <v>3044</v>
      </c>
      <c r="S207" s="104" t="s">
        <v>4060</v>
      </c>
      <c r="T207" s="104">
        <v>3</v>
      </c>
      <c r="U207" s="104" t="s">
        <v>3895</v>
      </c>
      <c r="V207" s="104">
        <v>1</v>
      </c>
      <c r="W207" s="104" t="s">
        <v>4059</v>
      </c>
      <c r="X207" s="104" t="s">
        <v>51</v>
      </c>
      <c r="Y207" s="104" t="s">
        <v>3045</v>
      </c>
      <c r="Z207" s="104" t="s">
        <v>3046</v>
      </c>
      <c r="AA207" s="104" t="s">
        <v>3972</v>
      </c>
      <c r="AB207" s="104" t="s">
        <v>3047</v>
      </c>
      <c r="AC207" s="104" t="s">
        <v>3048</v>
      </c>
      <c r="AD207" s="104" t="s">
        <v>3049</v>
      </c>
      <c r="AE207" s="104" t="s">
        <v>3042</v>
      </c>
      <c r="AF207" s="104" t="s">
        <v>3050</v>
      </c>
      <c r="AG207" s="104" t="s">
        <v>3051</v>
      </c>
      <c r="AH207" s="104" t="s">
        <v>3052</v>
      </c>
      <c r="AI207" s="104" t="s">
        <v>3892</v>
      </c>
      <c r="AJ207" s="104" t="s">
        <v>3892</v>
      </c>
      <c r="AK207" s="104" t="s">
        <v>3892</v>
      </c>
      <c r="AL207" s="104" t="s">
        <v>3892</v>
      </c>
      <c r="AM207" s="104" t="s">
        <v>3053</v>
      </c>
      <c r="AN207" s="104" t="s">
        <v>3054</v>
      </c>
      <c r="AO207" s="104" t="s">
        <v>3892</v>
      </c>
      <c r="AP207" s="104" t="s">
        <v>2691</v>
      </c>
      <c r="AQ207" s="104" t="s">
        <v>3892</v>
      </c>
    </row>
    <row r="208" spans="1:43" s="104" customFormat="1" x14ac:dyDescent="0.4">
      <c r="A208" s="104" t="s">
        <v>3055</v>
      </c>
      <c r="B208" s="104" t="s">
        <v>43</v>
      </c>
      <c r="C208" s="104" t="s">
        <v>110</v>
      </c>
      <c r="D208" s="104" t="s">
        <v>3917</v>
      </c>
      <c r="E208" s="104" t="s">
        <v>4058</v>
      </c>
      <c r="F208" s="104" t="s">
        <v>3057</v>
      </c>
      <c r="G208" s="104" t="s">
        <v>65</v>
      </c>
      <c r="H208" s="104" t="s">
        <v>3058</v>
      </c>
      <c r="I208" s="104" t="s">
        <v>3898</v>
      </c>
      <c r="J208" s="104" t="s">
        <v>3957</v>
      </c>
      <c r="K208" s="104">
        <v>2</v>
      </c>
      <c r="L208" s="104" t="s">
        <v>47</v>
      </c>
      <c r="M208" s="104" t="s">
        <v>48</v>
      </c>
      <c r="N208" s="104" t="s">
        <v>48</v>
      </c>
      <c r="O208" s="104" t="s">
        <v>48</v>
      </c>
      <c r="P208" s="104" t="s">
        <v>48</v>
      </c>
      <c r="Q208" s="104" t="s">
        <v>48</v>
      </c>
      <c r="R208" s="104" t="s">
        <v>3059</v>
      </c>
      <c r="S208" s="104" t="s">
        <v>4057</v>
      </c>
      <c r="T208" s="104">
        <v>5</v>
      </c>
      <c r="U208" s="104" t="s">
        <v>3918</v>
      </c>
      <c r="V208" s="104">
        <v>1</v>
      </c>
      <c r="W208" s="104" t="s">
        <v>3894</v>
      </c>
      <c r="X208" s="104" t="s">
        <v>51</v>
      </c>
      <c r="Y208" s="104" t="s">
        <v>3060</v>
      </c>
      <c r="Z208" s="104" t="s">
        <v>3061</v>
      </c>
      <c r="AA208" s="104" t="s">
        <v>3950</v>
      </c>
      <c r="AB208" s="104" t="s">
        <v>3062</v>
      </c>
      <c r="AC208" s="104" t="s">
        <v>3063</v>
      </c>
      <c r="AD208" s="104" t="s">
        <v>3064</v>
      </c>
      <c r="AE208" s="104" t="s">
        <v>3056</v>
      </c>
      <c r="AF208" s="104" t="s">
        <v>3065</v>
      </c>
      <c r="AG208" s="104" t="s">
        <v>3066</v>
      </c>
      <c r="AH208" s="104" t="s">
        <v>3892</v>
      </c>
      <c r="AI208" s="104" t="s">
        <v>3892</v>
      </c>
      <c r="AJ208" s="104" t="s">
        <v>3892</v>
      </c>
      <c r="AK208" s="104" t="s">
        <v>3892</v>
      </c>
      <c r="AL208" s="104" t="s">
        <v>3892</v>
      </c>
      <c r="AM208" s="104" t="s">
        <v>3067</v>
      </c>
      <c r="AN208" s="104" t="s">
        <v>3068</v>
      </c>
      <c r="AO208" s="104" t="s">
        <v>3892</v>
      </c>
      <c r="AP208" s="104" t="s">
        <v>2691</v>
      </c>
      <c r="AQ208" s="104" t="s">
        <v>3892</v>
      </c>
    </row>
    <row r="209" spans="1:43" s="104" customFormat="1" x14ac:dyDescent="0.4">
      <c r="A209" s="104" t="s">
        <v>3069</v>
      </c>
      <c r="B209" s="104" t="s">
        <v>43</v>
      </c>
      <c r="C209" s="104" t="s">
        <v>1299</v>
      </c>
      <c r="D209" s="104" t="s">
        <v>3917</v>
      </c>
      <c r="E209" s="104" t="s">
        <v>4056</v>
      </c>
      <c r="F209" s="104" t="s">
        <v>3071</v>
      </c>
      <c r="G209" s="104" t="s">
        <v>65</v>
      </c>
      <c r="H209" s="104" t="s">
        <v>3072</v>
      </c>
      <c r="I209" s="104" t="s">
        <v>3921</v>
      </c>
      <c r="J209" s="104" t="s">
        <v>4055</v>
      </c>
      <c r="K209" s="104">
        <v>2</v>
      </c>
      <c r="L209" s="104" t="s">
        <v>47</v>
      </c>
      <c r="M209" s="104" t="s">
        <v>48</v>
      </c>
      <c r="N209" s="104" t="s">
        <v>49</v>
      </c>
      <c r="O209" s="104" t="s">
        <v>49</v>
      </c>
      <c r="P209" s="104" t="s">
        <v>48</v>
      </c>
      <c r="Q209" s="104" t="s">
        <v>48</v>
      </c>
      <c r="R209" s="104" t="s">
        <v>3073</v>
      </c>
      <c r="S209" s="104" t="s">
        <v>4054</v>
      </c>
      <c r="T209" s="104">
        <v>5</v>
      </c>
      <c r="U209" s="104" t="s">
        <v>3960</v>
      </c>
      <c r="V209" s="104">
        <v>2</v>
      </c>
      <c r="W209" s="104" t="s">
        <v>3894</v>
      </c>
      <c r="X209" s="104" t="s">
        <v>51</v>
      </c>
      <c r="Y209" s="104" t="s">
        <v>3074</v>
      </c>
      <c r="Z209" s="104" t="s">
        <v>3075</v>
      </c>
      <c r="AA209" s="104" t="s">
        <v>3893</v>
      </c>
      <c r="AB209" s="104" t="s">
        <v>3076</v>
      </c>
      <c r="AC209" s="104" t="s">
        <v>3077</v>
      </c>
      <c r="AD209" s="104" t="s">
        <v>3078</v>
      </c>
      <c r="AE209" s="104" t="s">
        <v>3070</v>
      </c>
      <c r="AF209" s="104" t="s">
        <v>3892</v>
      </c>
      <c r="AG209" s="104" t="s">
        <v>3892</v>
      </c>
      <c r="AH209" s="104" t="s">
        <v>3892</v>
      </c>
      <c r="AI209" s="104" t="s">
        <v>3892</v>
      </c>
      <c r="AJ209" s="104" t="s">
        <v>3892</v>
      </c>
      <c r="AK209" s="104" t="s">
        <v>3892</v>
      </c>
      <c r="AL209" s="104" t="s">
        <v>3892</v>
      </c>
      <c r="AM209" s="104" t="s">
        <v>3079</v>
      </c>
      <c r="AN209" s="104" t="s">
        <v>3080</v>
      </c>
      <c r="AO209" s="104" t="s">
        <v>3892</v>
      </c>
      <c r="AP209" s="104" t="s">
        <v>3081</v>
      </c>
      <c r="AQ209" s="104" t="s">
        <v>3892</v>
      </c>
    </row>
    <row r="210" spans="1:43" s="104" customFormat="1" x14ac:dyDescent="0.4">
      <c r="A210" s="104" t="s">
        <v>3082</v>
      </c>
      <c r="B210" s="104" t="s">
        <v>43</v>
      </c>
      <c r="C210" s="104" t="s">
        <v>258</v>
      </c>
      <c r="D210" s="104" t="s">
        <v>3917</v>
      </c>
      <c r="E210" s="104" t="s">
        <v>4053</v>
      </c>
      <c r="F210" s="104" t="s">
        <v>1392</v>
      </c>
      <c r="G210" s="104" t="s">
        <v>65</v>
      </c>
      <c r="H210" s="104" t="s">
        <v>3084</v>
      </c>
      <c r="I210" s="104" t="s">
        <v>3948</v>
      </c>
      <c r="J210" s="104" t="s">
        <v>3920</v>
      </c>
      <c r="K210" s="104">
        <v>1</v>
      </c>
      <c r="L210" s="104" t="s">
        <v>47</v>
      </c>
      <c r="M210" s="104" t="s">
        <v>48</v>
      </c>
      <c r="N210" s="104" t="s">
        <v>49</v>
      </c>
      <c r="O210" s="104" t="s">
        <v>49</v>
      </c>
      <c r="P210" s="104" t="s">
        <v>48</v>
      </c>
      <c r="Q210" s="104" t="s">
        <v>48</v>
      </c>
      <c r="R210" s="104" t="s">
        <v>3085</v>
      </c>
      <c r="S210" s="104" t="s">
        <v>4052</v>
      </c>
      <c r="T210" s="104">
        <v>3</v>
      </c>
      <c r="U210" s="104" t="s">
        <v>4051</v>
      </c>
      <c r="V210" s="104">
        <v>3</v>
      </c>
      <c r="W210" s="104" t="s">
        <v>3894</v>
      </c>
      <c r="X210" s="104" t="s">
        <v>51</v>
      </c>
      <c r="Y210" s="104" t="s">
        <v>3086</v>
      </c>
      <c r="Z210" s="104" t="s">
        <v>3087</v>
      </c>
      <c r="AA210" s="104" t="s">
        <v>4019</v>
      </c>
      <c r="AB210" s="104" t="s">
        <v>3088</v>
      </c>
      <c r="AC210" s="104" t="s">
        <v>3089</v>
      </c>
      <c r="AD210" s="104" t="s">
        <v>3090</v>
      </c>
      <c r="AE210" s="104" t="s">
        <v>3083</v>
      </c>
      <c r="AF210" s="104" t="s">
        <v>3091</v>
      </c>
      <c r="AG210" s="104" t="s">
        <v>3092</v>
      </c>
      <c r="AH210" s="104" t="s">
        <v>3093</v>
      </c>
      <c r="AI210" s="104" t="s">
        <v>3094</v>
      </c>
      <c r="AJ210" s="104" t="s">
        <v>3095</v>
      </c>
      <c r="AK210" s="104" t="s">
        <v>3096</v>
      </c>
      <c r="AL210" s="104" t="s">
        <v>3892</v>
      </c>
      <c r="AM210" s="104" t="s">
        <v>3097</v>
      </c>
      <c r="AN210" s="104" t="s">
        <v>3098</v>
      </c>
      <c r="AO210" s="104" t="s">
        <v>3892</v>
      </c>
      <c r="AP210" s="104" t="s">
        <v>3011</v>
      </c>
      <c r="AQ210" s="104" t="s">
        <v>3892</v>
      </c>
    </row>
    <row r="211" spans="1:43" s="104" customFormat="1" x14ac:dyDescent="0.4">
      <c r="A211" s="104" t="s">
        <v>3099</v>
      </c>
      <c r="B211" s="104" t="s">
        <v>43</v>
      </c>
      <c r="C211" s="104" t="s">
        <v>110</v>
      </c>
      <c r="D211" s="104" t="s">
        <v>3917</v>
      </c>
      <c r="E211" s="104" t="s">
        <v>4050</v>
      </c>
      <c r="F211" s="104" t="s">
        <v>3101</v>
      </c>
      <c r="G211" s="104" t="s">
        <v>45</v>
      </c>
      <c r="H211" s="104" t="s">
        <v>3102</v>
      </c>
      <c r="I211" s="104" t="s">
        <v>3948</v>
      </c>
      <c r="J211" s="104" t="s">
        <v>3920</v>
      </c>
      <c r="K211" s="104">
        <v>1</v>
      </c>
      <c r="L211" s="104" t="s">
        <v>1257</v>
      </c>
      <c r="M211" s="104" t="s">
        <v>48</v>
      </c>
      <c r="N211" s="104" t="s">
        <v>48</v>
      </c>
      <c r="O211" s="104" t="s">
        <v>49</v>
      </c>
      <c r="P211" s="104" t="s">
        <v>48</v>
      </c>
      <c r="Q211" s="104" t="s">
        <v>48</v>
      </c>
      <c r="R211" s="104" t="s">
        <v>3103</v>
      </c>
      <c r="S211" s="104" t="s">
        <v>4038</v>
      </c>
      <c r="T211" s="104">
        <v>3</v>
      </c>
      <c r="U211" s="104" t="s">
        <v>3907</v>
      </c>
      <c r="V211" s="104">
        <v>2</v>
      </c>
      <c r="W211" s="104" t="s">
        <v>3892</v>
      </c>
      <c r="X211" s="104" t="s">
        <v>51</v>
      </c>
      <c r="Y211" s="104" t="s">
        <v>3104</v>
      </c>
      <c r="Z211" s="104" t="s">
        <v>3105</v>
      </c>
      <c r="AA211" s="104" t="s">
        <v>4049</v>
      </c>
      <c r="AB211" s="104" t="s">
        <v>3106</v>
      </c>
      <c r="AC211" s="104" t="s">
        <v>3107</v>
      </c>
      <c r="AD211" s="104" t="s">
        <v>3108</v>
      </c>
      <c r="AE211" s="104" t="s">
        <v>3100</v>
      </c>
      <c r="AF211" s="104" t="s">
        <v>3109</v>
      </c>
      <c r="AG211" s="104" t="s">
        <v>3110</v>
      </c>
      <c r="AH211" s="104" t="s">
        <v>3111</v>
      </c>
      <c r="AI211" s="104" t="s">
        <v>3112</v>
      </c>
      <c r="AJ211" s="104" t="s">
        <v>3113</v>
      </c>
      <c r="AK211" s="104" t="s">
        <v>3892</v>
      </c>
      <c r="AL211" s="104" t="s">
        <v>3892</v>
      </c>
      <c r="AM211" s="104" t="s">
        <v>3114</v>
      </c>
      <c r="AN211" s="104" t="s">
        <v>3115</v>
      </c>
      <c r="AO211" s="104" t="s">
        <v>3892</v>
      </c>
      <c r="AP211" s="104" t="s">
        <v>2691</v>
      </c>
      <c r="AQ211" s="104" t="s">
        <v>3892</v>
      </c>
    </row>
    <row r="212" spans="1:43" s="104" customFormat="1" x14ac:dyDescent="0.4">
      <c r="A212" s="104" t="s">
        <v>3116</v>
      </c>
      <c r="B212" s="104" t="s">
        <v>43</v>
      </c>
      <c r="C212" s="104" t="s">
        <v>258</v>
      </c>
      <c r="D212" s="104" t="s">
        <v>3917</v>
      </c>
      <c r="E212" s="104" t="s">
        <v>4048</v>
      </c>
      <c r="F212" s="104" t="s">
        <v>1392</v>
      </c>
      <c r="G212" s="104" t="s">
        <v>65</v>
      </c>
      <c r="H212" s="104" t="s">
        <v>3117</v>
      </c>
      <c r="I212" s="104" t="s">
        <v>3898</v>
      </c>
      <c r="J212" s="104" t="s">
        <v>3957</v>
      </c>
      <c r="K212" s="104">
        <v>2</v>
      </c>
      <c r="L212" s="104" t="s">
        <v>47</v>
      </c>
      <c r="M212" s="104" t="s">
        <v>48</v>
      </c>
      <c r="N212" s="104" t="s">
        <v>48</v>
      </c>
      <c r="O212" s="104" t="s">
        <v>49</v>
      </c>
      <c r="P212" s="104" t="s">
        <v>48</v>
      </c>
      <c r="Q212" s="104" t="s">
        <v>48</v>
      </c>
      <c r="R212" s="104" t="s">
        <v>3118</v>
      </c>
      <c r="S212" s="104" t="s">
        <v>4047</v>
      </c>
      <c r="T212" s="104">
        <v>4</v>
      </c>
      <c r="U212" s="104" t="s">
        <v>3951</v>
      </c>
      <c r="V212" s="104">
        <v>4</v>
      </c>
      <c r="W212" s="104" t="s">
        <v>3894</v>
      </c>
      <c r="X212" s="104" t="s">
        <v>51</v>
      </c>
      <c r="Y212" s="104" t="s">
        <v>3119</v>
      </c>
      <c r="Z212" s="104" t="s">
        <v>3120</v>
      </c>
      <c r="AA212" s="104" t="s">
        <v>4046</v>
      </c>
      <c r="AB212" s="104" t="s">
        <v>3121</v>
      </c>
      <c r="AC212" s="104" t="s">
        <v>3122</v>
      </c>
      <c r="AD212" s="104" t="s">
        <v>3123</v>
      </c>
      <c r="AE212" s="104" t="s">
        <v>2218</v>
      </c>
      <c r="AF212" s="104" t="s">
        <v>2209</v>
      </c>
      <c r="AG212" s="104" t="s">
        <v>3892</v>
      </c>
      <c r="AH212" s="104" t="s">
        <v>3892</v>
      </c>
      <c r="AI212" s="104" t="s">
        <v>3892</v>
      </c>
      <c r="AJ212" s="104" t="s">
        <v>3892</v>
      </c>
      <c r="AK212" s="104" t="s">
        <v>3892</v>
      </c>
      <c r="AL212" s="104" t="s">
        <v>3892</v>
      </c>
      <c r="AM212" s="104" t="s">
        <v>3124</v>
      </c>
      <c r="AN212" s="104" t="s">
        <v>3098</v>
      </c>
      <c r="AO212" s="104" t="s">
        <v>3892</v>
      </c>
      <c r="AP212" s="104" t="s">
        <v>3011</v>
      </c>
      <c r="AQ212" s="104" t="s">
        <v>3892</v>
      </c>
    </row>
    <row r="213" spans="1:43" s="104" customFormat="1" x14ac:dyDescent="0.4">
      <c r="A213" s="104" t="s">
        <v>3125</v>
      </c>
      <c r="B213" s="104" t="s">
        <v>43</v>
      </c>
      <c r="C213" s="104" t="s">
        <v>301</v>
      </c>
      <c r="D213" s="104" t="s">
        <v>3900</v>
      </c>
      <c r="E213" s="104" t="s">
        <v>4045</v>
      </c>
      <c r="F213" s="104" t="s">
        <v>1626</v>
      </c>
      <c r="G213" s="104" t="s">
        <v>65</v>
      </c>
      <c r="H213" s="104" t="s">
        <v>3127</v>
      </c>
      <c r="I213" s="104" t="s">
        <v>4021</v>
      </c>
      <c r="J213" s="104" t="s">
        <v>3897</v>
      </c>
      <c r="K213" s="104">
        <v>1</v>
      </c>
      <c r="L213" s="104" t="s">
        <v>47</v>
      </c>
      <c r="M213" s="104" t="s">
        <v>48</v>
      </c>
      <c r="N213" s="104" t="s">
        <v>49</v>
      </c>
      <c r="O213" s="104" t="s">
        <v>49</v>
      </c>
      <c r="P213" s="104" t="s">
        <v>48</v>
      </c>
      <c r="Q213" s="104" t="s">
        <v>48</v>
      </c>
      <c r="R213" s="104" t="s">
        <v>3128</v>
      </c>
      <c r="S213" s="104" t="s">
        <v>3919</v>
      </c>
      <c r="T213" s="104">
        <v>2</v>
      </c>
      <c r="U213" s="104" t="s">
        <v>4044</v>
      </c>
      <c r="V213" s="104">
        <v>5</v>
      </c>
      <c r="W213" s="104" t="s">
        <v>3894</v>
      </c>
      <c r="X213" s="104" t="s">
        <v>51</v>
      </c>
      <c r="Y213" s="104" t="s">
        <v>3129</v>
      </c>
      <c r="Z213" s="104" t="s">
        <v>3130</v>
      </c>
      <c r="AA213" s="104" t="s">
        <v>3893</v>
      </c>
      <c r="AB213" s="104" t="s">
        <v>3131</v>
      </c>
      <c r="AC213" s="104" t="s">
        <v>3132</v>
      </c>
      <c r="AD213" s="104" t="s">
        <v>3133</v>
      </c>
      <c r="AE213" s="104" t="s">
        <v>3126</v>
      </c>
      <c r="AF213" s="104" t="s">
        <v>3134</v>
      </c>
      <c r="AG213" s="104" t="s">
        <v>3135</v>
      </c>
      <c r="AH213" s="104" t="s">
        <v>3892</v>
      </c>
      <c r="AI213" s="104" t="s">
        <v>3892</v>
      </c>
      <c r="AJ213" s="104" t="s">
        <v>3892</v>
      </c>
      <c r="AK213" s="104" t="s">
        <v>3892</v>
      </c>
      <c r="AL213" s="104" t="s">
        <v>3892</v>
      </c>
      <c r="AM213" s="104" t="s">
        <v>3136</v>
      </c>
      <c r="AN213" s="104" t="s">
        <v>3137</v>
      </c>
      <c r="AO213" s="104" t="s">
        <v>3892</v>
      </c>
      <c r="AP213" s="104" t="s">
        <v>3138</v>
      </c>
      <c r="AQ213" s="104" t="s">
        <v>3892</v>
      </c>
    </row>
    <row r="214" spans="1:43" s="104" customFormat="1" x14ac:dyDescent="0.4">
      <c r="A214" s="104" t="s">
        <v>3139</v>
      </c>
      <c r="B214" s="104" t="s">
        <v>43</v>
      </c>
      <c r="C214" s="104" t="s">
        <v>3140</v>
      </c>
      <c r="D214" s="104" t="s">
        <v>3917</v>
      </c>
      <c r="E214" s="104" t="s">
        <v>4043</v>
      </c>
      <c r="F214" s="104" t="s">
        <v>3142</v>
      </c>
      <c r="G214" s="104" t="s">
        <v>65</v>
      </c>
      <c r="H214" s="104" t="s">
        <v>3143</v>
      </c>
      <c r="I214" s="104" t="s">
        <v>4042</v>
      </c>
      <c r="J214" s="104" t="s">
        <v>4041</v>
      </c>
      <c r="K214" s="104">
        <v>2</v>
      </c>
      <c r="L214" s="104" t="s">
        <v>67</v>
      </c>
      <c r="M214" s="104" t="s">
        <v>48</v>
      </c>
      <c r="N214" s="104" t="s">
        <v>49</v>
      </c>
      <c r="O214" s="104" t="s">
        <v>49</v>
      </c>
      <c r="P214" s="104" t="s">
        <v>48</v>
      </c>
      <c r="Q214" s="104" t="s">
        <v>49</v>
      </c>
      <c r="R214" s="104" t="s">
        <v>3144</v>
      </c>
      <c r="S214" s="104" t="s">
        <v>4040</v>
      </c>
      <c r="T214" s="104">
        <v>5</v>
      </c>
      <c r="U214" s="104" t="s">
        <v>3907</v>
      </c>
      <c r="V214" s="104">
        <v>2</v>
      </c>
      <c r="W214" s="104" t="s">
        <v>3894</v>
      </c>
      <c r="X214" s="104" t="s">
        <v>51</v>
      </c>
      <c r="Y214" s="104" t="s">
        <v>3145</v>
      </c>
      <c r="Z214" s="104" t="s">
        <v>3146</v>
      </c>
      <c r="AA214" s="104" t="s">
        <v>3893</v>
      </c>
      <c r="AB214" s="104" t="s">
        <v>3147</v>
      </c>
      <c r="AC214" s="104" t="s">
        <v>3148</v>
      </c>
      <c r="AD214" s="104" t="s">
        <v>3149</v>
      </c>
      <c r="AE214" s="104" t="s">
        <v>3141</v>
      </c>
      <c r="AF214" s="104" t="s">
        <v>3150</v>
      </c>
      <c r="AG214" s="104" t="s">
        <v>3151</v>
      </c>
      <c r="AH214" s="104" t="s">
        <v>3892</v>
      </c>
      <c r="AI214" s="104" t="s">
        <v>3892</v>
      </c>
      <c r="AJ214" s="104" t="s">
        <v>3892</v>
      </c>
      <c r="AK214" s="104" t="s">
        <v>3892</v>
      </c>
      <c r="AL214" s="104" t="s">
        <v>3892</v>
      </c>
      <c r="AM214" s="104" t="s">
        <v>3152</v>
      </c>
      <c r="AN214" s="104" t="s">
        <v>3153</v>
      </c>
      <c r="AO214" s="104" t="s">
        <v>3892</v>
      </c>
      <c r="AP214" s="104" t="s">
        <v>3154</v>
      </c>
      <c r="AQ214" s="104" t="s">
        <v>3892</v>
      </c>
    </row>
    <row r="215" spans="1:43" s="104" customFormat="1" x14ac:dyDescent="0.4">
      <c r="A215" s="104" t="s">
        <v>3155</v>
      </c>
      <c r="B215" s="104" t="s">
        <v>43</v>
      </c>
      <c r="C215" s="104" t="s">
        <v>1299</v>
      </c>
      <c r="D215" s="104" t="s">
        <v>3917</v>
      </c>
      <c r="E215" s="104" t="s">
        <v>4039</v>
      </c>
      <c r="F215" s="104" t="s">
        <v>3157</v>
      </c>
      <c r="G215" s="104" t="s">
        <v>45</v>
      </c>
      <c r="H215" s="104" t="s">
        <v>3158</v>
      </c>
      <c r="I215" s="104" t="s">
        <v>3941</v>
      </c>
      <c r="J215" s="104" t="s">
        <v>3909</v>
      </c>
      <c r="K215" s="104">
        <v>1</v>
      </c>
      <c r="L215" s="104" t="s">
        <v>47</v>
      </c>
      <c r="M215" s="104" t="s">
        <v>48</v>
      </c>
      <c r="N215" s="104" t="s">
        <v>49</v>
      </c>
      <c r="O215" s="104" t="s">
        <v>49</v>
      </c>
      <c r="P215" s="104" t="s">
        <v>48</v>
      </c>
      <c r="Q215" s="104" t="s">
        <v>49</v>
      </c>
      <c r="R215" s="104" t="s">
        <v>3159</v>
      </c>
      <c r="S215" s="104" t="s">
        <v>4038</v>
      </c>
      <c r="T215" s="104">
        <v>3</v>
      </c>
      <c r="U215" s="104" t="s">
        <v>3918</v>
      </c>
      <c r="V215" s="104">
        <v>1</v>
      </c>
      <c r="W215" s="104" t="s">
        <v>3892</v>
      </c>
      <c r="X215" s="104" t="s">
        <v>51</v>
      </c>
      <c r="Y215" s="104" t="s">
        <v>3160</v>
      </c>
      <c r="Z215" s="104" t="s">
        <v>3161</v>
      </c>
      <c r="AA215" s="104" t="s">
        <v>4037</v>
      </c>
      <c r="AB215" s="104" t="s">
        <v>3162</v>
      </c>
      <c r="AC215" s="104" t="s">
        <v>3163</v>
      </c>
      <c r="AD215" s="104" t="s">
        <v>3164</v>
      </c>
      <c r="AE215" s="104" t="s">
        <v>3156</v>
      </c>
      <c r="AF215" s="104" t="s">
        <v>3165</v>
      </c>
      <c r="AG215" s="104" t="s">
        <v>3166</v>
      </c>
      <c r="AH215" s="104" t="s">
        <v>3167</v>
      </c>
      <c r="AI215" s="104" t="s">
        <v>3168</v>
      </c>
      <c r="AJ215" s="104" t="s">
        <v>3169</v>
      </c>
      <c r="AK215" s="104" t="s">
        <v>3892</v>
      </c>
      <c r="AL215" s="104" t="s">
        <v>3892</v>
      </c>
      <c r="AM215" s="104" t="s">
        <v>3170</v>
      </c>
      <c r="AN215" s="104" t="s">
        <v>3171</v>
      </c>
      <c r="AO215" s="104" t="s">
        <v>3892</v>
      </c>
      <c r="AP215" s="104" t="s">
        <v>3081</v>
      </c>
      <c r="AQ215" s="104" t="s">
        <v>3892</v>
      </c>
    </row>
    <row r="216" spans="1:43" s="104" customFormat="1" x14ac:dyDescent="0.4">
      <c r="A216" s="104" t="s">
        <v>3172</v>
      </c>
      <c r="B216" s="104" t="s">
        <v>43</v>
      </c>
      <c r="C216" s="104" t="s">
        <v>110</v>
      </c>
      <c r="D216" s="104" t="s">
        <v>3917</v>
      </c>
      <c r="E216" s="104" t="s">
        <v>4036</v>
      </c>
      <c r="F216" s="104" t="s">
        <v>2427</v>
      </c>
      <c r="G216" s="104" t="s">
        <v>65</v>
      </c>
      <c r="H216" s="104" t="s">
        <v>3174</v>
      </c>
      <c r="I216" s="104" t="s">
        <v>3941</v>
      </c>
      <c r="J216" s="104" t="s">
        <v>3957</v>
      </c>
      <c r="K216" s="104">
        <v>2</v>
      </c>
      <c r="L216" s="104" t="s">
        <v>67</v>
      </c>
      <c r="M216" s="104" t="s">
        <v>48</v>
      </c>
      <c r="N216" s="104" t="s">
        <v>49</v>
      </c>
      <c r="O216" s="104" t="s">
        <v>49</v>
      </c>
      <c r="P216" s="104" t="s">
        <v>48</v>
      </c>
      <c r="Q216" s="104" t="s">
        <v>48</v>
      </c>
      <c r="R216" s="104" t="s">
        <v>3175</v>
      </c>
      <c r="S216" s="104" t="s">
        <v>4035</v>
      </c>
      <c r="T216" s="104">
        <v>5</v>
      </c>
      <c r="U216" s="104" t="s">
        <v>3918</v>
      </c>
      <c r="V216" s="104">
        <v>1</v>
      </c>
      <c r="W216" s="104" t="s">
        <v>3894</v>
      </c>
      <c r="X216" s="104" t="s">
        <v>51</v>
      </c>
      <c r="Y216" s="104" t="s">
        <v>3176</v>
      </c>
      <c r="Z216" s="104" t="s">
        <v>3177</v>
      </c>
      <c r="AA216" s="104" t="s">
        <v>3893</v>
      </c>
      <c r="AB216" s="104" t="s">
        <v>3178</v>
      </c>
      <c r="AC216" s="104" t="s">
        <v>3179</v>
      </c>
      <c r="AD216" s="104" t="s">
        <v>3180</v>
      </c>
      <c r="AE216" s="104" t="s">
        <v>3173</v>
      </c>
      <c r="AF216" s="104" t="s">
        <v>3892</v>
      </c>
      <c r="AG216" s="104" t="s">
        <v>3892</v>
      </c>
      <c r="AH216" s="104" t="s">
        <v>3892</v>
      </c>
      <c r="AI216" s="104" t="s">
        <v>3892</v>
      </c>
      <c r="AJ216" s="104" t="s">
        <v>3892</v>
      </c>
      <c r="AK216" s="104" t="s">
        <v>3892</v>
      </c>
      <c r="AL216" s="104" t="s">
        <v>3892</v>
      </c>
      <c r="AM216" s="104" t="s">
        <v>3181</v>
      </c>
      <c r="AN216" s="104" t="s">
        <v>3182</v>
      </c>
      <c r="AO216" s="104" t="s">
        <v>3892</v>
      </c>
      <c r="AP216" s="104" t="s">
        <v>2691</v>
      </c>
      <c r="AQ216" s="104" t="s">
        <v>3892</v>
      </c>
    </row>
    <row r="217" spans="1:43" s="104" customFormat="1" x14ac:dyDescent="0.4">
      <c r="A217" s="104" t="s">
        <v>3183</v>
      </c>
      <c r="B217" s="104" t="s">
        <v>43</v>
      </c>
      <c r="C217" s="104" t="s">
        <v>110</v>
      </c>
      <c r="D217" s="104" t="s">
        <v>3917</v>
      </c>
      <c r="E217" s="104" t="s">
        <v>4034</v>
      </c>
      <c r="F217" s="104" t="s">
        <v>3185</v>
      </c>
      <c r="G217" s="104" t="s">
        <v>45</v>
      </c>
      <c r="H217" s="104" t="s">
        <v>3186</v>
      </c>
      <c r="I217" s="104" t="s">
        <v>3948</v>
      </c>
      <c r="J217" s="104" t="s">
        <v>3897</v>
      </c>
      <c r="K217" s="104">
        <v>1</v>
      </c>
      <c r="L217" s="104" t="s">
        <v>47</v>
      </c>
      <c r="M217" s="104" t="s">
        <v>48</v>
      </c>
      <c r="N217" s="104" t="s">
        <v>49</v>
      </c>
      <c r="O217" s="104" t="s">
        <v>49</v>
      </c>
      <c r="P217" s="104" t="s">
        <v>48</v>
      </c>
      <c r="Q217" s="104" t="s">
        <v>49</v>
      </c>
      <c r="R217" s="104" t="s">
        <v>3187</v>
      </c>
      <c r="S217" s="104" t="s">
        <v>4033</v>
      </c>
      <c r="T217" s="104">
        <v>1</v>
      </c>
      <c r="U217" s="104" t="s">
        <v>3895</v>
      </c>
      <c r="V217" s="104">
        <v>1</v>
      </c>
      <c r="W217" s="104" t="s">
        <v>3892</v>
      </c>
      <c r="X217" s="104" t="s">
        <v>51</v>
      </c>
      <c r="Y217" s="104" t="s">
        <v>3188</v>
      </c>
      <c r="Z217" s="104" t="s">
        <v>3189</v>
      </c>
      <c r="AA217" s="104" t="s">
        <v>4032</v>
      </c>
      <c r="AB217" s="104" t="s">
        <v>4031</v>
      </c>
      <c r="AC217" s="104" t="s">
        <v>3190</v>
      </c>
      <c r="AD217" s="104" t="s">
        <v>3191</v>
      </c>
      <c r="AE217" s="104" t="s">
        <v>3184</v>
      </c>
      <c r="AF217" s="104" t="s">
        <v>3192</v>
      </c>
      <c r="AG217" s="104" t="s">
        <v>3193</v>
      </c>
      <c r="AH217" s="104" t="s">
        <v>3194</v>
      </c>
      <c r="AI217" s="104" t="s">
        <v>3195</v>
      </c>
      <c r="AJ217" s="104" t="s">
        <v>3196</v>
      </c>
      <c r="AK217" s="104" t="s">
        <v>3197</v>
      </c>
      <c r="AL217" s="104" t="s">
        <v>3892</v>
      </c>
      <c r="AM217" s="104" t="s">
        <v>3198</v>
      </c>
      <c r="AN217" s="104" t="s">
        <v>3199</v>
      </c>
      <c r="AO217" s="104" t="s">
        <v>3892</v>
      </c>
      <c r="AP217" s="104" t="s">
        <v>2691</v>
      </c>
      <c r="AQ217" s="104" t="s">
        <v>3892</v>
      </c>
    </row>
    <row r="218" spans="1:43" s="104" customFormat="1" x14ac:dyDescent="0.4">
      <c r="A218" s="104" t="s">
        <v>3200</v>
      </c>
      <c r="B218" s="104" t="s">
        <v>43</v>
      </c>
      <c r="C218" s="104" t="s">
        <v>110</v>
      </c>
      <c r="D218" s="104" t="s">
        <v>3917</v>
      </c>
      <c r="E218" s="104" t="s">
        <v>4030</v>
      </c>
      <c r="F218" s="104" t="s">
        <v>3202</v>
      </c>
      <c r="G218" s="104" t="s">
        <v>45</v>
      </c>
      <c r="H218" s="104" t="s">
        <v>3203</v>
      </c>
      <c r="I218" s="104" t="s">
        <v>3977</v>
      </c>
      <c r="J218" s="104" t="s">
        <v>3932</v>
      </c>
      <c r="K218" s="104">
        <v>3</v>
      </c>
      <c r="L218" s="104" t="s">
        <v>151</v>
      </c>
      <c r="M218" s="104" t="s">
        <v>48</v>
      </c>
      <c r="N218" s="104" t="s">
        <v>49</v>
      </c>
      <c r="O218" s="104" t="s">
        <v>49</v>
      </c>
      <c r="P218" s="104" t="s">
        <v>49</v>
      </c>
      <c r="Q218" s="104" t="s">
        <v>68</v>
      </c>
      <c r="R218" s="104" t="s">
        <v>3204</v>
      </c>
      <c r="S218" s="104" t="s">
        <v>4029</v>
      </c>
      <c r="T218" s="104">
        <v>5</v>
      </c>
      <c r="U218" s="104" t="s">
        <v>3895</v>
      </c>
      <c r="V218" s="104">
        <v>1</v>
      </c>
      <c r="W218" s="104" t="s">
        <v>3892</v>
      </c>
      <c r="X218" s="104" t="s">
        <v>51</v>
      </c>
      <c r="Y218" s="104" t="s">
        <v>3205</v>
      </c>
      <c r="Z218" s="104" t="s">
        <v>3206</v>
      </c>
      <c r="AA218" s="104" t="s">
        <v>3893</v>
      </c>
      <c r="AB218" s="104" t="s">
        <v>3207</v>
      </c>
      <c r="AC218" s="104" t="s">
        <v>3208</v>
      </c>
      <c r="AD218" s="104" t="s">
        <v>3209</v>
      </c>
      <c r="AE218" s="104" t="s">
        <v>3201</v>
      </c>
      <c r="AF218" s="104" t="s">
        <v>3210</v>
      </c>
      <c r="AG218" s="104" t="s">
        <v>3892</v>
      </c>
      <c r="AH218" s="104" t="s">
        <v>3892</v>
      </c>
      <c r="AI218" s="104" t="s">
        <v>3892</v>
      </c>
      <c r="AJ218" s="104" t="s">
        <v>3892</v>
      </c>
      <c r="AK218" s="104" t="s">
        <v>3892</v>
      </c>
      <c r="AL218" s="104" t="s">
        <v>3892</v>
      </c>
      <c r="AM218" s="104" t="s">
        <v>3211</v>
      </c>
      <c r="AN218" s="104" t="s">
        <v>3212</v>
      </c>
      <c r="AO218" s="104" t="s">
        <v>3892</v>
      </c>
      <c r="AP218" s="104" t="s">
        <v>2691</v>
      </c>
      <c r="AQ218" s="104" t="s">
        <v>3892</v>
      </c>
    </row>
    <row r="219" spans="1:43" s="104" customFormat="1" x14ac:dyDescent="0.4">
      <c r="A219" s="104" t="s">
        <v>3213</v>
      </c>
      <c r="B219" s="104" t="s">
        <v>43</v>
      </c>
      <c r="C219" s="104" t="s">
        <v>110</v>
      </c>
      <c r="D219" s="104" t="s">
        <v>3917</v>
      </c>
      <c r="E219" s="104" t="s">
        <v>4028</v>
      </c>
      <c r="F219" s="104" t="s">
        <v>3213</v>
      </c>
      <c r="G219" s="104" t="s">
        <v>45</v>
      </c>
      <c r="H219" s="104" t="s">
        <v>3215</v>
      </c>
      <c r="I219" s="104" t="s">
        <v>4027</v>
      </c>
      <c r="J219" s="104" t="s">
        <v>3904</v>
      </c>
      <c r="K219" s="104">
        <v>1</v>
      </c>
      <c r="L219" s="104" t="s">
        <v>47</v>
      </c>
      <c r="M219" s="104" t="s">
        <v>48</v>
      </c>
      <c r="N219" s="104" t="s">
        <v>48</v>
      </c>
      <c r="O219" s="104" t="s">
        <v>48</v>
      </c>
      <c r="P219" s="104" t="s">
        <v>48</v>
      </c>
      <c r="Q219" s="104" t="s">
        <v>48</v>
      </c>
      <c r="R219" s="104" t="s">
        <v>3216</v>
      </c>
      <c r="S219" s="104" t="s">
        <v>4026</v>
      </c>
      <c r="T219" s="104">
        <v>1</v>
      </c>
      <c r="U219" s="104" t="s">
        <v>3951</v>
      </c>
      <c r="V219" s="104">
        <v>4</v>
      </c>
      <c r="W219" s="104" t="s">
        <v>3892</v>
      </c>
      <c r="X219" s="104" t="s">
        <v>51</v>
      </c>
      <c r="Y219" s="104" t="s">
        <v>3217</v>
      </c>
      <c r="Z219" s="104" t="s">
        <v>3218</v>
      </c>
      <c r="AA219" s="104" t="s">
        <v>3979</v>
      </c>
      <c r="AB219" s="104" t="s">
        <v>3219</v>
      </c>
      <c r="AC219" s="104" t="s">
        <v>4025</v>
      </c>
      <c r="AD219" s="104" t="s">
        <v>3220</v>
      </c>
      <c r="AE219" s="104" t="s">
        <v>3214</v>
      </c>
      <c r="AF219" s="104" t="s">
        <v>3221</v>
      </c>
      <c r="AG219" s="104" t="s">
        <v>3892</v>
      </c>
      <c r="AH219" s="104" t="s">
        <v>3892</v>
      </c>
      <c r="AI219" s="104" t="s">
        <v>3892</v>
      </c>
      <c r="AJ219" s="104" t="s">
        <v>3892</v>
      </c>
      <c r="AK219" s="104" t="s">
        <v>3892</v>
      </c>
      <c r="AL219" s="104" t="s">
        <v>3892</v>
      </c>
      <c r="AM219" s="104" t="s">
        <v>3222</v>
      </c>
      <c r="AN219" s="104" t="s">
        <v>3223</v>
      </c>
      <c r="AO219" s="104" t="s">
        <v>3892</v>
      </c>
      <c r="AP219" s="104" t="s">
        <v>2691</v>
      </c>
      <c r="AQ219" s="104" t="s">
        <v>3892</v>
      </c>
    </row>
    <row r="220" spans="1:43" s="104" customFormat="1" x14ac:dyDescent="0.4">
      <c r="A220" s="104" t="s">
        <v>3224</v>
      </c>
      <c r="B220" s="104" t="s">
        <v>43</v>
      </c>
      <c r="C220" s="104" t="s">
        <v>431</v>
      </c>
      <c r="D220" s="104" t="s">
        <v>3982</v>
      </c>
      <c r="E220" s="104" t="s">
        <v>4024</v>
      </c>
      <c r="F220" s="104" t="s">
        <v>3226</v>
      </c>
      <c r="G220" s="104" t="s">
        <v>45</v>
      </c>
      <c r="H220" s="104" t="s">
        <v>3227</v>
      </c>
      <c r="I220" s="104" t="s">
        <v>3898</v>
      </c>
      <c r="J220" s="104" t="s">
        <v>3957</v>
      </c>
      <c r="K220" s="104">
        <v>2</v>
      </c>
      <c r="L220" s="104" t="s">
        <v>47</v>
      </c>
      <c r="M220" s="104" t="s">
        <v>48</v>
      </c>
      <c r="N220" s="104" t="s">
        <v>48</v>
      </c>
      <c r="O220" s="104" t="s">
        <v>48</v>
      </c>
      <c r="P220" s="104" t="s">
        <v>48</v>
      </c>
      <c r="Q220" s="104" t="s">
        <v>48</v>
      </c>
      <c r="R220" s="104" t="s">
        <v>3228</v>
      </c>
      <c r="S220" s="104" t="s">
        <v>4023</v>
      </c>
      <c r="T220" s="104">
        <v>4</v>
      </c>
      <c r="U220" s="104" t="s">
        <v>3951</v>
      </c>
      <c r="V220" s="104">
        <v>4</v>
      </c>
      <c r="W220" s="104" t="s">
        <v>3894</v>
      </c>
      <c r="X220" s="104" t="s">
        <v>51</v>
      </c>
      <c r="Y220" s="104" t="s">
        <v>3229</v>
      </c>
      <c r="Z220" s="104" t="s">
        <v>3230</v>
      </c>
      <c r="AA220" s="104" t="s">
        <v>3979</v>
      </c>
      <c r="AB220" s="104" t="s">
        <v>3231</v>
      </c>
      <c r="AC220" s="104" t="s">
        <v>3232</v>
      </c>
      <c r="AD220" s="104" t="s">
        <v>3233</v>
      </c>
      <c r="AE220" s="104" t="s">
        <v>3225</v>
      </c>
      <c r="AF220" s="104" t="s">
        <v>3234</v>
      </c>
      <c r="AG220" s="104" t="s">
        <v>3235</v>
      </c>
      <c r="AH220" s="104" t="s">
        <v>3892</v>
      </c>
      <c r="AI220" s="104" t="s">
        <v>3892</v>
      </c>
      <c r="AJ220" s="104" t="s">
        <v>3892</v>
      </c>
      <c r="AK220" s="104" t="s">
        <v>3892</v>
      </c>
      <c r="AL220" s="104" t="s">
        <v>3892</v>
      </c>
      <c r="AM220" s="104" t="s">
        <v>3236</v>
      </c>
      <c r="AN220" s="104" t="s">
        <v>3237</v>
      </c>
      <c r="AO220" s="104" t="s">
        <v>3892</v>
      </c>
      <c r="AP220" s="104" t="s">
        <v>3238</v>
      </c>
      <c r="AQ220" s="104" t="s">
        <v>3892</v>
      </c>
    </row>
    <row r="221" spans="1:43" s="104" customFormat="1" x14ac:dyDescent="0.4">
      <c r="A221" s="104" t="s">
        <v>3239</v>
      </c>
      <c r="B221" s="104" t="s">
        <v>43</v>
      </c>
      <c r="C221" s="104" t="s">
        <v>110</v>
      </c>
      <c r="D221" s="104" t="s">
        <v>3917</v>
      </c>
      <c r="E221" s="104" t="s">
        <v>4022</v>
      </c>
      <c r="F221" s="104" t="s">
        <v>2145</v>
      </c>
      <c r="G221" s="104" t="s">
        <v>65</v>
      </c>
      <c r="H221" s="104" t="s">
        <v>3241</v>
      </c>
      <c r="I221" s="104" t="s">
        <v>4021</v>
      </c>
      <c r="J221" s="104" t="s">
        <v>3897</v>
      </c>
      <c r="K221" s="104">
        <v>1</v>
      </c>
      <c r="L221" s="104" t="s">
        <v>1406</v>
      </c>
      <c r="M221" s="104" t="s">
        <v>48</v>
      </c>
      <c r="N221" s="104" t="s">
        <v>49</v>
      </c>
      <c r="O221" s="104" t="s">
        <v>49</v>
      </c>
      <c r="P221" s="104" t="s">
        <v>48</v>
      </c>
      <c r="Q221" s="104" t="s">
        <v>48</v>
      </c>
      <c r="R221" s="104" t="s">
        <v>3242</v>
      </c>
      <c r="S221" s="104" t="s">
        <v>4020</v>
      </c>
      <c r="T221" s="104">
        <v>4</v>
      </c>
      <c r="U221" s="104" t="s">
        <v>3990</v>
      </c>
      <c r="V221" s="104">
        <v>3</v>
      </c>
      <c r="W221" s="104" t="s">
        <v>3894</v>
      </c>
      <c r="X221" s="104" t="s">
        <v>51</v>
      </c>
      <c r="Y221" s="104" t="s">
        <v>3243</v>
      </c>
      <c r="Z221" s="104" t="s">
        <v>3244</v>
      </c>
      <c r="AA221" s="104" t="s">
        <v>4019</v>
      </c>
      <c r="AB221" s="104" t="s">
        <v>3245</v>
      </c>
      <c r="AC221" s="104" t="s">
        <v>3246</v>
      </c>
      <c r="AD221" s="104" t="s">
        <v>3247</v>
      </c>
      <c r="AE221" s="104" t="s">
        <v>3240</v>
      </c>
      <c r="AF221" s="104" t="s">
        <v>3248</v>
      </c>
      <c r="AG221" s="104" t="s">
        <v>3892</v>
      </c>
      <c r="AH221" s="104" t="s">
        <v>3892</v>
      </c>
      <c r="AI221" s="104" t="s">
        <v>3892</v>
      </c>
      <c r="AJ221" s="104" t="s">
        <v>3892</v>
      </c>
      <c r="AK221" s="104" t="s">
        <v>3892</v>
      </c>
      <c r="AL221" s="104" t="s">
        <v>3892</v>
      </c>
      <c r="AM221" s="104" t="s">
        <v>3249</v>
      </c>
      <c r="AN221" s="104" t="s">
        <v>3250</v>
      </c>
      <c r="AO221" s="104" t="s">
        <v>3892</v>
      </c>
      <c r="AP221" s="104" t="s">
        <v>2691</v>
      </c>
      <c r="AQ221" s="104" t="s">
        <v>3892</v>
      </c>
    </row>
    <row r="222" spans="1:43" s="104" customFormat="1" x14ac:dyDescent="0.4">
      <c r="A222" s="104" t="s">
        <v>3251</v>
      </c>
      <c r="B222" s="104" t="s">
        <v>43</v>
      </c>
      <c r="C222" s="104" t="s">
        <v>850</v>
      </c>
      <c r="D222" s="104" t="s">
        <v>3917</v>
      </c>
      <c r="E222" s="104" t="s">
        <v>4018</v>
      </c>
      <c r="F222" s="104" t="s">
        <v>3253</v>
      </c>
      <c r="G222" s="104" t="s">
        <v>65</v>
      </c>
      <c r="H222" s="104" t="s">
        <v>3254</v>
      </c>
      <c r="I222" s="104" t="s">
        <v>3921</v>
      </c>
      <c r="J222" s="104" t="s">
        <v>3957</v>
      </c>
      <c r="K222" s="104">
        <v>2</v>
      </c>
      <c r="L222" s="104" t="s">
        <v>47</v>
      </c>
      <c r="M222" s="104" t="s">
        <v>48</v>
      </c>
      <c r="N222" s="104" t="s">
        <v>49</v>
      </c>
      <c r="O222" s="104" t="s">
        <v>49</v>
      </c>
      <c r="P222" s="104" t="s">
        <v>48</v>
      </c>
      <c r="Q222" s="104" t="s">
        <v>48</v>
      </c>
      <c r="R222" s="104" t="s">
        <v>3255</v>
      </c>
      <c r="S222" s="104" t="s">
        <v>4017</v>
      </c>
      <c r="T222" s="104">
        <v>5</v>
      </c>
      <c r="U222" s="104" t="s">
        <v>4016</v>
      </c>
      <c r="V222" s="104">
        <v>2</v>
      </c>
      <c r="W222" s="104" t="s">
        <v>4015</v>
      </c>
      <c r="X222" s="104" t="s">
        <v>51</v>
      </c>
      <c r="Y222" s="104" t="s">
        <v>3256</v>
      </c>
      <c r="Z222" s="104" t="s">
        <v>3257</v>
      </c>
      <c r="AA222" s="104" t="s">
        <v>4014</v>
      </c>
      <c r="AB222" s="104" t="s">
        <v>3258</v>
      </c>
      <c r="AC222" s="104" t="s">
        <v>3259</v>
      </c>
      <c r="AD222" s="104" t="s">
        <v>3260</v>
      </c>
      <c r="AE222" s="104" t="s">
        <v>3252</v>
      </c>
      <c r="AF222" s="104" t="s">
        <v>3261</v>
      </c>
      <c r="AG222" s="104" t="s">
        <v>3262</v>
      </c>
      <c r="AH222" s="104" t="s">
        <v>3263</v>
      </c>
      <c r="AI222" s="104" t="s">
        <v>3264</v>
      </c>
      <c r="AJ222" s="104" t="s">
        <v>3265</v>
      </c>
      <c r="AK222" s="104" t="s">
        <v>3892</v>
      </c>
      <c r="AL222" s="104" t="s">
        <v>3892</v>
      </c>
      <c r="AM222" s="104" t="s">
        <v>3266</v>
      </c>
      <c r="AN222" s="104" t="s">
        <v>3267</v>
      </c>
      <c r="AO222" s="104" t="s">
        <v>3892</v>
      </c>
      <c r="AP222" s="104" t="s">
        <v>2939</v>
      </c>
      <c r="AQ222" s="104" t="s">
        <v>3892</v>
      </c>
    </row>
    <row r="223" spans="1:43" s="104" customFormat="1" x14ac:dyDescent="0.4">
      <c r="A223" s="104" t="s">
        <v>3268</v>
      </c>
      <c r="B223" s="104" t="s">
        <v>43</v>
      </c>
      <c r="C223" s="104" t="s">
        <v>518</v>
      </c>
      <c r="D223" s="104" t="s">
        <v>3917</v>
      </c>
      <c r="E223" s="104" t="s">
        <v>4013</v>
      </c>
      <c r="F223" s="104" t="s">
        <v>1757</v>
      </c>
      <c r="G223" s="104" t="s">
        <v>65</v>
      </c>
      <c r="H223" s="104" t="s">
        <v>3270</v>
      </c>
      <c r="I223" s="104" t="s">
        <v>3941</v>
      </c>
      <c r="J223" s="104" t="s">
        <v>3957</v>
      </c>
      <c r="K223" s="104">
        <v>2</v>
      </c>
      <c r="L223" s="104" t="s">
        <v>47</v>
      </c>
      <c r="M223" s="104" t="s">
        <v>48</v>
      </c>
      <c r="N223" s="104" t="s">
        <v>49</v>
      </c>
      <c r="O223" s="104" t="s">
        <v>49</v>
      </c>
      <c r="P223" s="104" t="s">
        <v>48</v>
      </c>
      <c r="Q223" s="104" t="s">
        <v>48</v>
      </c>
      <c r="R223" s="104" t="s">
        <v>3271</v>
      </c>
      <c r="S223" s="104" t="s">
        <v>4012</v>
      </c>
      <c r="T223" s="104">
        <v>8</v>
      </c>
      <c r="U223" s="104" t="s">
        <v>3960</v>
      </c>
      <c r="V223" s="104">
        <v>2</v>
      </c>
      <c r="W223" s="104" t="s">
        <v>3892</v>
      </c>
      <c r="X223" s="104" t="s">
        <v>51</v>
      </c>
      <c r="Y223" s="104" t="s">
        <v>3272</v>
      </c>
      <c r="Z223" s="104" t="s">
        <v>3273</v>
      </c>
      <c r="AA223" s="104" t="s">
        <v>3893</v>
      </c>
      <c r="AB223" s="104" t="s">
        <v>3274</v>
      </c>
      <c r="AC223" s="104" t="s">
        <v>3275</v>
      </c>
      <c r="AD223" s="104" t="s">
        <v>3276</v>
      </c>
      <c r="AE223" s="104" t="s">
        <v>3269</v>
      </c>
      <c r="AF223" s="104" t="s">
        <v>3892</v>
      </c>
      <c r="AG223" s="104" t="s">
        <v>3892</v>
      </c>
      <c r="AH223" s="104" t="s">
        <v>3892</v>
      </c>
      <c r="AI223" s="104" t="s">
        <v>3892</v>
      </c>
      <c r="AJ223" s="104" t="s">
        <v>3892</v>
      </c>
      <c r="AK223" s="104" t="s">
        <v>3892</v>
      </c>
      <c r="AL223" s="104" t="s">
        <v>3892</v>
      </c>
      <c r="AM223" s="104" t="s">
        <v>3277</v>
      </c>
      <c r="AN223" s="104" t="s">
        <v>3278</v>
      </c>
      <c r="AO223" s="104" t="s">
        <v>3892</v>
      </c>
      <c r="AP223" s="104" t="s">
        <v>2691</v>
      </c>
      <c r="AQ223" s="104" t="s">
        <v>3892</v>
      </c>
    </row>
    <row r="224" spans="1:43" s="104" customFormat="1" x14ac:dyDescent="0.4">
      <c r="A224" s="104" t="s">
        <v>3279</v>
      </c>
      <c r="B224" s="104" t="s">
        <v>43</v>
      </c>
      <c r="C224" s="104" t="s">
        <v>518</v>
      </c>
      <c r="D224" s="104" t="s">
        <v>3917</v>
      </c>
      <c r="E224" s="104" t="s">
        <v>4011</v>
      </c>
      <c r="F224" s="104" t="s">
        <v>1757</v>
      </c>
      <c r="G224" s="104" t="s">
        <v>65</v>
      </c>
      <c r="H224" s="104" t="s">
        <v>3281</v>
      </c>
      <c r="I224" s="104" t="s">
        <v>4010</v>
      </c>
      <c r="J224" s="104" t="s">
        <v>3957</v>
      </c>
      <c r="K224" s="104">
        <v>2</v>
      </c>
      <c r="L224" s="104" t="s">
        <v>67</v>
      </c>
      <c r="M224" s="104" t="s">
        <v>48</v>
      </c>
      <c r="N224" s="104" t="s">
        <v>49</v>
      </c>
      <c r="O224" s="104" t="s">
        <v>49</v>
      </c>
      <c r="P224" s="104" t="s">
        <v>49</v>
      </c>
      <c r="Q224" s="104" t="s">
        <v>49</v>
      </c>
      <c r="R224" s="104" t="s">
        <v>3282</v>
      </c>
      <c r="S224" s="104" t="s">
        <v>4009</v>
      </c>
      <c r="T224" s="104">
        <v>5</v>
      </c>
      <c r="U224" s="104" t="s">
        <v>3918</v>
      </c>
      <c r="V224" s="104">
        <v>1</v>
      </c>
      <c r="W224" s="104" t="s">
        <v>3892</v>
      </c>
      <c r="X224" s="104" t="s">
        <v>51</v>
      </c>
      <c r="Y224" s="104" t="s">
        <v>3283</v>
      </c>
      <c r="Z224" s="104" t="s">
        <v>3284</v>
      </c>
      <c r="AA224" s="104" t="s">
        <v>3893</v>
      </c>
      <c r="AB224" s="104" t="s">
        <v>3285</v>
      </c>
      <c r="AC224" s="104" t="s">
        <v>3286</v>
      </c>
      <c r="AD224" s="104" t="s">
        <v>3287</v>
      </c>
      <c r="AE224" s="104" t="s">
        <v>3280</v>
      </c>
      <c r="AF224" s="104" t="s">
        <v>3892</v>
      </c>
      <c r="AG224" s="104" t="s">
        <v>3892</v>
      </c>
      <c r="AH224" s="104" t="s">
        <v>3892</v>
      </c>
      <c r="AI224" s="104" t="s">
        <v>3892</v>
      </c>
      <c r="AJ224" s="104" t="s">
        <v>3892</v>
      </c>
      <c r="AK224" s="104" t="s">
        <v>3892</v>
      </c>
      <c r="AL224" s="104" t="s">
        <v>3892</v>
      </c>
      <c r="AM224" s="104" t="s">
        <v>3288</v>
      </c>
      <c r="AN224" s="104" t="s">
        <v>3289</v>
      </c>
      <c r="AO224" s="104" t="s">
        <v>3892</v>
      </c>
      <c r="AP224" s="104" t="s">
        <v>2691</v>
      </c>
      <c r="AQ224" s="104" t="s">
        <v>3892</v>
      </c>
    </row>
    <row r="225" spans="1:43" s="104" customFormat="1" x14ac:dyDescent="0.4">
      <c r="A225" s="104" t="s">
        <v>3290</v>
      </c>
      <c r="B225" s="104" t="s">
        <v>43</v>
      </c>
      <c r="C225" s="104" t="s">
        <v>518</v>
      </c>
      <c r="D225" s="104" t="s">
        <v>3917</v>
      </c>
      <c r="E225" s="104" t="s">
        <v>4008</v>
      </c>
      <c r="F225" s="104" t="s">
        <v>1757</v>
      </c>
      <c r="G225" s="104" t="s">
        <v>65</v>
      </c>
      <c r="H225" s="104" t="s">
        <v>3292</v>
      </c>
      <c r="I225" s="104" t="s">
        <v>3898</v>
      </c>
      <c r="J225" s="104" t="s">
        <v>3920</v>
      </c>
      <c r="K225" s="104">
        <v>1</v>
      </c>
      <c r="L225" s="104" t="s">
        <v>67</v>
      </c>
      <c r="M225" s="104" t="s">
        <v>48</v>
      </c>
      <c r="N225" s="104" t="s">
        <v>49</v>
      </c>
      <c r="O225" s="104" t="s">
        <v>49</v>
      </c>
      <c r="P225" s="104" t="s">
        <v>48</v>
      </c>
      <c r="Q225" s="104" t="s">
        <v>49</v>
      </c>
      <c r="R225" s="104" t="s">
        <v>3293</v>
      </c>
      <c r="S225" s="104" t="s">
        <v>4007</v>
      </c>
      <c r="T225" s="104">
        <v>4</v>
      </c>
      <c r="U225" s="104" t="s">
        <v>3960</v>
      </c>
      <c r="V225" s="104">
        <v>2</v>
      </c>
      <c r="W225" s="104" t="s">
        <v>3892</v>
      </c>
      <c r="X225" s="104" t="s">
        <v>51</v>
      </c>
      <c r="Y225" s="104" t="s">
        <v>3294</v>
      </c>
      <c r="Z225" s="104" t="s">
        <v>3295</v>
      </c>
      <c r="AA225" s="104" t="s">
        <v>3901</v>
      </c>
      <c r="AB225" s="104" t="s">
        <v>3296</v>
      </c>
      <c r="AC225" s="104" t="s">
        <v>3297</v>
      </c>
      <c r="AD225" s="104" t="s">
        <v>3298</v>
      </c>
      <c r="AE225" s="104" t="s">
        <v>3291</v>
      </c>
      <c r="AF225" s="104" t="s">
        <v>3892</v>
      </c>
      <c r="AG225" s="104" t="s">
        <v>3892</v>
      </c>
      <c r="AH225" s="104" t="s">
        <v>3892</v>
      </c>
      <c r="AI225" s="104" t="s">
        <v>3892</v>
      </c>
      <c r="AJ225" s="104" t="s">
        <v>3892</v>
      </c>
      <c r="AK225" s="104" t="s">
        <v>3892</v>
      </c>
      <c r="AL225" s="104" t="s">
        <v>3892</v>
      </c>
      <c r="AM225" s="104" t="s">
        <v>3299</v>
      </c>
      <c r="AN225" s="104" t="s">
        <v>3300</v>
      </c>
      <c r="AO225" s="104" t="s">
        <v>3892</v>
      </c>
      <c r="AP225" s="104" t="s">
        <v>2691</v>
      </c>
      <c r="AQ225" s="104" t="s">
        <v>3892</v>
      </c>
    </row>
    <row r="226" spans="1:43" s="104" customFormat="1" x14ac:dyDescent="0.4">
      <c r="A226" s="104" t="s">
        <v>3301</v>
      </c>
      <c r="B226" s="104" t="s">
        <v>184</v>
      </c>
      <c r="C226" s="104" t="s">
        <v>110</v>
      </c>
      <c r="D226" s="104" t="s">
        <v>3917</v>
      </c>
      <c r="E226" s="104" t="s">
        <v>4006</v>
      </c>
      <c r="F226" s="104" t="s">
        <v>3303</v>
      </c>
      <c r="G226" s="104" t="s">
        <v>65</v>
      </c>
      <c r="H226" s="104" t="s">
        <v>3304</v>
      </c>
      <c r="I226" s="104" t="s">
        <v>3921</v>
      </c>
      <c r="J226" s="104" t="s">
        <v>3909</v>
      </c>
      <c r="K226" s="104">
        <v>1</v>
      </c>
      <c r="L226" s="104" t="s">
        <v>47</v>
      </c>
      <c r="M226" s="104" t="s">
        <v>48</v>
      </c>
      <c r="N226" s="104" t="s">
        <v>49</v>
      </c>
      <c r="O226" s="104" t="s">
        <v>48</v>
      </c>
      <c r="P226" s="104" t="s">
        <v>48</v>
      </c>
      <c r="Q226" s="104" t="s">
        <v>49</v>
      </c>
      <c r="R226" s="104" t="s">
        <v>3305</v>
      </c>
      <c r="S226" s="104" t="s">
        <v>4005</v>
      </c>
      <c r="T226" s="104">
        <v>3</v>
      </c>
      <c r="U226" s="104" t="s">
        <v>3895</v>
      </c>
      <c r="V226" s="104">
        <v>1</v>
      </c>
      <c r="W226" s="104" t="s">
        <v>3894</v>
      </c>
      <c r="X226" s="104" t="s">
        <v>51</v>
      </c>
      <c r="Y226" s="104" t="s">
        <v>3306</v>
      </c>
      <c r="Z226" s="104" t="s">
        <v>3307</v>
      </c>
      <c r="AA226" s="104" t="s">
        <v>4004</v>
      </c>
      <c r="AB226" s="104" t="s">
        <v>3308</v>
      </c>
      <c r="AC226" s="104" t="s">
        <v>3309</v>
      </c>
      <c r="AD226" s="104" t="s">
        <v>3310</v>
      </c>
      <c r="AE226" s="104" t="s">
        <v>3302</v>
      </c>
      <c r="AF226" s="104" t="s">
        <v>3311</v>
      </c>
      <c r="AG226" s="104" t="s">
        <v>3892</v>
      </c>
      <c r="AH226" s="104" t="s">
        <v>3892</v>
      </c>
      <c r="AI226" s="104" t="s">
        <v>3892</v>
      </c>
      <c r="AJ226" s="104" t="s">
        <v>3892</v>
      </c>
      <c r="AK226" s="104" t="s">
        <v>3892</v>
      </c>
      <c r="AL226" s="104" t="s">
        <v>3892</v>
      </c>
      <c r="AM226" s="104" t="s">
        <v>3312</v>
      </c>
      <c r="AN226" s="104" t="s">
        <v>3313</v>
      </c>
      <c r="AO226" s="104" t="s">
        <v>3892</v>
      </c>
      <c r="AP226" s="104" t="s">
        <v>2691</v>
      </c>
      <c r="AQ226" s="104" t="s">
        <v>3314</v>
      </c>
    </row>
    <row r="227" spans="1:43" s="104" customFormat="1" x14ac:dyDescent="0.4">
      <c r="A227" s="104" t="s">
        <v>3315</v>
      </c>
      <c r="B227" s="104" t="s">
        <v>43</v>
      </c>
      <c r="C227" s="104" t="s">
        <v>110</v>
      </c>
      <c r="D227" s="104" t="s">
        <v>3917</v>
      </c>
      <c r="E227" s="104" t="s">
        <v>4003</v>
      </c>
      <c r="F227" s="104" t="s">
        <v>391</v>
      </c>
      <c r="G227" s="104" t="s">
        <v>65</v>
      </c>
      <c r="H227" s="104" t="s">
        <v>3317</v>
      </c>
      <c r="I227" s="104" t="s">
        <v>4002</v>
      </c>
      <c r="J227" s="104" t="s">
        <v>3957</v>
      </c>
      <c r="K227" s="104">
        <v>2</v>
      </c>
      <c r="L227" s="104" t="s">
        <v>47</v>
      </c>
      <c r="M227" s="104" t="s">
        <v>48</v>
      </c>
      <c r="N227" s="104" t="s">
        <v>48</v>
      </c>
      <c r="O227" s="104" t="s">
        <v>49</v>
      </c>
      <c r="P227" s="104" t="s">
        <v>48</v>
      </c>
      <c r="Q227" s="104" t="s">
        <v>48</v>
      </c>
      <c r="R227" s="104" t="s">
        <v>3318</v>
      </c>
      <c r="S227" s="104" t="s">
        <v>4001</v>
      </c>
      <c r="T227" s="104">
        <v>3</v>
      </c>
      <c r="U227" s="104" t="s">
        <v>3951</v>
      </c>
      <c r="V227" s="104">
        <v>4</v>
      </c>
      <c r="W227" s="104" t="s">
        <v>3892</v>
      </c>
      <c r="X227" s="104" t="s">
        <v>51</v>
      </c>
      <c r="Y227" s="104" t="s">
        <v>3319</v>
      </c>
      <c r="Z227" s="104" t="s">
        <v>3320</v>
      </c>
      <c r="AA227" s="104" t="s">
        <v>4000</v>
      </c>
      <c r="AB227" s="104" t="s">
        <v>3321</v>
      </c>
      <c r="AC227" s="104" t="s">
        <v>3322</v>
      </c>
      <c r="AD227" s="104" t="s">
        <v>3323</v>
      </c>
      <c r="AE227" s="104" t="s">
        <v>3316</v>
      </c>
      <c r="AF227" s="104" t="s">
        <v>3324</v>
      </c>
      <c r="AG227" s="104" t="s">
        <v>3325</v>
      </c>
      <c r="AH227" s="104" t="s">
        <v>3326</v>
      </c>
      <c r="AI227" s="104" t="s">
        <v>3327</v>
      </c>
      <c r="AJ227" s="104" t="s">
        <v>3328</v>
      </c>
      <c r="AK227" s="104" t="s">
        <v>3892</v>
      </c>
      <c r="AL227" s="104" t="s">
        <v>3892</v>
      </c>
      <c r="AM227" s="104" t="s">
        <v>3329</v>
      </c>
      <c r="AN227" s="104" t="s">
        <v>3330</v>
      </c>
      <c r="AO227" s="104" t="s">
        <v>3892</v>
      </c>
      <c r="AP227" s="104" t="s">
        <v>2639</v>
      </c>
      <c r="AQ227" s="104" t="s">
        <v>3892</v>
      </c>
    </row>
    <row r="228" spans="1:43" s="104" customFormat="1" x14ac:dyDescent="0.4">
      <c r="A228" s="104" t="s">
        <v>3331</v>
      </c>
      <c r="B228" s="104" t="s">
        <v>43</v>
      </c>
      <c r="C228" s="104" t="s">
        <v>110</v>
      </c>
      <c r="D228" s="104" t="s">
        <v>3917</v>
      </c>
      <c r="E228" s="104" t="s">
        <v>3999</v>
      </c>
      <c r="F228" s="104" t="s">
        <v>391</v>
      </c>
      <c r="G228" s="104" t="s">
        <v>65</v>
      </c>
      <c r="H228" s="104" t="s">
        <v>3333</v>
      </c>
      <c r="I228" s="104" t="s">
        <v>3998</v>
      </c>
      <c r="J228" s="104" t="s">
        <v>3920</v>
      </c>
      <c r="K228" s="104">
        <v>1</v>
      </c>
      <c r="L228" s="104" t="s">
        <v>47</v>
      </c>
      <c r="M228" s="104" t="s">
        <v>48</v>
      </c>
      <c r="N228" s="104" t="s">
        <v>49</v>
      </c>
      <c r="O228" s="104" t="s">
        <v>49</v>
      </c>
      <c r="P228" s="104" t="s">
        <v>48</v>
      </c>
      <c r="Q228" s="104" t="s">
        <v>48</v>
      </c>
      <c r="R228" s="104" t="s">
        <v>3334</v>
      </c>
      <c r="S228" s="104" t="s">
        <v>3997</v>
      </c>
      <c r="T228" s="104">
        <v>2</v>
      </c>
      <c r="U228" s="104" t="s">
        <v>3895</v>
      </c>
      <c r="V228" s="104">
        <v>1</v>
      </c>
      <c r="W228" s="104" t="s">
        <v>3894</v>
      </c>
      <c r="X228" s="104" t="s">
        <v>51</v>
      </c>
      <c r="Y228" s="104" t="s">
        <v>3335</v>
      </c>
      <c r="Z228" s="104" t="s">
        <v>3336</v>
      </c>
      <c r="AA228" s="104" t="s">
        <v>3979</v>
      </c>
      <c r="AB228" s="104" t="s">
        <v>3337</v>
      </c>
      <c r="AC228" s="104" t="s">
        <v>3338</v>
      </c>
      <c r="AD228" s="104" t="s">
        <v>3339</v>
      </c>
      <c r="AE228" s="104" t="s">
        <v>3332</v>
      </c>
      <c r="AF228" s="104" t="s">
        <v>3340</v>
      </c>
      <c r="AG228" s="104" t="s">
        <v>3341</v>
      </c>
      <c r="AH228" s="104" t="s">
        <v>3342</v>
      </c>
      <c r="AI228" s="104" t="s">
        <v>3343</v>
      </c>
      <c r="AJ228" s="104" t="s">
        <v>3344</v>
      </c>
      <c r="AK228" s="104" t="s">
        <v>3345</v>
      </c>
      <c r="AL228" s="104" t="s">
        <v>3892</v>
      </c>
      <c r="AM228" s="104" t="s">
        <v>3346</v>
      </c>
      <c r="AN228" s="104" t="s">
        <v>3347</v>
      </c>
      <c r="AO228" s="104" t="s">
        <v>3892</v>
      </c>
      <c r="AP228" s="104" t="s">
        <v>2691</v>
      </c>
      <c r="AQ228" s="104" t="s">
        <v>3892</v>
      </c>
    </row>
    <row r="229" spans="1:43" s="104" customFormat="1" x14ac:dyDescent="0.4">
      <c r="A229" s="104" t="s">
        <v>3348</v>
      </c>
      <c r="B229" s="104" t="s">
        <v>43</v>
      </c>
      <c r="C229" s="104" t="s">
        <v>110</v>
      </c>
      <c r="D229" s="104" t="s">
        <v>3917</v>
      </c>
      <c r="E229" s="104" t="s">
        <v>3996</v>
      </c>
      <c r="F229" s="104" t="s">
        <v>391</v>
      </c>
      <c r="G229" s="104" t="s">
        <v>65</v>
      </c>
      <c r="H229" s="104" t="s">
        <v>3350</v>
      </c>
      <c r="I229" s="104" t="s">
        <v>3921</v>
      </c>
      <c r="J229" s="104" t="s">
        <v>3995</v>
      </c>
      <c r="K229" s="104">
        <v>2</v>
      </c>
      <c r="L229" s="104" t="s">
        <v>359</v>
      </c>
      <c r="M229" s="104" t="s">
        <v>48</v>
      </c>
      <c r="N229" s="104" t="s">
        <v>48</v>
      </c>
      <c r="O229" s="104" t="s">
        <v>48</v>
      </c>
      <c r="P229" s="104" t="s">
        <v>48</v>
      </c>
      <c r="Q229" s="104" t="s">
        <v>49</v>
      </c>
      <c r="R229" s="104" t="s">
        <v>3351</v>
      </c>
      <c r="S229" s="104" t="s">
        <v>3994</v>
      </c>
      <c r="T229" s="104">
        <v>4</v>
      </c>
      <c r="U229" s="104" t="s">
        <v>3918</v>
      </c>
      <c r="V229" s="104">
        <v>1</v>
      </c>
      <c r="W229" s="104" t="s">
        <v>3892</v>
      </c>
      <c r="X229" s="104" t="s">
        <v>51</v>
      </c>
      <c r="Y229" s="104" t="s">
        <v>3352</v>
      </c>
      <c r="Z229" s="104" t="s">
        <v>3353</v>
      </c>
      <c r="AA229" s="104" t="s">
        <v>3923</v>
      </c>
      <c r="AB229" s="104" t="s">
        <v>3354</v>
      </c>
      <c r="AC229" s="104" t="s">
        <v>3355</v>
      </c>
      <c r="AD229" s="104" t="s">
        <v>3356</v>
      </c>
      <c r="AE229" s="104" t="s">
        <v>3349</v>
      </c>
      <c r="AF229" s="104" t="s">
        <v>3357</v>
      </c>
      <c r="AG229" s="104" t="s">
        <v>3358</v>
      </c>
      <c r="AH229" s="104" t="s">
        <v>3359</v>
      </c>
      <c r="AI229" s="104" t="s">
        <v>3892</v>
      </c>
      <c r="AJ229" s="104" t="s">
        <v>3892</v>
      </c>
      <c r="AK229" s="104" t="s">
        <v>3892</v>
      </c>
      <c r="AL229" s="104" t="s">
        <v>3892</v>
      </c>
      <c r="AM229" s="104" t="s">
        <v>3360</v>
      </c>
      <c r="AN229" s="104" t="s">
        <v>3361</v>
      </c>
      <c r="AO229" s="104" t="s">
        <v>3892</v>
      </c>
      <c r="AP229" s="104" t="s">
        <v>2691</v>
      </c>
      <c r="AQ229" s="104" t="s">
        <v>3892</v>
      </c>
    </row>
    <row r="230" spans="1:43" s="104" customFormat="1" x14ac:dyDescent="0.4">
      <c r="A230" s="104" t="s">
        <v>3362</v>
      </c>
      <c r="B230" s="104" t="s">
        <v>184</v>
      </c>
      <c r="C230" s="104" t="s">
        <v>110</v>
      </c>
      <c r="D230" s="104" t="s">
        <v>3917</v>
      </c>
      <c r="E230" s="104" t="s">
        <v>3993</v>
      </c>
      <c r="F230" s="104" t="s">
        <v>3992</v>
      </c>
      <c r="G230" s="104" t="s">
        <v>65</v>
      </c>
      <c r="H230" s="104" t="s">
        <v>3364</v>
      </c>
      <c r="I230" s="104" t="s">
        <v>3941</v>
      </c>
      <c r="J230" s="104" t="s">
        <v>3909</v>
      </c>
      <c r="K230" s="104">
        <v>1</v>
      </c>
      <c r="L230" s="104" t="s">
        <v>151</v>
      </c>
      <c r="M230" s="104" t="s">
        <v>48</v>
      </c>
      <c r="N230" s="104" t="s">
        <v>49</v>
      </c>
      <c r="O230" s="104" t="s">
        <v>49</v>
      </c>
      <c r="P230" s="104" t="s">
        <v>48</v>
      </c>
      <c r="Q230" s="104" t="s">
        <v>48</v>
      </c>
      <c r="R230" s="104" t="s">
        <v>3365</v>
      </c>
      <c r="S230" s="104" t="s">
        <v>3991</v>
      </c>
      <c r="T230" s="104">
        <v>4</v>
      </c>
      <c r="U230" s="104" t="s">
        <v>3990</v>
      </c>
      <c r="V230" s="104">
        <v>3</v>
      </c>
      <c r="W230" s="104" t="s">
        <v>3892</v>
      </c>
      <c r="X230" s="104" t="s">
        <v>51</v>
      </c>
      <c r="Y230" s="104" t="s">
        <v>3366</v>
      </c>
      <c r="Z230" s="104" t="s">
        <v>3367</v>
      </c>
      <c r="AA230" s="104" t="s">
        <v>3989</v>
      </c>
      <c r="AB230" s="104" t="s">
        <v>3368</v>
      </c>
      <c r="AC230" s="104" t="s">
        <v>3369</v>
      </c>
      <c r="AD230" s="104" t="s">
        <v>3370</v>
      </c>
      <c r="AE230" s="104" t="s">
        <v>3363</v>
      </c>
      <c r="AF230" s="104" t="s">
        <v>3371</v>
      </c>
      <c r="AG230" s="104" t="s">
        <v>3372</v>
      </c>
      <c r="AH230" s="104" t="s">
        <v>3373</v>
      </c>
      <c r="AI230" s="104" t="s">
        <v>3374</v>
      </c>
      <c r="AJ230" s="104" t="s">
        <v>3375</v>
      </c>
      <c r="AK230" s="104" t="s">
        <v>3376</v>
      </c>
      <c r="AL230" s="104" t="s">
        <v>3892</v>
      </c>
      <c r="AM230" s="104" t="s">
        <v>3377</v>
      </c>
      <c r="AN230" s="104" t="s">
        <v>3378</v>
      </c>
      <c r="AO230" s="104" t="s">
        <v>3892</v>
      </c>
      <c r="AP230" s="104" t="s">
        <v>2639</v>
      </c>
      <c r="AQ230" s="104" t="s">
        <v>3379</v>
      </c>
    </row>
    <row r="231" spans="1:43" s="104" customFormat="1" x14ac:dyDescent="0.4">
      <c r="A231" s="104" t="s">
        <v>3380</v>
      </c>
      <c r="B231" s="104" t="s">
        <v>43</v>
      </c>
      <c r="C231" s="104" t="s">
        <v>110</v>
      </c>
      <c r="D231" s="104" t="s">
        <v>3917</v>
      </c>
      <c r="E231" s="104" t="s">
        <v>3988</v>
      </c>
      <c r="F231" s="104" t="s">
        <v>3382</v>
      </c>
      <c r="G231" s="104" t="s">
        <v>65</v>
      </c>
      <c r="H231" s="104" t="s">
        <v>3383</v>
      </c>
      <c r="I231" s="104" t="s">
        <v>3987</v>
      </c>
      <c r="J231" s="104" t="s">
        <v>3920</v>
      </c>
      <c r="K231" s="104">
        <v>1</v>
      </c>
      <c r="L231" s="104" t="s">
        <v>151</v>
      </c>
      <c r="M231" s="104" t="s">
        <v>48</v>
      </c>
      <c r="N231" s="104" t="s">
        <v>48</v>
      </c>
      <c r="O231" s="104" t="s">
        <v>49</v>
      </c>
      <c r="P231" s="104" t="s">
        <v>48</v>
      </c>
      <c r="Q231" s="104" t="s">
        <v>48</v>
      </c>
      <c r="R231" s="104" t="s">
        <v>3384</v>
      </c>
      <c r="S231" s="104" t="s">
        <v>3986</v>
      </c>
      <c r="T231" s="104">
        <v>3</v>
      </c>
      <c r="U231" s="104" t="s">
        <v>3895</v>
      </c>
      <c r="V231" s="104">
        <v>1</v>
      </c>
      <c r="W231" s="104" t="s">
        <v>3892</v>
      </c>
      <c r="X231" s="104" t="s">
        <v>51</v>
      </c>
      <c r="Y231" s="104" t="s">
        <v>3385</v>
      </c>
      <c r="Z231" s="104" t="s">
        <v>3386</v>
      </c>
      <c r="AA231" s="104" t="s">
        <v>3927</v>
      </c>
      <c r="AB231" s="104" t="s">
        <v>3387</v>
      </c>
      <c r="AC231" s="104" t="s">
        <v>3388</v>
      </c>
      <c r="AD231" s="104" t="s">
        <v>3389</v>
      </c>
      <c r="AE231" s="104" t="s">
        <v>3381</v>
      </c>
      <c r="AF231" s="104" t="s">
        <v>3892</v>
      </c>
      <c r="AG231" s="104" t="s">
        <v>3892</v>
      </c>
      <c r="AH231" s="104" t="s">
        <v>3892</v>
      </c>
      <c r="AI231" s="104" t="s">
        <v>3892</v>
      </c>
      <c r="AJ231" s="104" t="s">
        <v>3892</v>
      </c>
      <c r="AK231" s="104" t="s">
        <v>3892</v>
      </c>
      <c r="AL231" s="104" t="s">
        <v>3892</v>
      </c>
      <c r="AM231" s="104" t="s">
        <v>3390</v>
      </c>
      <c r="AN231" s="104" t="s">
        <v>3391</v>
      </c>
      <c r="AO231" s="104" t="s">
        <v>3892</v>
      </c>
      <c r="AP231" s="104" t="s">
        <v>2691</v>
      </c>
      <c r="AQ231" s="104" t="s">
        <v>3892</v>
      </c>
    </row>
    <row r="232" spans="1:43" s="104" customFormat="1" x14ac:dyDescent="0.4">
      <c r="A232" s="104" t="s">
        <v>3392</v>
      </c>
      <c r="B232" s="104" t="s">
        <v>43</v>
      </c>
      <c r="C232" s="104" t="s">
        <v>730</v>
      </c>
      <c r="D232" s="104" t="s">
        <v>3917</v>
      </c>
      <c r="E232" s="104" t="s">
        <v>3985</v>
      </c>
      <c r="F232" s="104" t="s">
        <v>732</v>
      </c>
      <c r="G232" s="104" t="s">
        <v>45</v>
      </c>
      <c r="H232" s="104" t="s">
        <v>3394</v>
      </c>
      <c r="I232" s="104" t="s">
        <v>3984</v>
      </c>
      <c r="J232" s="104" t="s">
        <v>3909</v>
      </c>
      <c r="K232" s="104">
        <v>1</v>
      </c>
      <c r="L232" s="104" t="s">
        <v>47</v>
      </c>
      <c r="M232" s="104" t="s">
        <v>48</v>
      </c>
      <c r="N232" s="104" t="s">
        <v>49</v>
      </c>
      <c r="O232" s="104" t="s">
        <v>49</v>
      </c>
      <c r="P232" s="104" t="s">
        <v>49</v>
      </c>
      <c r="Q232" s="104" t="s">
        <v>48</v>
      </c>
      <c r="R232" s="104" t="s">
        <v>1206</v>
      </c>
      <c r="S232" s="104" t="s">
        <v>3983</v>
      </c>
      <c r="T232" s="104">
        <v>6</v>
      </c>
      <c r="U232" s="104" t="s">
        <v>3924</v>
      </c>
      <c r="V232" s="104">
        <v>2</v>
      </c>
      <c r="W232" s="104" t="s">
        <v>3892</v>
      </c>
      <c r="X232" s="104" t="s">
        <v>51</v>
      </c>
      <c r="Y232" s="104" t="s">
        <v>3395</v>
      </c>
      <c r="Z232" s="104" t="s">
        <v>3396</v>
      </c>
      <c r="AA232" s="104" t="s">
        <v>3968</v>
      </c>
      <c r="AB232" s="104" t="s">
        <v>3397</v>
      </c>
      <c r="AC232" s="104" t="s">
        <v>3398</v>
      </c>
      <c r="AD232" s="104" t="s">
        <v>3399</v>
      </c>
      <c r="AE232" s="104" t="s">
        <v>3393</v>
      </c>
      <c r="AF232" s="104" t="s">
        <v>3400</v>
      </c>
      <c r="AG232" s="104" t="s">
        <v>3401</v>
      </c>
      <c r="AH232" s="104" t="s">
        <v>3892</v>
      </c>
      <c r="AI232" s="104" t="s">
        <v>3892</v>
      </c>
      <c r="AJ232" s="104" t="s">
        <v>3892</v>
      </c>
      <c r="AK232" s="104" t="s">
        <v>3892</v>
      </c>
      <c r="AL232" s="104" t="s">
        <v>3892</v>
      </c>
      <c r="AM232" s="104" t="s">
        <v>3402</v>
      </c>
      <c r="AN232" s="104" t="s">
        <v>3403</v>
      </c>
      <c r="AO232" s="104" t="s">
        <v>3892</v>
      </c>
      <c r="AP232" s="104" t="s">
        <v>2691</v>
      </c>
      <c r="AQ232" s="104" t="s">
        <v>3892</v>
      </c>
    </row>
    <row r="233" spans="1:43" s="104" customFormat="1" x14ac:dyDescent="0.4">
      <c r="A233" s="104" t="s">
        <v>3404</v>
      </c>
      <c r="B233" s="104" t="s">
        <v>43</v>
      </c>
      <c r="C233" s="104" t="s">
        <v>730</v>
      </c>
      <c r="D233" s="104" t="s">
        <v>3982</v>
      </c>
      <c r="E233" s="104" t="s">
        <v>3981</v>
      </c>
      <c r="F233" s="104" t="s">
        <v>732</v>
      </c>
      <c r="G233" s="104" t="s">
        <v>45</v>
      </c>
      <c r="H233" s="104" t="s">
        <v>3406</v>
      </c>
      <c r="I233" s="104" t="s">
        <v>3898</v>
      </c>
      <c r="J233" s="104" t="s">
        <v>3920</v>
      </c>
      <c r="K233" s="104">
        <v>1</v>
      </c>
      <c r="L233" s="104" t="s">
        <v>47</v>
      </c>
      <c r="M233" s="104" t="s">
        <v>48</v>
      </c>
      <c r="N233" s="104" t="s">
        <v>49</v>
      </c>
      <c r="O233" s="104" t="s">
        <v>49</v>
      </c>
      <c r="P233" s="104" t="s">
        <v>48</v>
      </c>
      <c r="Q233" s="104" t="s">
        <v>48</v>
      </c>
      <c r="R233" s="104" t="s">
        <v>1206</v>
      </c>
      <c r="S233" s="104" t="s">
        <v>3980</v>
      </c>
      <c r="T233" s="104">
        <v>3</v>
      </c>
      <c r="U233" s="104" t="s">
        <v>3951</v>
      </c>
      <c r="V233" s="104">
        <v>4</v>
      </c>
      <c r="W233" s="104" t="s">
        <v>3892</v>
      </c>
      <c r="X233" s="104" t="s">
        <v>51</v>
      </c>
      <c r="Y233" s="104" t="s">
        <v>3407</v>
      </c>
      <c r="Z233" s="104" t="s">
        <v>3408</v>
      </c>
      <c r="AA233" s="104" t="s">
        <v>3979</v>
      </c>
      <c r="AB233" s="104" t="s">
        <v>3409</v>
      </c>
      <c r="AC233" s="104" t="s">
        <v>3410</v>
      </c>
      <c r="AD233" s="104" t="s">
        <v>3411</v>
      </c>
      <c r="AE233" s="104" t="s">
        <v>3405</v>
      </c>
      <c r="AF233" s="104" t="s">
        <v>3892</v>
      </c>
      <c r="AG233" s="104" t="s">
        <v>3892</v>
      </c>
      <c r="AH233" s="104" t="s">
        <v>3892</v>
      </c>
      <c r="AI233" s="104" t="s">
        <v>3892</v>
      </c>
      <c r="AJ233" s="104" t="s">
        <v>3892</v>
      </c>
      <c r="AK233" s="104" t="s">
        <v>3892</v>
      </c>
      <c r="AL233" s="104" t="s">
        <v>3892</v>
      </c>
      <c r="AM233" s="104" t="s">
        <v>3412</v>
      </c>
      <c r="AN233" s="104" t="s">
        <v>3413</v>
      </c>
      <c r="AO233" s="104" t="s">
        <v>3892</v>
      </c>
      <c r="AP233" s="104" t="s">
        <v>2691</v>
      </c>
      <c r="AQ233" s="104" t="s">
        <v>3892</v>
      </c>
    </row>
    <row r="234" spans="1:43" s="104" customFormat="1" x14ac:dyDescent="0.4">
      <c r="A234" s="104" t="s">
        <v>3414</v>
      </c>
      <c r="B234" s="104" t="s">
        <v>43</v>
      </c>
      <c r="C234" s="104" t="s">
        <v>258</v>
      </c>
      <c r="D234" s="104" t="s">
        <v>3917</v>
      </c>
      <c r="E234" s="104" t="s">
        <v>3978</v>
      </c>
      <c r="F234" s="104" t="s">
        <v>3416</v>
      </c>
      <c r="G234" s="104" t="s">
        <v>65</v>
      </c>
      <c r="H234" s="104" t="s">
        <v>3417</v>
      </c>
      <c r="I234" s="104" t="s">
        <v>3977</v>
      </c>
      <c r="J234" s="104" t="s">
        <v>3909</v>
      </c>
      <c r="K234" s="104">
        <v>1</v>
      </c>
      <c r="L234" s="104" t="s">
        <v>47</v>
      </c>
      <c r="M234" s="104" t="s">
        <v>48</v>
      </c>
      <c r="N234" s="104" t="s">
        <v>49</v>
      </c>
      <c r="O234" s="104" t="s">
        <v>49</v>
      </c>
      <c r="P234" s="104" t="s">
        <v>48</v>
      </c>
      <c r="Q234" s="104" t="s">
        <v>48</v>
      </c>
      <c r="R234" s="104" t="s">
        <v>3418</v>
      </c>
      <c r="S234" s="104" t="s">
        <v>3976</v>
      </c>
      <c r="T234" s="104">
        <v>4</v>
      </c>
      <c r="U234" s="104" t="s">
        <v>3918</v>
      </c>
      <c r="V234" s="104">
        <v>1</v>
      </c>
      <c r="W234" s="104" t="s">
        <v>3892</v>
      </c>
      <c r="X234" s="104" t="s">
        <v>51</v>
      </c>
      <c r="Y234" s="104" t="s">
        <v>3419</v>
      </c>
      <c r="Z234" s="104" t="s">
        <v>3420</v>
      </c>
      <c r="AA234" s="104" t="s">
        <v>3927</v>
      </c>
      <c r="AB234" s="104" t="s">
        <v>3421</v>
      </c>
      <c r="AC234" s="104" t="s">
        <v>3422</v>
      </c>
      <c r="AD234" s="104" t="s">
        <v>3423</v>
      </c>
      <c r="AE234" s="104" t="s">
        <v>3415</v>
      </c>
      <c r="AF234" s="104" t="s">
        <v>3424</v>
      </c>
      <c r="AG234" s="104" t="s">
        <v>3892</v>
      </c>
      <c r="AH234" s="104" t="s">
        <v>3892</v>
      </c>
      <c r="AI234" s="104" t="s">
        <v>3892</v>
      </c>
      <c r="AJ234" s="104" t="s">
        <v>3892</v>
      </c>
      <c r="AK234" s="104" t="s">
        <v>3892</v>
      </c>
      <c r="AL234" s="104" t="s">
        <v>3892</v>
      </c>
      <c r="AM234" s="104" t="s">
        <v>3425</v>
      </c>
      <c r="AN234" s="104" t="s">
        <v>3426</v>
      </c>
      <c r="AO234" s="104" t="s">
        <v>3892</v>
      </c>
      <c r="AP234" s="104" t="s">
        <v>3427</v>
      </c>
      <c r="AQ234" s="104" t="s">
        <v>3892</v>
      </c>
    </row>
    <row r="235" spans="1:43" s="104" customFormat="1" x14ac:dyDescent="0.4">
      <c r="A235" s="104" t="s">
        <v>3428</v>
      </c>
      <c r="B235" s="104" t="s">
        <v>43</v>
      </c>
      <c r="C235" s="104" t="s">
        <v>110</v>
      </c>
      <c r="D235" s="104" t="s">
        <v>3917</v>
      </c>
      <c r="E235" s="104" t="s">
        <v>3975</v>
      </c>
      <c r="F235" s="104" t="s">
        <v>3430</v>
      </c>
      <c r="G235" s="104" t="s">
        <v>65</v>
      </c>
      <c r="H235" s="104" t="s">
        <v>3431</v>
      </c>
      <c r="I235" s="104" t="s">
        <v>3969</v>
      </c>
      <c r="J235" s="104" t="s">
        <v>3974</v>
      </c>
      <c r="K235" s="104">
        <v>1</v>
      </c>
      <c r="L235" s="104" t="s">
        <v>67</v>
      </c>
      <c r="M235" s="104" t="s">
        <v>48</v>
      </c>
      <c r="N235" s="104" t="s">
        <v>68</v>
      </c>
      <c r="O235" s="104" t="s">
        <v>68</v>
      </c>
      <c r="P235" s="104" t="s">
        <v>48</v>
      </c>
      <c r="Q235" s="104" t="s">
        <v>48</v>
      </c>
      <c r="R235" s="104" t="s">
        <v>3432</v>
      </c>
      <c r="S235" s="104" t="s">
        <v>3973</v>
      </c>
      <c r="T235" s="104">
        <v>4</v>
      </c>
      <c r="U235" s="104" t="s">
        <v>3895</v>
      </c>
      <c r="V235" s="104">
        <v>1</v>
      </c>
      <c r="W235" s="104" t="s">
        <v>3894</v>
      </c>
      <c r="X235" s="104" t="s">
        <v>51</v>
      </c>
      <c r="Y235" s="104" t="s">
        <v>3433</v>
      </c>
      <c r="Z235" s="104" t="s">
        <v>3434</v>
      </c>
      <c r="AA235" s="104" t="s">
        <v>3972</v>
      </c>
      <c r="AB235" s="104" t="s">
        <v>3971</v>
      </c>
      <c r="AC235" s="104" t="s">
        <v>3435</v>
      </c>
      <c r="AD235" s="104" t="s">
        <v>3436</v>
      </c>
      <c r="AE235" s="104" t="s">
        <v>3429</v>
      </c>
      <c r="AF235" s="104" t="s">
        <v>3437</v>
      </c>
      <c r="AG235" s="104" t="s">
        <v>3438</v>
      </c>
      <c r="AH235" s="104" t="s">
        <v>3439</v>
      </c>
      <c r="AI235" s="104" t="s">
        <v>3440</v>
      </c>
      <c r="AJ235" s="104" t="s">
        <v>3441</v>
      </c>
      <c r="AK235" s="104" t="s">
        <v>3442</v>
      </c>
      <c r="AL235" s="104" t="s">
        <v>3892</v>
      </c>
      <c r="AM235" s="104" t="s">
        <v>3443</v>
      </c>
      <c r="AN235" s="104" t="s">
        <v>3444</v>
      </c>
      <c r="AO235" s="104" t="s">
        <v>3892</v>
      </c>
      <c r="AP235" s="104" t="s">
        <v>2691</v>
      </c>
      <c r="AQ235" s="104" t="s">
        <v>3892</v>
      </c>
    </row>
    <row r="236" spans="1:43" s="104" customFormat="1" x14ac:dyDescent="0.4">
      <c r="A236" s="104" t="s">
        <v>3445</v>
      </c>
      <c r="B236" s="104" t="s">
        <v>43</v>
      </c>
      <c r="C236" s="104" t="s">
        <v>1076</v>
      </c>
      <c r="D236" s="104" t="s">
        <v>3917</v>
      </c>
      <c r="E236" s="104" t="s">
        <v>3970</v>
      </c>
      <c r="F236" s="104" t="s">
        <v>3447</v>
      </c>
      <c r="G236" s="104" t="s">
        <v>65</v>
      </c>
      <c r="H236" s="104" t="s">
        <v>3448</v>
      </c>
      <c r="I236" s="104" t="s">
        <v>3969</v>
      </c>
      <c r="J236" s="104" t="s">
        <v>3909</v>
      </c>
      <c r="K236" s="104">
        <v>1</v>
      </c>
      <c r="L236" s="104" t="s">
        <v>67</v>
      </c>
      <c r="M236" s="104" t="s">
        <v>48</v>
      </c>
      <c r="N236" s="104" t="s">
        <v>49</v>
      </c>
      <c r="O236" s="104" t="s">
        <v>49</v>
      </c>
      <c r="P236" s="104" t="s">
        <v>48</v>
      </c>
      <c r="Q236" s="104" t="s">
        <v>48</v>
      </c>
      <c r="R236" s="104" t="s">
        <v>3449</v>
      </c>
      <c r="S236" s="104" t="s">
        <v>3903</v>
      </c>
      <c r="T236" s="104">
        <v>1</v>
      </c>
      <c r="U236" s="104" t="s">
        <v>3895</v>
      </c>
      <c r="V236" s="104">
        <v>1</v>
      </c>
      <c r="W236" s="104" t="s">
        <v>3894</v>
      </c>
      <c r="X236" s="104" t="s">
        <v>51</v>
      </c>
      <c r="Y236" s="104" t="s">
        <v>3450</v>
      </c>
      <c r="Z236" s="104" t="s">
        <v>3451</v>
      </c>
      <c r="AA236" s="104" t="s">
        <v>3968</v>
      </c>
      <c r="AB236" s="104" t="s">
        <v>3452</v>
      </c>
      <c r="AC236" s="104" t="s">
        <v>3453</v>
      </c>
      <c r="AD236" s="104" t="s">
        <v>3454</v>
      </c>
      <c r="AE236" s="104" t="s">
        <v>3446</v>
      </c>
      <c r="AF236" s="104" t="s">
        <v>3455</v>
      </c>
      <c r="AG236" s="104" t="s">
        <v>3456</v>
      </c>
      <c r="AH236" s="104" t="s">
        <v>3457</v>
      </c>
      <c r="AI236" s="104" t="s">
        <v>3458</v>
      </c>
      <c r="AJ236" s="104" t="s">
        <v>3459</v>
      </c>
      <c r="AK236" s="104" t="s">
        <v>3460</v>
      </c>
      <c r="AL236" s="104" t="s">
        <v>3892</v>
      </c>
      <c r="AM236" s="104" t="s">
        <v>3461</v>
      </c>
      <c r="AN236" s="104" t="s">
        <v>3462</v>
      </c>
      <c r="AO236" s="104" t="s">
        <v>3892</v>
      </c>
      <c r="AP236" s="104" t="s">
        <v>3463</v>
      </c>
      <c r="AQ236" s="104" t="s">
        <v>3892</v>
      </c>
    </row>
    <row r="237" spans="1:43" s="104" customFormat="1" x14ac:dyDescent="0.4">
      <c r="A237" s="104" t="s">
        <v>3464</v>
      </c>
      <c r="B237" s="104" t="s">
        <v>43</v>
      </c>
      <c r="C237" s="104" t="s">
        <v>3465</v>
      </c>
      <c r="D237" s="104" t="s">
        <v>3917</v>
      </c>
      <c r="E237" s="104" t="s">
        <v>3967</v>
      </c>
      <c r="F237" s="104" t="s">
        <v>3467</v>
      </c>
      <c r="G237" s="104" t="s">
        <v>45</v>
      </c>
      <c r="H237" s="104" t="s">
        <v>3468</v>
      </c>
      <c r="I237" s="104" t="s">
        <v>3921</v>
      </c>
      <c r="J237" s="104" t="s">
        <v>3966</v>
      </c>
      <c r="K237" s="104">
        <v>2</v>
      </c>
      <c r="L237" s="104" t="s">
        <v>151</v>
      </c>
      <c r="M237" s="104" t="s">
        <v>48</v>
      </c>
      <c r="N237" s="104" t="s">
        <v>49</v>
      </c>
      <c r="O237" s="104" t="s">
        <v>49</v>
      </c>
      <c r="P237" s="104" t="s">
        <v>48</v>
      </c>
      <c r="Q237" s="104" t="s">
        <v>49</v>
      </c>
      <c r="R237" s="104" t="s">
        <v>534</v>
      </c>
      <c r="S237" s="104" t="s">
        <v>3965</v>
      </c>
      <c r="T237" s="104">
        <v>3</v>
      </c>
      <c r="U237" s="104" t="s">
        <v>3907</v>
      </c>
      <c r="V237" s="104">
        <v>2</v>
      </c>
      <c r="W237" s="104" t="s">
        <v>3892</v>
      </c>
      <c r="X237" s="104" t="s">
        <v>51</v>
      </c>
      <c r="Y237" s="104" t="s">
        <v>3469</v>
      </c>
      <c r="Z237" s="104" t="s">
        <v>3470</v>
      </c>
      <c r="AA237" s="104" t="s">
        <v>3964</v>
      </c>
      <c r="AB237" s="104" t="s">
        <v>3471</v>
      </c>
      <c r="AC237" s="104" t="s">
        <v>3472</v>
      </c>
      <c r="AD237" s="104" t="s">
        <v>3473</v>
      </c>
      <c r="AE237" s="104" t="s">
        <v>3466</v>
      </c>
      <c r="AF237" s="104" t="s">
        <v>3474</v>
      </c>
      <c r="AG237" s="104" t="s">
        <v>3892</v>
      </c>
      <c r="AH237" s="104" t="s">
        <v>3892</v>
      </c>
      <c r="AI237" s="104" t="s">
        <v>3892</v>
      </c>
      <c r="AJ237" s="104" t="s">
        <v>3892</v>
      </c>
      <c r="AK237" s="104" t="s">
        <v>3892</v>
      </c>
      <c r="AL237" s="104" t="s">
        <v>3892</v>
      </c>
      <c r="AM237" s="104" t="s">
        <v>3475</v>
      </c>
      <c r="AN237" s="104" t="s">
        <v>3476</v>
      </c>
      <c r="AO237" s="104" t="s">
        <v>3892</v>
      </c>
      <c r="AP237" s="104" t="s">
        <v>3477</v>
      </c>
      <c r="AQ237" s="104" t="s">
        <v>3892</v>
      </c>
    </row>
    <row r="238" spans="1:43" s="104" customFormat="1" x14ac:dyDescent="0.4">
      <c r="A238" s="104" t="s">
        <v>3478</v>
      </c>
      <c r="B238" s="104" t="s">
        <v>184</v>
      </c>
      <c r="C238" s="104" t="s">
        <v>3465</v>
      </c>
      <c r="D238" s="104" t="s">
        <v>3917</v>
      </c>
      <c r="E238" s="104" t="s">
        <v>3963</v>
      </c>
      <c r="F238" s="104" t="s">
        <v>3467</v>
      </c>
      <c r="G238" s="104" t="s">
        <v>45</v>
      </c>
      <c r="H238" s="104" t="s">
        <v>3480</v>
      </c>
      <c r="I238" s="104" t="s">
        <v>3921</v>
      </c>
      <c r="J238" s="104" t="s">
        <v>3962</v>
      </c>
      <c r="K238" s="104">
        <v>2</v>
      </c>
      <c r="L238" s="104" t="s">
        <v>1257</v>
      </c>
      <c r="M238" s="104" t="s">
        <v>48</v>
      </c>
      <c r="N238" s="104" t="s">
        <v>49</v>
      </c>
      <c r="O238" s="104" t="s">
        <v>49</v>
      </c>
      <c r="P238" s="104" t="s">
        <v>48</v>
      </c>
      <c r="Q238" s="104" t="s">
        <v>49</v>
      </c>
      <c r="R238" s="104" t="s">
        <v>3481</v>
      </c>
      <c r="S238" s="104" t="s">
        <v>3961</v>
      </c>
      <c r="T238" s="104">
        <v>5</v>
      </c>
      <c r="U238" s="104" t="s">
        <v>3960</v>
      </c>
      <c r="V238" s="104">
        <v>2</v>
      </c>
      <c r="W238" s="104" t="s">
        <v>3892</v>
      </c>
      <c r="X238" s="104" t="s">
        <v>51</v>
      </c>
      <c r="Y238" s="104" t="s">
        <v>3482</v>
      </c>
      <c r="Z238" s="104" t="s">
        <v>3483</v>
      </c>
      <c r="AA238" s="104" t="s">
        <v>3959</v>
      </c>
      <c r="AB238" s="104" t="s">
        <v>3484</v>
      </c>
      <c r="AC238" s="104" t="s">
        <v>3485</v>
      </c>
      <c r="AD238" s="104" t="s">
        <v>3486</v>
      </c>
      <c r="AE238" s="104" t="s">
        <v>3479</v>
      </c>
      <c r="AF238" s="104" t="s">
        <v>3487</v>
      </c>
      <c r="AG238" s="104" t="s">
        <v>3892</v>
      </c>
      <c r="AH238" s="104" t="s">
        <v>3892</v>
      </c>
      <c r="AI238" s="104" t="s">
        <v>3892</v>
      </c>
      <c r="AJ238" s="104" t="s">
        <v>3892</v>
      </c>
      <c r="AK238" s="104" t="s">
        <v>3892</v>
      </c>
      <c r="AL238" s="104" t="s">
        <v>3892</v>
      </c>
      <c r="AM238" s="104" t="s">
        <v>3488</v>
      </c>
      <c r="AN238" s="104" t="s">
        <v>3489</v>
      </c>
      <c r="AO238" s="104" t="s">
        <v>3892</v>
      </c>
      <c r="AP238" s="104" t="s">
        <v>3490</v>
      </c>
      <c r="AQ238" s="104" t="s">
        <v>3491</v>
      </c>
    </row>
    <row r="239" spans="1:43" s="104" customFormat="1" x14ac:dyDescent="0.4">
      <c r="A239" s="104" t="s">
        <v>3492</v>
      </c>
      <c r="B239" s="104" t="s">
        <v>43</v>
      </c>
      <c r="C239" s="104" t="s">
        <v>744</v>
      </c>
      <c r="D239" s="104" t="s">
        <v>3917</v>
      </c>
      <c r="E239" s="104" t="s">
        <v>3958</v>
      </c>
      <c r="F239" s="104" t="s">
        <v>2131</v>
      </c>
      <c r="G239" s="104" t="s">
        <v>65</v>
      </c>
      <c r="H239" s="104" t="s">
        <v>3494</v>
      </c>
      <c r="I239" s="104" t="s">
        <v>3948</v>
      </c>
      <c r="J239" s="104" t="s">
        <v>3957</v>
      </c>
      <c r="K239" s="104">
        <v>2</v>
      </c>
      <c r="L239" s="104" t="s">
        <v>47</v>
      </c>
      <c r="M239" s="104" t="s">
        <v>48</v>
      </c>
      <c r="N239" s="104" t="s">
        <v>48</v>
      </c>
      <c r="O239" s="104" t="s">
        <v>49</v>
      </c>
      <c r="P239" s="104" t="s">
        <v>48</v>
      </c>
      <c r="Q239" s="104" t="s">
        <v>48</v>
      </c>
      <c r="R239" s="104" t="s">
        <v>3495</v>
      </c>
      <c r="S239" s="104" t="s">
        <v>3956</v>
      </c>
      <c r="T239" s="104">
        <v>3</v>
      </c>
      <c r="U239" s="104" t="s">
        <v>3955</v>
      </c>
      <c r="V239" s="104">
        <v>0</v>
      </c>
      <c r="W239" s="104" t="s">
        <v>3894</v>
      </c>
      <c r="X239" s="104" t="s">
        <v>51</v>
      </c>
      <c r="Y239" s="104" t="s">
        <v>3496</v>
      </c>
      <c r="Z239" s="104" t="s">
        <v>3497</v>
      </c>
      <c r="AA239" s="104" t="s">
        <v>3954</v>
      </c>
      <c r="AB239" s="104" t="s">
        <v>3498</v>
      </c>
      <c r="AC239" s="104" t="s">
        <v>3499</v>
      </c>
      <c r="AD239" s="104" t="s">
        <v>3500</v>
      </c>
      <c r="AE239" s="104" t="s">
        <v>3493</v>
      </c>
      <c r="AF239" s="104" t="s">
        <v>3501</v>
      </c>
      <c r="AG239" s="104" t="s">
        <v>3892</v>
      </c>
      <c r="AH239" s="104" t="s">
        <v>3892</v>
      </c>
      <c r="AI239" s="104" t="s">
        <v>3892</v>
      </c>
      <c r="AJ239" s="104" t="s">
        <v>3892</v>
      </c>
      <c r="AK239" s="104" t="s">
        <v>3892</v>
      </c>
      <c r="AL239" s="104" t="s">
        <v>3892</v>
      </c>
      <c r="AM239" s="104" t="s">
        <v>3502</v>
      </c>
      <c r="AN239" s="104" t="s">
        <v>3503</v>
      </c>
      <c r="AO239" s="104" t="s">
        <v>3892</v>
      </c>
      <c r="AP239" s="104" t="s">
        <v>2691</v>
      </c>
      <c r="AQ239" s="104" t="s">
        <v>3892</v>
      </c>
    </row>
    <row r="240" spans="1:43" s="104" customFormat="1" x14ac:dyDescent="0.4">
      <c r="A240" s="104" t="s">
        <v>3504</v>
      </c>
      <c r="B240" s="104" t="s">
        <v>43</v>
      </c>
      <c r="C240" s="104" t="s">
        <v>79</v>
      </c>
      <c r="D240" s="104" t="s">
        <v>3917</v>
      </c>
      <c r="E240" s="104" t="s">
        <v>3953</v>
      </c>
      <c r="F240" s="104" t="s">
        <v>948</v>
      </c>
      <c r="G240" s="104" t="s">
        <v>65</v>
      </c>
      <c r="H240" s="104" t="s">
        <v>3506</v>
      </c>
      <c r="I240" s="104" t="s">
        <v>3898</v>
      </c>
      <c r="J240" s="104" t="s">
        <v>3932</v>
      </c>
      <c r="K240" s="104">
        <v>3</v>
      </c>
      <c r="L240" s="104" t="s">
        <v>67</v>
      </c>
      <c r="M240" s="104" t="s">
        <v>48</v>
      </c>
      <c r="N240" s="104" t="s">
        <v>48</v>
      </c>
      <c r="O240" s="104" t="s">
        <v>48</v>
      </c>
      <c r="P240" s="104" t="s">
        <v>48</v>
      </c>
      <c r="Q240" s="104" t="s">
        <v>49</v>
      </c>
      <c r="R240" s="104" t="s">
        <v>3507</v>
      </c>
      <c r="S240" s="104" t="s">
        <v>3952</v>
      </c>
      <c r="T240" s="104">
        <v>5</v>
      </c>
      <c r="U240" s="104" t="s">
        <v>3951</v>
      </c>
      <c r="V240" s="104">
        <v>4</v>
      </c>
      <c r="W240" s="104" t="s">
        <v>3892</v>
      </c>
      <c r="X240" s="104" t="s">
        <v>51</v>
      </c>
      <c r="Y240" s="104" t="s">
        <v>3508</v>
      </c>
      <c r="Z240" s="104" t="s">
        <v>3509</v>
      </c>
      <c r="AA240" s="104" t="s">
        <v>3950</v>
      </c>
      <c r="AB240" s="104" t="s">
        <v>3510</v>
      </c>
      <c r="AC240" s="104" t="s">
        <v>3511</v>
      </c>
      <c r="AD240" s="104" t="s">
        <v>3512</v>
      </c>
      <c r="AE240" s="104" t="s">
        <v>3505</v>
      </c>
      <c r="AF240" s="104" t="s">
        <v>3892</v>
      </c>
      <c r="AG240" s="104" t="s">
        <v>3892</v>
      </c>
      <c r="AH240" s="104" t="s">
        <v>3892</v>
      </c>
      <c r="AI240" s="104" t="s">
        <v>3892</v>
      </c>
      <c r="AJ240" s="104" t="s">
        <v>3892</v>
      </c>
      <c r="AK240" s="104" t="s">
        <v>3892</v>
      </c>
      <c r="AL240" s="104" t="s">
        <v>3892</v>
      </c>
      <c r="AM240" s="104" t="s">
        <v>3513</v>
      </c>
      <c r="AN240" s="104" t="s">
        <v>3514</v>
      </c>
      <c r="AO240" s="104" t="s">
        <v>3892</v>
      </c>
      <c r="AP240" s="104" t="s">
        <v>2691</v>
      </c>
      <c r="AQ240" s="104" t="s">
        <v>3892</v>
      </c>
    </row>
    <row r="241" spans="1:43" s="104" customFormat="1" x14ac:dyDescent="0.4">
      <c r="A241" s="104" t="s">
        <v>3515</v>
      </c>
      <c r="B241" s="104" t="s">
        <v>43</v>
      </c>
      <c r="C241" s="104" t="s">
        <v>418</v>
      </c>
      <c r="D241" s="104" t="s">
        <v>3917</v>
      </c>
      <c r="E241" s="104" t="s">
        <v>3949</v>
      </c>
      <c r="F241" s="104" t="s">
        <v>3517</v>
      </c>
      <c r="G241" s="104" t="s">
        <v>45</v>
      </c>
      <c r="H241" s="104" t="s">
        <v>3518</v>
      </c>
      <c r="I241" s="104" t="s">
        <v>3948</v>
      </c>
      <c r="J241" s="104" t="s">
        <v>3914</v>
      </c>
      <c r="K241" s="104">
        <v>3</v>
      </c>
      <c r="L241" s="104" t="s">
        <v>47</v>
      </c>
      <c r="M241" s="104" t="s">
        <v>48</v>
      </c>
      <c r="N241" s="104" t="s">
        <v>49</v>
      </c>
      <c r="O241" s="104" t="s">
        <v>49</v>
      </c>
      <c r="P241" s="104" t="s">
        <v>48</v>
      </c>
      <c r="Q241" s="104" t="s">
        <v>48</v>
      </c>
      <c r="R241" s="104" t="s">
        <v>3519</v>
      </c>
      <c r="S241" s="104" t="s">
        <v>3947</v>
      </c>
      <c r="T241" s="104">
        <v>2</v>
      </c>
      <c r="U241" s="104" t="s">
        <v>3918</v>
      </c>
      <c r="V241" s="104">
        <v>1</v>
      </c>
      <c r="W241" s="104" t="s">
        <v>3894</v>
      </c>
      <c r="X241" s="104" t="s">
        <v>51</v>
      </c>
      <c r="Y241" s="104" t="s">
        <v>3520</v>
      </c>
      <c r="Z241" s="104" t="s">
        <v>3521</v>
      </c>
      <c r="AA241" s="104" t="s">
        <v>3946</v>
      </c>
      <c r="AB241" s="104" t="s">
        <v>3522</v>
      </c>
      <c r="AC241" s="104" t="s">
        <v>3523</v>
      </c>
      <c r="AD241" s="104" t="s">
        <v>3524</v>
      </c>
      <c r="AE241" s="104" t="s">
        <v>3516</v>
      </c>
      <c r="AF241" s="104" t="s">
        <v>3892</v>
      </c>
      <c r="AG241" s="104" t="s">
        <v>3892</v>
      </c>
      <c r="AH241" s="104" t="s">
        <v>3892</v>
      </c>
      <c r="AI241" s="104" t="s">
        <v>3892</v>
      </c>
      <c r="AJ241" s="104" t="s">
        <v>3892</v>
      </c>
      <c r="AK241" s="104" t="s">
        <v>3892</v>
      </c>
      <c r="AL241" s="104" t="s">
        <v>3892</v>
      </c>
      <c r="AM241" s="104" t="s">
        <v>3525</v>
      </c>
      <c r="AN241" s="104" t="s">
        <v>3526</v>
      </c>
      <c r="AO241" s="104" t="s">
        <v>3892</v>
      </c>
      <c r="AP241" s="104" t="s">
        <v>3138</v>
      </c>
      <c r="AQ241" s="104" t="s">
        <v>3892</v>
      </c>
    </row>
    <row r="242" spans="1:43" s="104" customFormat="1" x14ac:dyDescent="0.4">
      <c r="A242" s="104" t="s">
        <v>3527</v>
      </c>
      <c r="B242" s="104" t="s">
        <v>43</v>
      </c>
      <c r="C242" s="104" t="s">
        <v>79</v>
      </c>
      <c r="D242" s="104" t="s">
        <v>3917</v>
      </c>
      <c r="E242" s="104" t="s">
        <v>3945</v>
      </c>
      <c r="F242" s="104" t="s">
        <v>2396</v>
      </c>
      <c r="G242" s="104" t="s">
        <v>65</v>
      </c>
      <c r="H242" s="104" t="s">
        <v>3529</v>
      </c>
      <c r="I242" s="104" t="s">
        <v>3898</v>
      </c>
      <c r="J242" s="104" t="s">
        <v>3932</v>
      </c>
      <c r="K242" s="104">
        <v>3</v>
      </c>
      <c r="L242" s="104" t="s">
        <v>67</v>
      </c>
      <c r="M242" s="104" t="s">
        <v>48</v>
      </c>
      <c r="N242" s="104" t="s">
        <v>48</v>
      </c>
      <c r="O242" s="104" t="s">
        <v>48</v>
      </c>
      <c r="P242" s="104" t="s">
        <v>48</v>
      </c>
      <c r="Q242" s="104" t="s">
        <v>48</v>
      </c>
      <c r="R242" s="104" t="s">
        <v>3530</v>
      </c>
      <c r="S242" s="104" t="s">
        <v>3944</v>
      </c>
      <c r="T242" s="104">
        <v>5</v>
      </c>
      <c r="U242" s="104" t="s">
        <v>3943</v>
      </c>
      <c r="V242" s="104">
        <v>2</v>
      </c>
      <c r="W242" s="104" t="s">
        <v>3894</v>
      </c>
      <c r="X242" s="104" t="s">
        <v>51</v>
      </c>
      <c r="Y242" s="104" t="s">
        <v>3531</v>
      </c>
      <c r="Z242" s="104" t="s">
        <v>3532</v>
      </c>
      <c r="AA242" s="104" t="s">
        <v>3927</v>
      </c>
      <c r="AB242" s="104" t="s">
        <v>3533</v>
      </c>
      <c r="AC242" s="104" t="s">
        <v>3534</v>
      </c>
      <c r="AD242" s="104" t="s">
        <v>3535</v>
      </c>
      <c r="AE242" s="104" t="s">
        <v>3528</v>
      </c>
      <c r="AF242" s="104" t="s">
        <v>3536</v>
      </c>
      <c r="AG242" s="104" t="s">
        <v>3537</v>
      </c>
      <c r="AH242" s="104" t="s">
        <v>3538</v>
      </c>
      <c r="AI242" s="104" t="s">
        <v>3539</v>
      </c>
      <c r="AJ242" s="104" t="s">
        <v>3892</v>
      </c>
      <c r="AK242" s="104" t="s">
        <v>3892</v>
      </c>
      <c r="AL242" s="104" t="s">
        <v>3892</v>
      </c>
      <c r="AM242" s="104" t="s">
        <v>3540</v>
      </c>
      <c r="AN242" s="104" t="s">
        <v>3541</v>
      </c>
      <c r="AO242" s="104" t="s">
        <v>3892</v>
      </c>
      <c r="AP242" s="104" t="s">
        <v>2691</v>
      </c>
      <c r="AQ242" s="104" t="s">
        <v>3892</v>
      </c>
    </row>
    <row r="243" spans="1:43" s="104" customFormat="1" x14ac:dyDescent="0.4">
      <c r="A243" s="104" t="s">
        <v>3542</v>
      </c>
      <c r="B243" s="104" t="s">
        <v>43</v>
      </c>
      <c r="C243" s="104" t="s">
        <v>783</v>
      </c>
      <c r="D243" s="104" t="s">
        <v>3917</v>
      </c>
      <c r="E243" s="104" t="s">
        <v>3942</v>
      </c>
      <c r="F243" s="104" t="s">
        <v>886</v>
      </c>
      <c r="G243" s="104" t="s">
        <v>65</v>
      </c>
      <c r="H243" s="104" t="s">
        <v>3544</v>
      </c>
      <c r="I243" s="104" t="s">
        <v>3941</v>
      </c>
      <c r="J243" s="104" t="s">
        <v>3940</v>
      </c>
      <c r="K243" s="104">
        <v>2</v>
      </c>
      <c r="L243" s="104" t="s">
        <v>47</v>
      </c>
      <c r="M243" s="104" t="s">
        <v>48</v>
      </c>
      <c r="N243" s="104" t="s">
        <v>48</v>
      </c>
      <c r="O243" s="104" t="s">
        <v>49</v>
      </c>
      <c r="P243" s="104" t="s">
        <v>48</v>
      </c>
      <c r="Q243" s="104" t="s">
        <v>49</v>
      </c>
      <c r="R243" s="104" t="s">
        <v>3545</v>
      </c>
      <c r="S243" s="104" t="s">
        <v>3939</v>
      </c>
      <c r="T243" s="104">
        <v>4</v>
      </c>
      <c r="U243" s="104" t="s">
        <v>3938</v>
      </c>
      <c r="V243" s="104">
        <v>2</v>
      </c>
      <c r="W243" s="104" t="s">
        <v>3894</v>
      </c>
      <c r="X243" s="104" t="s">
        <v>51</v>
      </c>
      <c r="Y243" s="104" t="s">
        <v>3546</v>
      </c>
      <c r="Z243" s="104" t="s">
        <v>3547</v>
      </c>
      <c r="AA243" s="104" t="s">
        <v>3937</v>
      </c>
      <c r="AB243" s="104" t="s">
        <v>3548</v>
      </c>
      <c r="AC243" s="104" t="s">
        <v>3549</v>
      </c>
      <c r="AD243" s="104" t="s">
        <v>3550</v>
      </c>
      <c r="AE243" s="104" t="s">
        <v>3543</v>
      </c>
      <c r="AF243" s="104" t="s">
        <v>3551</v>
      </c>
      <c r="AG243" s="104" t="s">
        <v>3552</v>
      </c>
      <c r="AH243" s="104" t="s">
        <v>3553</v>
      </c>
      <c r="AI243" s="104" t="s">
        <v>3554</v>
      </c>
      <c r="AJ243" s="104" t="s">
        <v>3892</v>
      </c>
      <c r="AK243" s="104" t="s">
        <v>3892</v>
      </c>
      <c r="AL243" s="104" t="s">
        <v>3892</v>
      </c>
      <c r="AM243" s="104" t="s">
        <v>3555</v>
      </c>
      <c r="AN243" s="104" t="s">
        <v>3556</v>
      </c>
      <c r="AO243" s="104" t="s">
        <v>3892</v>
      </c>
      <c r="AP243" s="104" t="s">
        <v>3427</v>
      </c>
      <c r="AQ243" s="104" t="s">
        <v>3892</v>
      </c>
    </row>
    <row r="244" spans="1:43" s="104" customFormat="1" x14ac:dyDescent="0.4">
      <c r="A244" s="104" t="s">
        <v>3557</v>
      </c>
      <c r="B244" s="104" t="s">
        <v>43</v>
      </c>
      <c r="C244" s="104" t="s">
        <v>258</v>
      </c>
      <c r="D244" s="104" t="s">
        <v>3917</v>
      </c>
      <c r="E244" s="104" t="s">
        <v>3936</v>
      </c>
      <c r="F244" s="104" t="s">
        <v>1683</v>
      </c>
      <c r="G244" s="104" t="s">
        <v>65</v>
      </c>
      <c r="H244" s="104" t="s">
        <v>3559</v>
      </c>
      <c r="I244" s="104" t="s">
        <v>3898</v>
      </c>
      <c r="J244" s="104" t="s">
        <v>3904</v>
      </c>
      <c r="K244" s="104">
        <v>1</v>
      </c>
      <c r="L244" s="104" t="s">
        <v>1406</v>
      </c>
      <c r="M244" s="104" t="s">
        <v>48</v>
      </c>
      <c r="N244" s="104" t="s">
        <v>48</v>
      </c>
      <c r="O244" s="104" t="s">
        <v>49</v>
      </c>
      <c r="P244" s="104" t="s">
        <v>48</v>
      </c>
      <c r="Q244" s="104" t="s">
        <v>49</v>
      </c>
      <c r="R244" s="104" t="s">
        <v>3560</v>
      </c>
      <c r="S244" s="104" t="s">
        <v>3935</v>
      </c>
      <c r="T244" s="104">
        <v>2</v>
      </c>
      <c r="U244" s="104" t="s">
        <v>3895</v>
      </c>
      <c r="V244" s="104">
        <v>1</v>
      </c>
      <c r="W244" s="104" t="s">
        <v>3894</v>
      </c>
      <c r="X244" s="104" t="s">
        <v>51</v>
      </c>
      <c r="Y244" s="104" t="s">
        <v>3561</v>
      </c>
      <c r="Z244" s="104" t="s">
        <v>3562</v>
      </c>
      <c r="AA244" s="104" t="s">
        <v>3893</v>
      </c>
      <c r="AB244" s="104" t="s">
        <v>3563</v>
      </c>
      <c r="AC244" s="104" t="s">
        <v>3564</v>
      </c>
      <c r="AD244" s="104" t="s">
        <v>3565</v>
      </c>
      <c r="AE244" s="104" t="s">
        <v>3558</v>
      </c>
      <c r="AF244" s="104" t="s">
        <v>3566</v>
      </c>
      <c r="AG244" s="104" t="s">
        <v>3567</v>
      </c>
      <c r="AH244" s="104" t="s">
        <v>3892</v>
      </c>
      <c r="AI244" s="104" t="s">
        <v>3892</v>
      </c>
      <c r="AJ244" s="104" t="s">
        <v>3892</v>
      </c>
      <c r="AK244" s="104" t="s">
        <v>3892</v>
      </c>
      <c r="AL244" s="104" t="s">
        <v>3892</v>
      </c>
      <c r="AM244" s="104" t="s">
        <v>3568</v>
      </c>
      <c r="AN244" s="104" t="s">
        <v>3569</v>
      </c>
      <c r="AO244" s="104" t="s">
        <v>3892</v>
      </c>
      <c r="AP244" s="104" t="s">
        <v>3427</v>
      </c>
      <c r="AQ244" s="104" t="s">
        <v>3892</v>
      </c>
    </row>
    <row r="245" spans="1:43" s="104" customFormat="1" x14ac:dyDescent="0.4">
      <c r="A245" s="104" t="s">
        <v>3570</v>
      </c>
      <c r="B245" s="104" t="s">
        <v>184</v>
      </c>
      <c r="C245" s="104" t="s">
        <v>110</v>
      </c>
      <c r="D245" s="104" t="s">
        <v>3917</v>
      </c>
      <c r="E245" s="104" t="s">
        <v>3934</v>
      </c>
      <c r="F245" s="104" t="s">
        <v>1023</v>
      </c>
      <c r="G245" s="104" t="s">
        <v>65</v>
      </c>
      <c r="H245" s="104" t="s">
        <v>3572</v>
      </c>
      <c r="I245" s="104" t="s">
        <v>3933</v>
      </c>
      <c r="J245" s="104" t="s">
        <v>3932</v>
      </c>
      <c r="K245" s="104">
        <v>3</v>
      </c>
      <c r="L245" s="104" t="s">
        <v>151</v>
      </c>
      <c r="M245" s="104" t="s">
        <v>48</v>
      </c>
      <c r="N245" s="104" t="s">
        <v>48</v>
      </c>
      <c r="O245" s="104" t="s">
        <v>49</v>
      </c>
      <c r="P245" s="104" t="s">
        <v>48</v>
      </c>
      <c r="Q245" s="104" t="s">
        <v>48</v>
      </c>
      <c r="R245" s="104" t="s">
        <v>3573</v>
      </c>
      <c r="S245" s="104" t="s">
        <v>3931</v>
      </c>
      <c r="T245" s="104">
        <v>4</v>
      </c>
      <c r="U245" s="104" t="s">
        <v>3895</v>
      </c>
      <c r="V245" s="104">
        <v>1</v>
      </c>
      <c r="W245" s="104" t="s">
        <v>3930</v>
      </c>
      <c r="X245" s="104" t="s">
        <v>51</v>
      </c>
      <c r="Y245" s="104" t="s">
        <v>3574</v>
      </c>
      <c r="Z245" s="104" t="s">
        <v>3575</v>
      </c>
      <c r="AA245" s="104" t="s">
        <v>3929</v>
      </c>
      <c r="AB245" s="104" t="s">
        <v>3576</v>
      </c>
      <c r="AC245" s="104" t="s">
        <v>3577</v>
      </c>
      <c r="AD245" s="104" t="s">
        <v>3578</v>
      </c>
      <c r="AE245" s="104" t="s">
        <v>3571</v>
      </c>
      <c r="AF245" s="104" t="s">
        <v>3579</v>
      </c>
      <c r="AG245" s="104" t="s">
        <v>3580</v>
      </c>
      <c r="AH245" s="104" t="s">
        <v>3581</v>
      </c>
      <c r="AI245" s="104" t="s">
        <v>3892</v>
      </c>
      <c r="AJ245" s="104" t="s">
        <v>3892</v>
      </c>
      <c r="AK245" s="104" t="s">
        <v>3892</v>
      </c>
      <c r="AL245" s="104" t="s">
        <v>3892</v>
      </c>
      <c r="AM245" s="104" t="s">
        <v>3582</v>
      </c>
      <c r="AN245" s="104" t="s">
        <v>3583</v>
      </c>
      <c r="AO245" s="104" t="s">
        <v>3892</v>
      </c>
      <c r="AP245" s="104" t="s">
        <v>2691</v>
      </c>
      <c r="AQ245" s="104" t="s">
        <v>3584</v>
      </c>
    </row>
    <row r="246" spans="1:43" s="104" customFormat="1" x14ac:dyDescent="0.4">
      <c r="A246" s="104" t="s">
        <v>3585</v>
      </c>
      <c r="B246" s="104" t="s">
        <v>43</v>
      </c>
      <c r="C246" s="104" t="s">
        <v>230</v>
      </c>
      <c r="D246" s="104" t="s">
        <v>3917</v>
      </c>
      <c r="E246" s="104" t="s">
        <v>3926</v>
      </c>
      <c r="F246" s="104" t="s">
        <v>3587</v>
      </c>
      <c r="G246" s="104" t="s">
        <v>45</v>
      </c>
      <c r="H246" s="104" t="s">
        <v>3588</v>
      </c>
      <c r="I246" s="104" t="s">
        <v>3898</v>
      </c>
      <c r="J246" s="104" t="s">
        <v>3920</v>
      </c>
      <c r="K246" s="104">
        <v>1</v>
      </c>
      <c r="L246" s="104" t="s">
        <v>47</v>
      </c>
      <c r="M246" s="104" t="s">
        <v>48</v>
      </c>
      <c r="N246" s="104" t="s">
        <v>48</v>
      </c>
      <c r="O246" s="104" t="s">
        <v>49</v>
      </c>
      <c r="P246" s="104" t="s">
        <v>48</v>
      </c>
      <c r="Q246" s="104" t="s">
        <v>48</v>
      </c>
      <c r="R246" s="104" t="s">
        <v>3589</v>
      </c>
      <c r="S246" s="104" t="s">
        <v>3928</v>
      </c>
      <c r="T246" s="104">
        <v>2</v>
      </c>
      <c r="U246" s="104" t="s">
        <v>3895</v>
      </c>
      <c r="V246" s="104">
        <v>1</v>
      </c>
      <c r="W246" s="104" t="s">
        <v>3892</v>
      </c>
      <c r="X246" s="104" t="s">
        <v>51</v>
      </c>
      <c r="Y246" s="104" t="s">
        <v>3590</v>
      </c>
      <c r="Z246" s="104" t="s">
        <v>3591</v>
      </c>
      <c r="AA246" s="104" t="s">
        <v>3927</v>
      </c>
      <c r="AB246" s="104" t="s">
        <v>3592</v>
      </c>
      <c r="AC246" s="104" t="s">
        <v>3593</v>
      </c>
      <c r="AD246" s="104" t="s">
        <v>3594</v>
      </c>
      <c r="AE246" s="104" t="s">
        <v>3586</v>
      </c>
      <c r="AF246" s="104" t="s">
        <v>3595</v>
      </c>
      <c r="AG246" s="104" t="s">
        <v>3596</v>
      </c>
      <c r="AH246" s="104" t="s">
        <v>3597</v>
      </c>
      <c r="AI246" s="104" t="s">
        <v>3598</v>
      </c>
      <c r="AJ246" s="104" t="s">
        <v>3599</v>
      </c>
      <c r="AK246" s="104" t="s">
        <v>3892</v>
      </c>
      <c r="AL246" s="104" t="s">
        <v>3892</v>
      </c>
      <c r="AM246" s="104" t="s">
        <v>3600</v>
      </c>
      <c r="AN246" s="104" t="s">
        <v>3601</v>
      </c>
      <c r="AO246" s="104" t="s">
        <v>3892</v>
      </c>
      <c r="AP246" s="104" t="s">
        <v>3602</v>
      </c>
      <c r="AQ246" s="104" t="s">
        <v>3892</v>
      </c>
    </row>
    <row r="247" spans="1:43" s="104" customFormat="1" x14ac:dyDescent="0.4">
      <c r="A247" s="104" t="s">
        <v>3603</v>
      </c>
      <c r="B247" s="104" t="s">
        <v>43</v>
      </c>
      <c r="C247" s="104" t="s">
        <v>110</v>
      </c>
      <c r="D247" s="104" t="s">
        <v>3917</v>
      </c>
      <c r="E247" s="104" t="s">
        <v>3926</v>
      </c>
      <c r="F247" s="104" t="s">
        <v>2274</v>
      </c>
      <c r="G247" s="104" t="s">
        <v>65</v>
      </c>
      <c r="H247" s="104" t="s">
        <v>3605</v>
      </c>
      <c r="I247" s="104" t="s">
        <v>3898</v>
      </c>
      <c r="J247" s="104" t="s">
        <v>3920</v>
      </c>
      <c r="K247" s="104">
        <v>1</v>
      </c>
      <c r="L247" s="104" t="s">
        <v>151</v>
      </c>
      <c r="M247" s="104" t="s">
        <v>48</v>
      </c>
      <c r="N247" s="104" t="s">
        <v>48</v>
      </c>
      <c r="O247" s="104" t="s">
        <v>48</v>
      </c>
      <c r="P247" s="104" t="s">
        <v>48</v>
      </c>
      <c r="Q247" s="104" t="s">
        <v>48</v>
      </c>
      <c r="R247" s="104" t="s">
        <v>3606</v>
      </c>
      <c r="S247" s="104" t="s">
        <v>3925</v>
      </c>
      <c r="T247" s="104">
        <v>3</v>
      </c>
      <c r="U247" s="104" t="s">
        <v>3924</v>
      </c>
      <c r="V247" s="104">
        <v>2</v>
      </c>
      <c r="W247" s="104" t="s">
        <v>3892</v>
      </c>
      <c r="X247" s="104" t="s">
        <v>51</v>
      </c>
      <c r="Y247" s="104" t="s">
        <v>3607</v>
      </c>
      <c r="Z247" s="104" t="s">
        <v>3608</v>
      </c>
      <c r="AA247" s="104" t="s">
        <v>3923</v>
      </c>
      <c r="AB247" s="104" t="s">
        <v>3609</v>
      </c>
      <c r="AC247" s="104" t="s">
        <v>3610</v>
      </c>
      <c r="AD247" s="104" t="s">
        <v>3611</v>
      </c>
      <c r="AE247" s="104" t="s">
        <v>3604</v>
      </c>
      <c r="AF247" s="104" t="s">
        <v>2273</v>
      </c>
      <c r="AG247" s="104" t="s">
        <v>3612</v>
      </c>
      <c r="AH247" s="104" t="s">
        <v>3613</v>
      </c>
      <c r="AI247" s="104" t="s">
        <v>3892</v>
      </c>
      <c r="AJ247" s="104" t="s">
        <v>3892</v>
      </c>
      <c r="AK247" s="104" t="s">
        <v>3892</v>
      </c>
      <c r="AL247" s="104" t="s">
        <v>3892</v>
      </c>
      <c r="AM247" s="104" t="s">
        <v>3614</v>
      </c>
      <c r="AN247" s="104" t="s">
        <v>3615</v>
      </c>
      <c r="AO247" s="104" t="s">
        <v>3892</v>
      </c>
      <c r="AP247" s="104" t="s">
        <v>2691</v>
      </c>
      <c r="AQ247" s="104" t="s">
        <v>3892</v>
      </c>
    </row>
    <row r="248" spans="1:43" s="104" customFormat="1" x14ac:dyDescent="0.4">
      <c r="A248" s="104" t="s">
        <v>3616</v>
      </c>
      <c r="B248" s="104" t="s">
        <v>43</v>
      </c>
      <c r="C248" s="104" t="s">
        <v>288</v>
      </c>
      <c r="D248" s="104" t="s">
        <v>3917</v>
      </c>
      <c r="E248" s="104" t="s">
        <v>3922</v>
      </c>
      <c r="F248" s="104" t="s">
        <v>1882</v>
      </c>
      <c r="G248" s="104" t="s">
        <v>65</v>
      </c>
      <c r="H248" s="104" t="s">
        <v>3618</v>
      </c>
      <c r="I248" s="104" t="s">
        <v>3921</v>
      </c>
      <c r="J248" s="104" t="s">
        <v>3920</v>
      </c>
      <c r="K248" s="104">
        <v>1</v>
      </c>
      <c r="L248" s="104" t="s">
        <v>47</v>
      </c>
      <c r="M248" s="104" t="s">
        <v>48</v>
      </c>
      <c r="N248" s="104" t="s">
        <v>49</v>
      </c>
      <c r="O248" s="104" t="s">
        <v>49</v>
      </c>
      <c r="P248" s="104" t="s">
        <v>48</v>
      </c>
      <c r="Q248" s="104" t="s">
        <v>49</v>
      </c>
      <c r="R248" s="104" t="s">
        <v>3619</v>
      </c>
      <c r="S248" s="104" t="s">
        <v>3919</v>
      </c>
      <c r="T248" s="104">
        <v>2</v>
      </c>
      <c r="U248" s="104" t="s">
        <v>3918</v>
      </c>
      <c r="V248" s="104">
        <v>1</v>
      </c>
      <c r="W248" s="104" t="s">
        <v>3894</v>
      </c>
      <c r="X248" s="104" t="s">
        <v>51</v>
      </c>
      <c r="Y248" s="104" t="s">
        <v>3620</v>
      </c>
      <c r="Z248" s="104" t="s">
        <v>3621</v>
      </c>
      <c r="AA248" s="104" t="s">
        <v>3893</v>
      </c>
      <c r="AB248" s="104" t="s">
        <v>3622</v>
      </c>
      <c r="AC248" s="104" t="s">
        <v>3623</v>
      </c>
      <c r="AD248" s="104" t="s">
        <v>3624</v>
      </c>
      <c r="AE248" s="104" t="s">
        <v>3617</v>
      </c>
      <c r="AF248" s="104" t="s">
        <v>3625</v>
      </c>
      <c r="AG248" s="104" t="s">
        <v>3626</v>
      </c>
      <c r="AH248" s="104" t="s">
        <v>3627</v>
      </c>
      <c r="AI248" s="104" t="s">
        <v>3628</v>
      </c>
      <c r="AJ248" s="104" t="s">
        <v>3892</v>
      </c>
      <c r="AK248" s="104" t="s">
        <v>3892</v>
      </c>
      <c r="AL248" s="104" t="s">
        <v>3892</v>
      </c>
      <c r="AM248" s="104" t="s">
        <v>3629</v>
      </c>
      <c r="AN248" s="104" t="s">
        <v>3630</v>
      </c>
      <c r="AO248" s="104" t="s">
        <v>3892</v>
      </c>
      <c r="AP248" s="104" t="s">
        <v>2658</v>
      </c>
      <c r="AQ248" s="104" t="s">
        <v>3892</v>
      </c>
    </row>
    <row r="249" spans="1:43" s="104" customFormat="1" x14ac:dyDescent="0.4">
      <c r="A249" s="104" t="s">
        <v>3631</v>
      </c>
      <c r="B249" s="104" t="s">
        <v>43</v>
      </c>
      <c r="C249" s="104" t="s">
        <v>230</v>
      </c>
      <c r="D249" s="104" t="s">
        <v>3917</v>
      </c>
      <c r="E249" s="104" t="s">
        <v>3916</v>
      </c>
      <c r="F249" s="104" t="s">
        <v>3633</v>
      </c>
      <c r="G249" s="104" t="s">
        <v>45</v>
      </c>
      <c r="H249" s="104" t="s">
        <v>3634</v>
      </c>
      <c r="I249" s="104" t="s">
        <v>3915</v>
      </c>
      <c r="J249" s="104" t="s">
        <v>3914</v>
      </c>
      <c r="K249" s="104">
        <v>3</v>
      </c>
      <c r="L249" s="104" t="s">
        <v>151</v>
      </c>
      <c r="M249" s="104" t="s">
        <v>48</v>
      </c>
      <c r="N249" s="104" t="s">
        <v>48</v>
      </c>
      <c r="O249" s="104" t="s">
        <v>48</v>
      </c>
      <c r="P249" s="104" t="s">
        <v>48</v>
      </c>
      <c r="Q249" s="104" t="s">
        <v>48</v>
      </c>
      <c r="R249" s="104" t="s">
        <v>3635</v>
      </c>
      <c r="S249" s="104" t="s">
        <v>3913</v>
      </c>
      <c r="T249" s="104">
        <v>6</v>
      </c>
      <c r="U249" s="104" t="s">
        <v>3907</v>
      </c>
      <c r="V249" s="104">
        <v>2</v>
      </c>
      <c r="W249" s="104" t="s">
        <v>3912</v>
      </c>
      <c r="X249" s="104" t="s">
        <v>51</v>
      </c>
      <c r="Y249" s="104" t="s">
        <v>3636</v>
      </c>
      <c r="Z249" s="104" t="s">
        <v>3637</v>
      </c>
      <c r="AA249" s="104" t="s">
        <v>3893</v>
      </c>
      <c r="AB249" s="104" t="s">
        <v>3638</v>
      </c>
      <c r="AC249" s="104" t="s">
        <v>3639</v>
      </c>
      <c r="AD249" s="104" t="s">
        <v>3640</v>
      </c>
      <c r="AE249" s="104" t="s">
        <v>3632</v>
      </c>
      <c r="AF249" s="104" t="s">
        <v>3641</v>
      </c>
      <c r="AG249" s="104" t="s">
        <v>3642</v>
      </c>
      <c r="AH249" s="104" t="s">
        <v>3643</v>
      </c>
      <c r="AI249" s="104" t="s">
        <v>3644</v>
      </c>
      <c r="AJ249" s="104" t="s">
        <v>3892</v>
      </c>
      <c r="AK249" s="104" t="s">
        <v>3892</v>
      </c>
      <c r="AL249" s="104" t="s">
        <v>3892</v>
      </c>
      <c r="AM249" s="104" t="s">
        <v>3645</v>
      </c>
      <c r="AN249" s="104" t="s">
        <v>3646</v>
      </c>
      <c r="AO249" s="104" t="s">
        <v>3892</v>
      </c>
      <c r="AP249" s="104" t="s">
        <v>3647</v>
      </c>
      <c r="AQ249" s="104" t="s">
        <v>3892</v>
      </c>
    </row>
    <row r="250" spans="1:43" s="104" customFormat="1" x14ac:dyDescent="0.4">
      <c r="A250" s="104" t="s">
        <v>3648</v>
      </c>
      <c r="B250" s="104" t="s">
        <v>43</v>
      </c>
      <c r="C250" s="104" t="s">
        <v>79</v>
      </c>
      <c r="D250" s="104" t="s">
        <v>3900</v>
      </c>
      <c r="E250" s="104" t="s">
        <v>3911</v>
      </c>
      <c r="F250" s="104" t="s">
        <v>2396</v>
      </c>
      <c r="G250" s="104" t="s">
        <v>65</v>
      </c>
      <c r="H250" s="104" t="s">
        <v>3650</v>
      </c>
      <c r="I250" s="104" t="s">
        <v>3910</v>
      </c>
      <c r="J250" s="104" t="s">
        <v>3909</v>
      </c>
      <c r="K250" s="104">
        <v>1</v>
      </c>
      <c r="L250" s="104" t="s">
        <v>67</v>
      </c>
      <c r="M250" s="104" t="s">
        <v>48</v>
      </c>
      <c r="N250" s="104" t="s">
        <v>48</v>
      </c>
      <c r="O250" s="104" t="s">
        <v>68</v>
      </c>
      <c r="P250" s="104" t="s">
        <v>48</v>
      </c>
      <c r="Q250" s="104" t="s">
        <v>48</v>
      </c>
      <c r="R250" s="104" t="s">
        <v>3651</v>
      </c>
      <c r="S250" s="104" t="s">
        <v>3908</v>
      </c>
      <c r="T250" s="104">
        <v>5</v>
      </c>
      <c r="U250" s="104" t="s">
        <v>3907</v>
      </c>
      <c r="V250" s="104">
        <v>2</v>
      </c>
      <c r="W250" s="104" t="s">
        <v>3892</v>
      </c>
      <c r="X250" s="104" t="s">
        <v>51</v>
      </c>
      <c r="Y250" s="104" t="s">
        <v>3652</v>
      </c>
      <c r="Z250" s="104" t="s">
        <v>3653</v>
      </c>
      <c r="AA250" s="104" t="s">
        <v>3906</v>
      </c>
      <c r="AB250" s="104" t="s">
        <v>3654</v>
      </c>
      <c r="AC250" s="104" t="s">
        <v>3655</v>
      </c>
      <c r="AD250" s="104" t="s">
        <v>3656</v>
      </c>
      <c r="AE250" s="104" t="s">
        <v>3649</v>
      </c>
      <c r="AF250" s="104" t="s">
        <v>3657</v>
      </c>
      <c r="AG250" s="104" t="s">
        <v>3658</v>
      </c>
      <c r="AH250" s="104" t="s">
        <v>3659</v>
      </c>
      <c r="AI250" s="104" t="s">
        <v>3660</v>
      </c>
      <c r="AJ250" s="104" t="s">
        <v>3661</v>
      </c>
      <c r="AK250" s="104" t="s">
        <v>3662</v>
      </c>
      <c r="AL250" s="104" t="s">
        <v>3892</v>
      </c>
      <c r="AM250" s="104" t="s">
        <v>3663</v>
      </c>
      <c r="AN250" s="104" t="s">
        <v>3664</v>
      </c>
      <c r="AO250" s="104" t="s">
        <v>3892</v>
      </c>
      <c r="AP250" s="104" t="s">
        <v>2691</v>
      </c>
      <c r="AQ250" s="104" t="s">
        <v>3892</v>
      </c>
    </row>
    <row r="251" spans="1:43" s="104" customFormat="1" x14ac:dyDescent="0.4">
      <c r="A251" s="104" t="s">
        <v>3665</v>
      </c>
      <c r="B251" s="104" t="s">
        <v>43</v>
      </c>
      <c r="C251" s="104" t="s">
        <v>288</v>
      </c>
      <c r="D251" s="104" t="s">
        <v>3900</v>
      </c>
      <c r="E251" s="104" t="s">
        <v>3905</v>
      </c>
      <c r="F251" s="104" t="s">
        <v>1882</v>
      </c>
      <c r="G251" s="104" t="s">
        <v>65</v>
      </c>
      <c r="H251" s="104" t="s">
        <v>3667</v>
      </c>
      <c r="I251" s="104" t="s">
        <v>3898</v>
      </c>
      <c r="J251" s="104" t="s">
        <v>3904</v>
      </c>
      <c r="K251" s="104">
        <v>1</v>
      </c>
      <c r="L251" s="104" t="s">
        <v>47</v>
      </c>
      <c r="M251" s="104" t="s">
        <v>48</v>
      </c>
      <c r="N251" s="104" t="s">
        <v>48</v>
      </c>
      <c r="O251" s="104" t="s">
        <v>49</v>
      </c>
      <c r="P251" s="104" t="s">
        <v>48</v>
      </c>
      <c r="Q251" s="104" t="s">
        <v>48</v>
      </c>
      <c r="R251" s="104" t="s">
        <v>3668</v>
      </c>
      <c r="S251" s="104" t="s">
        <v>3903</v>
      </c>
      <c r="T251" s="104">
        <v>1</v>
      </c>
      <c r="U251" s="104" t="s">
        <v>3902</v>
      </c>
      <c r="V251" s="104">
        <v>3</v>
      </c>
      <c r="W251" s="104" t="s">
        <v>3894</v>
      </c>
      <c r="X251" s="104" t="s">
        <v>51</v>
      </c>
      <c r="Y251" s="104" t="s">
        <v>3669</v>
      </c>
      <c r="Z251" s="104" t="s">
        <v>3670</v>
      </c>
      <c r="AA251" s="104" t="s">
        <v>3901</v>
      </c>
      <c r="AB251" s="104" t="s">
        <v>3671</v>
      </c>
      <c r="AC251" s="104" t="s">
        <v>3672</v>
      </c>
      <c r="AD251" s="104" t="s">
        <v>3673</v>
      </c>
      <c r="AE251" s="104" t="s">
        <v>3666</v>
      </c>
      <c r="AF251" s="104" t="s">
        <v>3892</v>
      </c>
      <c r="AG251" s="104" t="s">
        <v>3892</v>
      </c>
      <c r="AH251" s="104" t="s">
        <v>3892</v>
      </c>
      <c r="AI251" s="104" t="s">
        <v>3892</v>
      </c>
      <c r="AJ251" s="104" t="s">
        <v>3892</v>
      </c>
      <c r="AK251" s="104" t="s">
        <v>3892</v>
      </c>
      <c r="AL251" s="104" t="s">
        <v>3892</v>
      </c>
      <c r="AM251" s="104" t="s">
        <v>3674</v>
      </c>
      <c r="AN251" s="104" t="s">
        <v>3630</v>
      </c>
      <c r="AO251" s="104" t="s">
        <v>3892</v>
      </c>
      <c r="AP251" s="104" t="s">
        <v>2658</v>
      </c>
      <c r="AQ251" s="104" t="s">
        <v>3892</v>
      </c>
    </row>
    <row r="252" spans="1:43" s="104" customFormat="1" x14ac:dyDescent="0.4">
      <c r="A252" s="104" t="s">
        <v>3675</v>
      </c>
      <c r="B252" s="104" t="s">
        <v>43</v>
      </c>
      <c r="C252" s="104" t="s">
        <v>110</v>
      </c>
      <c r="D252" s="104" t="s">
        <v>3900</v>
      </c>
      <c r="E252" s="104" t="s">
        <v>3899</v>
      </c>
      <c r="F252" s="104" t="s">
        <v>825</v>
      </c>
      <c r="G252" s="104" t="s">
        <v>45</v>
      </c>
      <c r="H252" s="104" t="s">
        <v>3677</v>
      </c>
      <c r="I252" s="104" t="s">
        <v>3898</v>
      </c>
      <c r="J252" s="104" t="s">
        <v>3897</v>
      </c>
      <c r="K252" s="104">
        <v>1</v>
      </c>
      <c r="L252" s="104" t="s">
        <v>67</v>
      </c>
      <c r="M252" s="104" t="s">
        <v>48</v>
      </c>
      <c r="N252" s="104" t="s">
        <v>48</v>
      </c>
      <c r="O252" s="104" t="s">
        <v>49</v>
      </c>
      <c r="P252" s="104" t="s">
        <v>48</v>
      </c>
      <c r="Q252" s="104" t="s">
        <v>48</v>
      </c>
      <c r="R252" s="104" t="s">
        <v>3678</v>
      </c>
      <c r="S252" s="104" t="s">
        <v>3896</v>
      </c>
      <c r="T252" s="104">
        <v>4</v>
      </c>
      <c r="U252" s="104" t="s">
        <v>3895</v>
      </c>
      <c r="V252" s="104">
        <v>1</v>
      </c>
      <c r="W252" s="104" t="s">
        <v>3894</v>
      </c>
      <c r="X252" s="104" t="s">
        <v>51</v>
      </c>
      <c r="Y252" s="104" t="s">
        <v>3679</v>
      </c>
      <c r="Z252" s="104" t="s">
        <v>3680</v>
      </c>
      <c r="AA252" s="104" t="s">
        <v>3893</v>
      </c>
      <c r="AB252" s="104" t="s">
        <v>3681</v>
      </c>
      <c r="AC252" s="104" t="s">
        <v>3682</v>
      </c>
      <c r="AD252" s="104" t="s">
        <v>3683</v>
      </c>
      <c r="AE252" s="104" t="s">
        <v>3676</v>
      </c>
      <c r="AF252" s="104" t="s">
        <v>3684</v>
      </c>
      <c r="AG252" s="104" t="s">
        <v>3685</v>
      </c>
      <c r="AH252" s="104" t="s">
        <v>3892</v>
      </c>
      <c r="AI252" s="104" t="s">
        <v>3892</v>
      </c>
      <c r="AJ252" s="104" t="s">
        <v>3892</v>
      </c>
      <c r="AK252" s="104" t="s">
        <v>3892</v>
      </c>
      <c r="AL252" s="104" t="s">
        <v>3892</v>
      </c>
      <c r="AM252" s="104" t="s">
        <v>3686</v>
      </c>
      <c r="AN252" s="104" t="s">
        <v>3687</v>
      </c>
      <c r="AO252" s="104" t="s">
        <v>3892</v>
      </c>
      <c r="AP252" s="104" t="s">
        <v>2691</v>
      </c>
      <c r="AQ252" s="104" t="s">
        <v>3892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71E36-ADE8-4513-880D-95B531F45ED0}">
  <dimension ref="A4:L54"/>
  <sheetViews>
    <sheetView workbookViewId="0">
      <selection activeCell="E19" sqref="E19"/>
    </sheetView>
  </sheetViews>
  <sheetFormatPr defaultRowHeight="15" x14ac:dyDescent="0.4"/>
  <cols>
    <col min="1" max="1" width="28.05859375" customWidth="1"/>
    <col min="2" max="2" width="29.9375" customWidth="1"/>
    <col min="3" max="3" width="9.87890625" bestFit="1" customWidth="1"/>
    <col min="7" max="7" width="0.87890625" customWidth="1"/>
    <col min="8" max="8" width="4.05859375" hidden="1" customWidth="1"/>
    <col min="9" max="9" width="8.9375" hidden="1" customWidth="1"/>
    <col min="10" max="10" width="15.64453125" customWidth="1"/>
    <col min="11" max="11" width="20.1171875" customWidth="1"/>
    <col min="12" max="12" width="39.17578125" customWidth="1"/>
    <col min="13" max="13" width="15.64453125" customWidth="1"/>
  </cols>
  <sheetData>
    <row r="4" spans="1:12" ht="15.75" thickBot="1" x14ac:dyDescent="0.45">
      <c r="A4" s="87" t="s">
        <v>3832</v>
      </c>
      <c r="B4" s="87"/>
      <c r="C4" s="87"/>
      <c r="D4" s="87"/>
      <c r="E4" s="87"/>
      <c r="F4" s="87"/>
    </row>
    <row r="5" spans="1:12" ht="17.25" customHeight="1" thickBot="1" x14ac:dyDescent="0.45">
      <c r="A5" s="19" t="s">
        <v>3758</v>
      </c>
      <c r="B5" s="19"/>
      <c r="C5" s="14">
        <v>2020</v>
      </c>
      <c r="D5" s="20">
        <v>2021</v>
      </c>
      <c r="E5" s="20">
        <v>2022</v>
      </c>
      <c r="F5" s="20" t="s">
        <v>3698</v>
      </c>
    </row>
    <row r="6" spans="1:12" ht="15" customHeight="1" x14ac:dyDescent="0.4">
      <c r="A6" s="8" t="s">
        <v>3825</v>
      </c>
      <c r="B6" s="8" t="s">
        <v>3827</v>
      </c>
      <c r="C6" s="8">
        <v>452</v>
      </c>
      <c r="D6" s="16">
        <v>456</v>
      </c>
      <c r="E6" s="16">
        <v>519</v>
      </c>
      <c r="F6" s="16">
        <f>SUM(C6:E6)</f>
        <v>1427</v>
      </c>
    </row>
    <row r="7" spans="1:12" ht="15" customHeight="1" x14ac:dyDescent="0.4">
      <c r="A7" s="8" t="s">
        <v>3828</v>
      </c>
      <c r="B7" s="8" t="s">
        <v>3827</v>
      </c>
      <c r="C7" s="8">
        <v>62</v>
      </c>
      <c r="D7" s="16">
        <v>95</v>
      </c>
      <c r="E7" s="16">
        <v>65</v>
      </c>
      <c r="F7" s="16">
        <v>222</v>
      </c>
    </row>
    <row r="8" spans="1:12" ht="15" customHeight="1" x14ac:dyDescent="0.4">
      <c r="A8" s="8" t="s">
        <v>3829</v>
      </c>
      <c r="B8" s="8" t="s">
        <v>3827</v>
      </c>
      <c r="C8" s="8">
        <v>9</v>
      </c>
      <c r="D8" s="16">
        <v>11</v>
      </c>
      <c r="E8" s="16">
        <v>9</v>
      </c>
      <c r="F8" s="16">
        <v>29</v>
      </c>
    </row>
    <row r="9" spans="1:12" ht="15" customHeight="1" x14ac:dyDescent="0.4">
      <c r="A9" s="8" t="s">
        <v>3830</v>
      </c>
      <c r="B9" s="57" t="s">
        <v>3826</v>
      </c>
      <c r="C9" s="58">
        <v>71</v>
      </c>
      <c r="D9" s="58">
        <v>106</v>
      </c>
      <c r="E9" s="58">
        <v>74</v>
      </c>
      <c r="F9" s="58">
        <v>251</v>
      </c>
    </row>
    <row r="10" spans="1:12" ht="15" customHeight="1" thickBot="1" x14ac:dyDescent="0.45">
      <c r="A10" s="14"/>
      <c r="B10" s="56" t="s">
        <v>3831</v>
      </c>
      <c r="C10" s="59">
        <f>C9/C6*100</f>
        <v>15.707964601769911</v>
      </c>
      <c r="D10" s="59">
        <f t="shared" ref="D10:F10" si="0">D9/D6*100</f>
        <v>23.245614035087719</v>
      </c>
      <c r="E10" s="59">
        <f t="shared" si="0"/>
        <v>14.258188824662813</v>
      </c>
      <c r="F10" s="59">
        <f t="shared" si="0"/>
        <v>17.589348283111423</v>
      </c>
      <c r="G10" s="34"/>
    </row>
    <row r="15" spans="1:12" ht="15" customHeight="1" thickBot="1" x14ac:dyDescent="0.45"/>
    <row r="16" spans="1:12" ht="15" customHeight="1" thickBot="1" x14ac:dyDescent="0.45">
      <c r="A16" s="87" t="s">
        <v>3868</v>
      </c>
      <c r="B16" s="87"/>
      <c r="J16" s="60" t="s">
        <v>3833</v>
      </c>
      <c r="K16" s="61" t="s">
        <v>3834</v>
      </c>
      <c r="L16" s="62" t="s">
        <v>3835</v>
      </c>
    </row>
    <row r="17" spans="1:12" ht="21" customHeight="1" thickBot="1" x14ac:dyDescent="0.45">
      <c r="A17" s="19" t="s">
        <v>3870</v>
      </c>
      <c r="B17" s="19" t="s">
        <v>3871</v>
      </c>
      <c r="J17" s="96" t="s">
        <v>3869</v>
      </c>
      <c r="K17" s="66" t="s">
        <v>3887</v>
      </c>
      <c r="L17" s="67" t="s">
        <v>3836</v>
      </c>
    </row>
    <row r="18" spans="1:12" ht="15" customHeight="1" x14ac:dyDescent="0.4">
      <c r="A18" s="88" t="s">
        <v>3869</v>
      </c>
      <c r="B18" s="8" t="s">
        <v>3888</v>
      </c>
      <c r="J18" s="97"/>
      <c r="K18" s="93" t="s">
        <v>3872</v>
      </c>
      <c r="L18" s="69" t="s">
        <v>3837</v>
      </c>
    </row>
    <row r="19" spans="1:12" ht="15" customHeight="1" thickBot="1" x14ac:dyDescent="0.45">
      <c r="A19" s="89"/>
      <c r="B19" s="8" t="s">
        <v>3872</v>
      </c>
      <c r="J19" s="97"/>
      <c r="K19" s="95"/>
      <c r="L19" s="70" t="s">
        <v>3838</v>
      </c>
    </row>
    <row r="20" spans="1:12" ht="15" customHeight="1" thickBot="1" x14ac:dyDescent="0.45">
      <c r="A20" s="89"/>
      <c r="B20" s="8" t="s">
        <v>3874</v>
      </c>
      <c r="J20" s="98"/>
      <c r="K20" s="66" t="s">
        <v>3873</v>
      </c>
      <c r="L20" s="70" t="s">
        <v>3839</v>
      </c>
    </row>
    <row r="21" spans="1:12" ht="15" customHeight="1" x14ac:dyDescent="0.4">
      <c r="A21" s="89" t="s">
        <v>3878</v>
      </c>
      <c r="B21" s="8" t="s">
        <v>3875</v>
      </c>
      <c r="J21" s="75"/>
      <c r="K21" s="68"/>
      <c r="L21" s="69"/>
    </row>
    <row r="22" spans="1:12" ht="15" customHeight="1" x14ac:dyDescent="0.4">
      <c r="A22" s="89"/>
      <c r="B22" s="8" t="s">
        <v>3876</v>
      </c>
      <c r="J22" s="75"/>
      <c r="K22" s="68"/>
      <c r="L22" s="69"/>
    </row>
    <row r="23" spans="1:12" ht="15" customHeight="1" x14ac:dyDescent="0.4">
      <c r="A23" s="89"/>
      <c r="B23" s="8" t="s">
        <v>3877</v>
      </c>
      <c r="J23" s="75"/>
      <c r="K23" s="68"/>
      <c r="L23" s="69"/>
    </row>
    <row r="24" spans="1:12" ht="15" customHeight="1" x14ac:dyDescent="0.4">
      <c r="A24" s="89" t="s">
        <v>3879</v>
      </c>
      <c r="B24" s="8" t="s">
        <v>3880</v>
      </c>
      <c r="J24" s="75"/>
      <c r="K24" s="68"/>
      <c r="L24" s="69"/>
    </row>
    <row r="25" spans="1:12" ht="15" customHeight="1" thickBot="1" x14ac:dyDescent="0.45">
      <c r="A25" s="89"/>
      <c r="B25" s="8" t="s">
        <v>3881</v>
      </c>
      <c r="J25" s="75"/>
      <c r="K25" s="68"/>
      <c r="L25" s="69"/>
    </row>
    <row r="26" spans="1:12" ht="15" customHeight="1" x14ac:dyDescent="0.4">
      <c r="A26" s="89"/>
      <c r="B26" s="57" t="s">
        <v>3883</v>
      </c>
      <c r="J26" s="96" t="s">
        <v>3840</v>
      </c>
      <c r="K26" s="68" t="s">
        <v>3841</v>
      </c>
      <c r="L26" s="69" t="s">
        <v>3843</v>
      </c>
    </row>
    <row r="27" spans="1:12" ht="15" customHeight="1" x14ac:dyDescent="0.4">
      <c r="A27" s="89" t="s">
        <v>3884</v>
      </c>
      <c r="B27" s="57" t="s">
        <v>3885</v>
      </c>
      <c r="J27" s="97"/>
      <c r="K27" s="68"/>
      <c r="L27" s="69"/>
    </row>
    <row r="28" spans="1:12" ht="15" customHeight="1" thickBot="1" x14ac:dyDescent="0.45">
      <c r="A28" s="90"/>
      <c r="B28" s="56" t="s">
        <v>3886</v>
      </c>
      <c r="J28" s="97"/>
      <c r="K28" s="68" t="s">
        <v>3842</v>
      </c>
      <c r="L28" s="69" t="s">
        <v>3844</v>
      </c>
    </row>
    <row r="29" spans="1:12" ht="15" customHeight="1" x14ac:dyDescent="0.4">
      <c r="J29" s="97"/>
      <c r="K29" s="71"/>
      <c r="L29" s="69" t="s">
        <v>3845</v>
      </c>
    </row>
    <row r="30" spans="1:12" ht="15" customHeight="1" thickBot="1" x14ac:dyDescent="0.45">
      <c r="J30" s="97"/>
      <c r="K30" s="65"/>
      <c r="L30" s="70" t="s">
        <v>3846</v>
      </c>
    </row>
    <row r="31" spans="1:12" ht="15" customHeight="1" thickBot="1" x14ac:dyDescent="0.45">
      <c r="J31" s="97"/>
      <c r="K31" s="66" t="s">
        <v>3847</v>
      </c>
      <c r="L31" s="72"/>
    </row>
    <row r="32" spans="1:12" ht="15" customHeight="1" x14ac:dyDescent="0.4">
      <c r="J32" s="97"/>
      <c r="K32" s="68" t="s">
        <v>3848</v>
      </c>
      <c r="L32" s="91" t="s">
        <v>3850</v>
      </c>
    </row>
    <row r="33" spans="10:12" ht="15" customHeight="1" thickBot="1" x14ac:dyDescent="0.45">
      <c r="J33" s="97"/>
      <c r="K33" s="66" t="s">
        <v>3849</v>
      </c>
      <c r="L33" s="92"/>
    </row>
    <row r="34" spans="10:12" ht="15" customHeight="1" x14ac:dyDescent="0.4">
      <c r="J34" s="97"/>
      <c r="K34" s="68" t="s">
        <v>3851</v>
      </c>
      <c r="L34" s="91" t="s">
        <v>3839</v>
      </c>
    </row>
    <row r="35" spans="10:12" ht="15" customHeight="1" thickBot="1" x14ac:dyDescent="0.45">
      <c r="J35" s="98"/>
      <c r="K35" s="66" t="s">
        <v>3852</v>
      </c>
      <c r="L35" s="92"/>
    </row>
    <row r="36" spans="10:12" ht="15" customHeight="1" x14ac:dyDescent="0.4">
      <c r="J36" s="63"/>
      <c r="K36" s="93" t="s">
        <v>3880</v>
      </c>
      <c r="L36" s="69" t="s">
        <v>3854</v>
      </c>
    </row>
    <row r="37" spans="10:12" ht="15" customHeight="1" x14ac:dyDescent="0.4">
      <c r="J37" s="63"/>
      <c r="K37" s="94"/>
      <c r="L37" s="73" t="s">
        <v>3855</v>
      </c>
    </row>
    <row r="38" spans="10:12" ht="15" customHeight="1" x14ac:dyDescent="0.4">
      <c r="J38" s="63"/>
      <c r="K38" s="94"/>
      <c r="L38" s="69"/>
    </row>
    <row r="39" spans="10:12" ht="15" customHeight="1" thickBot="1" x14ac:dyDescent="0.45">
      <c r="J39" s="63"/>
      <c r="K39" s="95"/>
      <c r="L39" s="70"/>
    </row>
    <row r="40" spans="10:12" ht="15" customHeight="1" thickBot="1" x14ac:dyDescent="0.45">
      <c r="J40" s="63"/>
      <c r="K40" s="66" t="s">
        <v>3881</v>
      </c>
      <c r="L40" s="72"/>
    </row>
    <row r="41" spans="10:12" ht="15" customHeight="1" thickBot="1" x14ac:dyDescent="0.45">
      <c r="J41" s="63"/>
      <c r="K41" s="66" t="s">
        <v>3882</v>
      </c>
      <c r="L41" s="70" t="s">
        <v>3856</v>
      </c>
    </row>
    <row r="42" spans="10:12" ht="15" customHeight="1" x14ac:dyDescent="0.4">
      <c r="J42" s="63" t="s">
        <v>3853</v>
      </c>
      <c r="K42" s="93" t="s">
        <v>3857</v>
      </c>
      <c r="L42" s="69" t="s">
        <v>3854</v>
      </c>
    </row>
    <row r="43" spans="10:12" ht="15" customHeight="1" thickBot="1" x14ac:dyDescent="0.45">
      <c r="J43" s="64"/>
      <c r="K43" s="95"/>
      <c r="L43" s="74" t="s">
        <v>3858</v>
      </c>
    </row>
    <row r="44" spans="10:12" ht="15" customHeight="1" x14ac:dyDescent="0.4">
      <c r="J44" s="99" t="s">
        <v>3859</v>
      </c>
      <c r="K44" s="93" t="s">
        <v>3860</v>
      </c>
      <c r="L44" s="69" t="s">
        <v>3861</v>
      </c>
    </row>
    <row r="45" spans="10:12" ht="15" customHeight="1" x14ac:dyDescent="0.4">
      <c r="J45" s="100"/>
      <c r="K45" s="94"/>
      <c r="L45" s="69" t="s">
        <v>3862</v>
      </c>
    </row>
    <row r="46" spans="10:12" ht="15" customHeight="1" thickBot="1" x14ac:dyDescent="0.45">
      <c r="J46" s="100"/>
      <c r="K46" s="95"/>
      <c r="L46" s="70" t="s">
        <v>3863</v>
      </c>
    </row>
    <row r="47" spans="10:12" ht="15" customHeight="1" x14ac:dyDescent="0.4">
      <c r="J47" s="100"/>
      <c r="K47" s="93" t="s">
        <v>3864</v>
      </c>
      <c r="L47" s="69" t="s">
        <v>3865</v>
      </c>
    </row>
    <row r="48" spans="10:12" ht="15" customHeight="1" x14ac:dyDescent="0.4">
      <c r="J48" s="100"/>
      <c r="K48" s="94"/>
      <c r="L48" s="69" t="s">
        <v>3866</v>
      </c>
    </row>
    <row r="49" spans="10:12" ht="15" customHeight="1" thickBot="1" x14ac:dyDescent="0.45">
      <c r="J49" s="101"/>
      <c r="K49" s="95"/>
      <c r="L49" s="70" t="s">
        <v>3867</v>
      </c>
    </row>
    <row r="50" spans="10:12" ht="15" customHeight="1" x14ac:dyDescent="0.4"/>
    <row r="51" spans="10:12" ht="15" customHeight="1" x14ac:dyDescent="0.4"/>
    <row r="52" spans="10:12" ht="15" customHeight="1" x14ac:dyDescent="0.4"/>
    <row r="53" spans="10:12" ht="15" customHeight="1" x14ac:dyDescent="0.4"/>
    <row r="54" spans="10:12" ht="15" customHeight="1" x14ac:dyDescent="0.4"/>
  </sheetData>
  <mergeCells count="16">
    <mergeCell ref="K44:K46"/>
    <mergeCell ref="K47:K49"/>
    <mergeCell ref="K18:K19"/>
    <mergeCell ref="J26:J35"/>
    <mergeCell ref="J44:J49"/>
    <mergeCell ref="L32:L33"/>
    <mergeCell ref="L34:L35"/>
    <mergeCell ref="K36:K39"/>
    <mergeCell ref="K42:K43"/>
    <mergeCell ref="J17:J20"/>
    <mergeCell ref="A4:F4"/>
    <mergeCell ref="A18:A20"/>
    <mergeCell ref="A21:A23"/>
    <mergeCell ref="A24:A26"/>
    <mergeCell ref="A27:A28"/>
    <mergeCell ref="A16:B1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47B8-6B55-4097-8D74-9099E6494DF8}">
  <dimension ref="A3:B102"/>
  <sheetViews>
    <sheetView topLeftCell="A13" workbookViewId="0">
      <selection activeCell="B63" sqref="B63"/>
    </sheetView>
  </sheetViews>
  <sheetFormatPr defaultRowHeight="15" x14ac:dyDescent="0.4"/>
  <cols>
    <col min="1" max="1" width="21.41015625" bestFit="1" customWidth="1"/>
    <col min="2" max="2" width="13.46875" bestFit="1" customWidth="1"/>
    <col min="3" max="3" width="14.5859375" bestFit="1" customWidth="1"/>
    <col min="4" max="4" width="4.8203125" bestFit="1" customWidth="1"/>
  </cols>
  <sheetData>
    <row r="3" spans="1:2" x14ac:dyDescent="0.4">
      <c r="A3" s="1" t="s">
        <v>3689</v>
      </c>
      <c r="B3" t="s">
        <v>3690</v>
      </c>
    </row>
    <row r="4" spans="1:2" x14ac:dyDescent="0.4">
      <c r="A4" s="3" t="s">
        <v>110</v>
      </c>
      <c r="B4" s="4">
        <v>71</v>
      </c>
    </row>
    <row r="5" spans="1:2" x14ac:dyDescent="0.4">
      <c r="A5" s="3" t="s">
        <v>230</v>
      </c>
      <c r="B5" s="4">
        <v>21</v>
      </c>
    </row>
    <row r="6" spans="1:2" x14ac:dyDescent="0.4">
      <c r="A6" s="3" t="s">
        <v>79</v>
      </c>
      <c r="B6" s="4">
        <v>16</v>
      </c>
    </row>
    <row r="7" spans="1:2" x14ac:dyDescent="0.4">
      <c r="A7" s="3" t="s">
        <v>258</v>
      </c>
      <c r="B7" s="4">
        <v>13</v>
      </c>
    </row>
    <row r="8" spans="1:2" x14ac:dyDescent="0.4">
      <c r="A8" s="3" t="s">
        <v>518</v>
      </c>
      <c r="B8" s="4">
        <v>12</v>
      </c>
    </row>
    <row r="9" spans="1:2" x14ac:dyDescent="0.4">
      <c r="A9" s="3" t="s">
        <v>850</v>
      </c>
      <c r="B9" s="4">
        <v>7</v>
      </c>
    </row>
    <row r="10" spans="1:2" x14ac:dyDescent="0.4">
      <c r="A10" s="3" t="s">
        <v>147</v>
      </c>
      <c r="B10" s="4">
        <v>7</v>
      </c>
    </row>
    <row r="11" spans="1:2" x14ac:dyDescent="0.4">
      <c r="A11" s="3" t="s">
        <v>994</v>
      </c>
      <c r="B11" s="4">
        <v>6</v>
      </c>
    </row>
    <row r="12" spans="1:2" x14ac:dyDescent="0.4">
      <c r="A12" s="3" t="s">
        <v>41</v>
      </c>
      <c r="B12" s="4">
        <v>6</v>
      </c>
    </row>
    <row r="13" spans="1:2" x14ac:dyDescent="0.4">
      <c r="A13" s="3" t="s">
        <v>678</v>
      </c>
      <c r="B13" s="4">
        <v>5</v>
      </c>
    </row>
    <row r="14" spans="1:2" x14ac:dyDescent="0.4">
      <c r="A14" s="3" t="s">
        <v>288</v>
      </c>
      <c r="B14" s="4">
        <v>5</v>
      </c>
    </row>
    <row r="15" spans="1:2" x14ac:dyDescent="0.4">
      <c r="A15" s="3" t="s">
        <v>730</v>
      </c>
      <c r="B15" s="4">
        <v>5</v>
      </c>
    </row>
    <row r="16" spans="1:2" x14ac:dyDescent="0.4">
      <c r="A16" s="3" t="s">
        <v>744</v>
      </c>
      <c r="B16" s="4">
        <v>5</v>
      </c>
    </row>
    <row r="17" spans="1:2" x14ac:dyDescent="0.4">
      <c r="A17" s="3" t="s">
        <v>783</v>
      </c>
      <c r="B17" s="4">
        <v>5</v>
      </c>
    </row>
    <row r="18" spans="1:2" x14ac:dyDescent="0.4">
      <c r="A18" s="3" t="s">
        <v>1299</v>
      </c>
      <c r="B18" s="4">
        <v>4</v>
      </c>
    </row>
    <row r="19" spans="1:2" x14ac:dyDescent="0.4">
      <c r="A19" s="3" t="s">
        <v>272</v>
      </c>
      <c r="B19" s="4">
        <v>4</v>
      </c>
    </row>
    <row r="20" spans="1:2" x14ac:dyDescent="0.4">
      <c r="A20" s="3" t="s">
        <v>431</v>
      </c>
      <c r="B20" s="4">
        <v>4</v>
      </c>
    </row>
    <row r="21" spans="1:2" x14ac:dyDescent="0.4">
      <c r="A21" s="3" t="s">
        <v>197</v>
      </c>
      <c r="B21" s="4">
        <v>4</v>
      </c>
    </row>
    <row r="22" spans="1:2" x14ac:dyDescent="0.4">
      <c r="A22" s="3" t="s">
        <v>1076</v>
      </c>
      <c r="B22" s="4">
        <v>4</v>
      </c>
    </row>
    <row r="23" spans="1:2" x14ac:dyDescent="0.4">
      <c r="A23" s="3" t="s">
        <v>301</v>
      </c>
      <c r="B23" s="4">
        <v>4</v>
      </c>
    </row>
    <row r="24" spans="1:2" x14ac:dyDescent="0.4">
      <c r="A24" s="3" t="s">
        <v>1924</v>
      </c>
      <c r="B24" s="4">
        <v>3</v>
      </c>
    </row>
    <row r="25" spans="1:2" x14ac:dyDescent="0.4">
      <c r="A25" s="3" t="s">
        <v>1266</v>
      </c>
      <c r="B25" s="4">
        <v>3</v>
      </c>
    </row>
    <row r="26" spans="1:2" x14ac:dyDescent="0.4">
      <c r="A26" s="3" t="s">
        <v>797</v>
      </c>
      <c r="B26" s="4">
        <v>3</v>
      </c>
    </row>
    <row r="27" spans="1:2" x14ac:dyDescent="0.4">
      <c r="A27" s="3" t="s">
        <v>418</v>
      </c>
      <c r="B27" s="4">
        <v>3</v>
      </c>
    </row>
    <row r="28" spans="1:2" x14ac:dyDescent="0.4">
      <c r="A28" s="3" t="s">
        <v>500</v>
      </c>
      <c r="B28" s="4">
        <v>3</v>
      </c>
    </row>
    <row r="29" spans="1:2" x14ac:dyDescent="0.4">
      <c r="A29" s="3" t="s">
        <v>62</v>
      </c>
      <c r="B29" s="4">
        <v>3</v>
      </c>
    </row>
    <row r="30" spans="1:2" x14ac:dyDescent="0.4">
      <c r="A30" s="3" t="s">
        <v>1510</v>
      </c>
      <c r="B30" s="4">
        <v>2</v>
      </c>
    </row>
    <row r="31" spans="1:2" x14ac:dyDescent="0.4">
      <c r="A31" s="3" t="s">
        <v>341</v>
      </c>
      <c r="B31" s="4">
        <v>2</v>
      </c>
    </row>
    <row r="32" spans="1:2" x14ac:dyDescent="0.4">
      <c r="A32" s="3" t="s">
        <v>3465</v>
      </c>
      <c r="B32" s="4">
        <v>2</v>
      </c>
    </row>
    <row r="33" spans="1:2" x14ac:dyDescent="0.4">
      <c r="A33" s="3" t="s">
        <v>1220</v>
      </c>
      <c r="B33" s="4">
        <v>2</v>
      </c>
    </row>
    <row r="34" spans="1:2" x14ac:dyDescent="0.4">
      <c r="A34" s="3" t="s">
        <v>1438</v>
      </c>
      <c r="B34" s="4">
        <v>2</v>
      </c>
    </row>
    <row r="35" spans="1:2" x14ac:dyDescent="0.4">
      <c r="A35" s="3" t="s">
        <v>1970</v>
      </c>
      <c r="B35" s="4">
        <v>2</v>
      </c>
    </row>
    <row r="36" spans="1:2" x14ac:dyDescent="0.4">
      <c r="A36" s="3" t="s">
        <v>3140</v>
      </c>
      <c r="B36" s="4">
        <v>1</v>
      </c>
    </row>
    <row r="37" spans="1:2" x14ac:dyDescent="0.4">
      <c r="A37" s="3" t="s">
        <v>1809</v>
      </c>
      <c r="B37" s="4">
        <v>1</v>
      </c>
    </row>
    <row r="38" spans="1:2" x14ac:dyDescent="0.4">
      <c r="A38" s="3" t="s">
        <v>2611</v>
      </c>
      <c r="B38" s="4">
        <v>1</v>
      </c>
    </row>
    <row r="39" spans="1:2" x14ac:dyDescent="0.4">
      <c r="A39" s="3" t="s">
        <v>2412</v>
      </c>
      <c r="B39" s="4">
        <v>1</v>
      </c>
    </row>
    <row r="40" spans="1:2" x14ac:dyDescent="0.4">
      <c r="A40" s="3" t="s">
        <v>868</v>
      </c>
      <c r="B40" s="4">
        <v>1</v>
      </c>
    </row>
    <row r="41" spans="1:2" x14ac:dyDescent="0.4">
      <c r="A41" s="3" t="s">
        <v>1109</v>
      </c>
      <c r="B41" s="4">
        <v>1</v>
      </c>
    </row>
    <row r="42" spans="1:2" x14ac:dyDescent="0.4">
      <c r="A42" s="3" t="s">
        <v>129</v>
      </c>
      <c r="B42" s="4">
        <v>1</v>
      </c>
    </row>
    <row r="43" spans="1:2" x14ac:dyDescent="0.4">
      <c r="A43" s="3" t="s">
        <v>96</v>
      </c>
      <c r="B43" s="4">
        <v>1</v>
      </c>
    </row>
    <row r="44" spans="1:2" x14ac:dyDescent="0.4">
      <c r="A44" s="3" t="s">
        <v>2242</v>
      </c>
      <c r="B44" s="4">
        <v>1</v>
      </c>
    </row>
    <row r="45" spans="1:2" x14ac:dyDescent="0.4">
      <c r="A45" s="3" t="s">
        <v>2021</v>
      </c>
      <c r="B45" s="4">
        <v>1</v>
      </c>
    </row>
    <row r="46" spans="1:2" x14ac:dyDescent="0.4">
      <c r="A46" s="3" t="s">
        <v>182</v>
      </c>
      <c r="B46" s="4">
        <v>1</v>
      </c>
    </row>
    <row r="47" spans="1:2" x14ac:dyDescent="0.4">
      <c r="A47" s="3" t="s">
        <v>2597</v>
      </c>
      <c r="B47" s="4">
        <v>1</v>
      </c>
    </row>
    <row r="48" spans="1:2" x14ac:dyDescent="0.4">
      <c r="A48" s="3" t="s">
        <v>959</v>
      </c>
      <c r="B48" s="4">
        <v>1</v>
      </c>
    </row>
    <row r="49" spans="1:2" x14ac:dyDescent="0.4">
      <c r="A49" s="3" t="s">
        <v>3688</v>
      </c>
      <c r="B49" s="4">
        <v>251</v>
      </c>
    </row>
    <row r="59" spans="1:2" ht="15.4" thickBot="1" x14ac:dyDescent="0.45">
      <c r="A59" s="37" t="s">
        <v>3691</v>
      </c>
      <c r="B59" s="37" t="s">
        <v>3745</v>
      </c>
    </row>
    <row r="60" spans="1:2" x14ac:dyDescent="0.4">
      <c r="A60" s="36" t="s">
        <v>3744</v>
      </c>
      <c r="B60" s="36">
        <v>71</v>
      </c>
    </row>
    <row r="61" spans="1:2" x14ac:dyDescent="0.4">
      <c r="A61" s="36" t="s">
        <v>230</v>
      </c>
      <c r="B61" s="36">
        <v>21</v>
      </c>
    </row>
    <row r="62" spans="1:2" x14ac:dyDescent="0.4">
      <c r="A62" s="36" t="s">
        <v>79</v>
      </c>
      <c r="B62" s="36">
        <v>16</v>
      </c>
    </row>
    <row r="63" spans="1:2" x14ac:dyDescent="0.4">
      <c r="A63" s="36" t="s">
        <v>197</v>
      </c>
      <c r="B63" s="36">
        <v>14</v>
      </c>
    </row>
    <row r="64" spans="1:2" x14ac:dyDescent="0.4">
      <c r="A64" s="36" t="s">
        <v>258</v>
      </c>
      <c r="B64" s="36">
        <v>13</v>
      </c>
    </row>
    <row r="65" spans="1:2" x14ac:dyDescent="0.4">
      <c r="A65" s="36" t="s">
        <v>518</v>
      </c>
      <c r="B65" s="36">
        <v>12</v>
      </c>
    </row>
    <row r="66" spans="1:2" x14ac:dyDescent="0.4">
      <c r="A66" s="36" t="s">
        <v>850</v>
      </c>
      <c r="B66" s="36">
        <v>7</v>
      </c>
    </row>
    <row r="67" spans="1:2" x14ac:dyDescent="0.4">
      <c r="A67" s="36" t="s">
        <v>994</v>
      </c>
      <c r="B67" s="36">
        <v>6</v>
      </c>
    </row>
    <row r="68" spans="1:2" x14ac:dyDescent="0.4">
      <c r="A68" s="36" t="s">
        <v>41</v>
      </c>
      <c r="B68" s="36">
        <v>6</v>
      </c>
    </row>
    <row r="69" spans="1:2" x14ac:dyDescent="0.4">
      <c r="A69" s="36" t="s">
        <v>678</v>
      </c>
      <c r="B69" s="36">
        <v>5</v>
      </c>
    </row>
    <row r="70" spans="1:2" x14ac:dyDescent="0.4">
      <c r="A70" s="36" t="s">
        <v>288</v>
      </c>
      <c r="B70" s="36">
        <v>5</v>
      </c>
    </row>
    <row r="71" spans="1:2" x14ac:dyDescent="0.4">
      <c r="A71" s="36" t="s">
        <v>730</v>
      </c>
      <c r="B71" s="36">
        <v>5</v>
      </c>
    </row>
    <row r="72" spans="1:2" x14ac:dyDescent="0.4">
      <c r="A72" s="36" t="s">
        <v>744</v>
      </c>
      <c r="B72" s="36">
        <v>5</v>
      </c>
    </row>
    <row r="73" spans="1:2" x14ac:dyDescent="0.4">
      <c r="A73" s="36" t="s">
        <v>783</v>
      </c>
      <c r="B73" s="36">
        <v>5</v>
      </c>
    </row>
    <row r="74" spans="1:2" x14ac:dyDescent="0.4">
      <c r="A74" s="36" t="s">
        <v>1299</v>
      </c>
      <c r="B74" s="36">
        <v>4</v>
      </c>
    </row>
    <row r="75" spans="1:2" x14ac:dyDescent="0.4">
      <c r="A75" s="36" t="s">
        <v>272</v>
      </c>
      <c r="B75" s="36">
        <v>4</v>
      </c>
    </row>
    <row r="76" spans="1:2" x14ac:dyDescent="0.4">
      <c r="A76" s="36" t="s">
        <v>431</v>
      </c>
      <c r="B76" s="36">
        <v>4</v>
      </c>
    </row>
    <row r="77" spans="1:2" x14ac:dyDescent="0.4">
      <c r="A77" s="36" t="s">
        <v>1076</v>
      </c>
      <c r="B77" s="36">
        <v>4</v>
      </c>
    </row>
    <row r="78" spans="1:2" x14ac:dyDescent="0.4">
      <c r="A78" s="36" t="s">
        <v>301</v>
      </c>
      <c r="B78" s="36">
        <v>4</v>
      </c>
    </row>
    <row r="79" spans="1:2" x14ac:dyDescent="0.4">
      <c r="A79" s="36" t="s">
        <v>1924</v>
      </c>
      <c r="B79" s="36">
        <v>3</v>
      </c>
    </row>
    <row r="80" spans="1:2" x14ac:dyDescent="0.4">
      <c r="A80" s="36" t="s">
        <v>797</v>
      </c>
      <c r="B80" s="36">
        <v>3</v>
      </c>
    </row>
    <row r="81" spans="1:2" x14ac:dyDescent="0.4">
      <c r="A81" s="36" t="s">
        <v>418</v>
      </c>
      <c r="B81" s="36">
        <v>3</v>
      </c>
    </row>
    <row r="82" spans="1:2" x14ac:dyDescent="0.4">
      <c r="A82" s="36" t="s">
        <v>500</v>
      </c>
      <c r="B82" s="36">
        <v>3</v>
      </c>
    </row>
    <row r="83" spans="1:2" x14ac:dyDescent="0.4">
      <c r="A83" s="36" t="s">
        <v>62</v>
      </c>
      <c r="B83" s="36">
        <v>3</v>
      </c>
    </row>
    <row r="84" spans="1:2" x14ac:dyDescent="0.4">
      <c r="A84" s="36" t="s">
        <v>1510</v>
      </c>
      <c r="B84" s="36">
        <v>2</v>
      </c>
    </row>
    <row r="85" spans="1:2" x14ac:dyDescent="0.4">
      <c r="A85" s="36" t="s">
        <v>341</v>
      </c>
      <c r="B85" s="36">
        <v>2</v>
      </c>
    </row>
    <row r="86" spans="1:2" x14ac:dyDescent="0.4">
      <c r="A86" s="36" t="s">
        <v>3465</v>
      </c>
      <c r="B86" s="36">
        <v>2</v>
      </c>
    </row>
    <row r="87" spans="1:2" x14ac:dyDescent="0.4">
      <c r="A87" s="36" t="s">
        <v>1220</v>
      </c>
      <c r="B87" s="36">
        <v>2</v>
      </c>
    </row>
    <row r="88" spans="1:2" x14ac:dyDescent="0.4">
      <c r="A88" s="36" t="s">
        <v>1438</v>
      </c>
      <c r="B88" s="36">
        <v>2</v>
      </c>
    </row>
    <row r="89" spans="1:2" x14ac:dyDescent="0.4">
      <c r="A89" s="36" t="s">
        <v>1970</v>
      </c>
      <c r="B89" s="36">
        <v>2</v>
      </c>
    </row>
    <row r="90" spans="1:2" x14ac:dyDescent="0.4">
      <c r="A90" s="36" t="s">
        <v>3140</v>
      </c>
      <c r="B90" s="36">
        <v>1</v>
      </c>
    </row>
    <row r="91" spans="1:2" x14ac:dyDescent="0.4">
      <c r="A91" s="36" t="s">
        <v>1809</v>
      </c>
      <c r="B91" s="36">
        <v>1</v>
      </c>
    </row>
    <row r="92" spans="1:2" x14ac:dyDescent="0.4">
      <c r="A92" s="36" t="s">
        <v>2611</v>
      </c>
      <c r="B92" s="36">
        <v>1</v>
      </c>
    </row>
    <row r="93" spans="1:2" x14ac:dyDescent="0.4">
      <c r="A93" s="36" t="s">
        <v>2412</v>
      </c>
      <c r="B93" s="36">
        <v>1</v>
      </c>
    </row>
    <row r="94" spans="1:2" x14ac:dyDescent="0.4">
      <c r="A94" s="36" t="s">
        <v>868</v>
      </c>
      <c r="B94" s="36">
        <v>1</v>
      </c>
    </row>
    <row r="95" spans="1:2" x14ac:dyDescent="0.4">
      <c r="A95" s="36" t="s">
        <v>1109</v>
      </c>
      <c r="B95" s="36">
        <v>1</v>
      </c>
    </row>
    <row r="96" spans="1:2" x14ac:dyDescent="0.4">
      <c r="A96" s="36" t="s">
        <v>129</v>
      </c>
      <c r="B96" s="36">
        <v>1</v>
      </c>
    </row>
    <row r="97" spans="1:2" x14ac:dyDescent="0.4">
      <c r="A97" s="36" t="s">
        <v>96</v>
      </c>
      <c r="B97" s="36">
        <v>1</v>
      </c>
    </row>
    <row r="98" spans="1:2" x14ac:dyDescent="0.4">
      <c r="A98" s="36" t="s">
        <v>2242</v>
      </c>
      <c r="B98" s="36">
        <v>1</v>
      </c>
    </row>
    <row r="99" spans="1:2" x14ac:dyDescent="0.4">
      <c r="A99" s="36" t="s">
        <v>2021</v>
      </c>
      <c r="B99" s="36">
        <v>1</v>
      </c>
    </row>
    <row r="100" spans="1:2" x14ac:dyDescent="0.4">
      <c r="A100" s="36" t="s">
        <v>182</v>
      </c>
      <c r="B100" s="36">
        <v>1</v>
      </c>
    </row>
    <row r="101" spans="1:2" x14ac:dyDescent="0.4">
      <c r="A101" s="36" t="s">
        <v>2597</v>
      </c>
      <c r="B101" s="36">
        <v>1</v>
      </c>
    </row>
    <row r="102" spans="1:2" x14ac:dyDescent="0.4">
      <c r="A102" s="36" t="s">
        <v>959</v>
      </c>
      <c r="B102" s="36">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4E008-2680-45F4-A4C9-17156B11BED9}">
  <dimension ref="A2:E25"/>
  <sheetViews>
    <sheetView showGridLines="0" workbookViewId="0">
      <selection activeCell="D24" sqref="D24"/>
    </sheetView>
  </sheetViews>
  <sheetFormatPr defaultRowHeight="15" x14ac:dyDescent="0.4"/>
  <cols>
    <col min="1" max="1" width="22.76171875" customWidth="1"/>
    <col min="2" max="2" width="9.5859375" customWidth="1"/>
    <col min="3" max="3" width="8" customWidth="1"/>
    <col min="4" max="5" width="7.64453125" customWidth="1"/>
  </cols>
  <sheetData>
    <row r="2" spans="1:5" ht="15.75" thickBot="1" x14ac:dyDescent="0.45">
      <c r="A2" s="102" t="s">
        <v>3701</v>
      </c>
      <c r="B2" s="102"/>
      <c r="C2" s="102"/>
      <c r="D2" s="102"/>
      <c r="E2" s="102"/>
    </row>
    <row r="3" spans="1:5" ht="25.05" customHeight="1" thickBot="1" x14ac:dyDescent="0.45">
      <c r="A3" s="19" t="s">
        <v>3693</v>
      </c>
      <c r="B3" s="14" t="s">
        <v>3697</v>
      </c>
      <c r="C3" s="20" t="s">
        <v>3694</v>
      </c>
      <c r="D3" s="20" t="s">
        <v>184</v>
      </c>
      <c r="E3" s="20" t="s">
        <v>3698</v>
      </c>
    </row>
    <row r="4" spans="1:5" ht="15.4" x14ac:dyDescent="0.4">
      <c r="A4" s="8" t="s">
        <v>391</v>
      </c>
      <c r="B4" s="8" t="s">
        <v>3699</v>
      </c>
      <c r="C4" s="16">
        <v>11</v>
      </c>
      <c r="D4" s="16">
        <v>1</v>
      </c>
      <c r="E4" s="16">
        <v>12</v>
      </c>
    </row>
    <row r="5" spans="1:5" ht="15.4" x14ac:dyDescent="0.4">
      <c r="A5" s="8" t="s">
        <v>1023</v>
      </c>
      <c r="B5" s="8" t="s">
        <v>3699</v>
      </c>
      <c r="C5" s="16">
        <v>7</v>
      </c>
      <c r="D5" s="16">
        <v>3</v>
      </c>
      <c r="E5" s="16">
        <v>10</v>
      </c>
    </row>
    <row r="6" spans="1:5" ht="15.4" x14ac:dyDescent="0.4">
      <c r="A6" s="8" t="s">
        <v>948</v>
      </c>
      <c r="B6" s="8" t="s">
        <v>3699</v>
      </c>
      <c r="C6" s="16">
        <v>6</v>
      </c>
      <c r="D6" s="16"/>
      <c r="E6" s="16">
        <v>6</v>
      </c>
    </row>
    <row r="7" spans="1:5" ht="15.4" x14ac:dyDescent="0.4">
      <c r="A7" s="8" t="s">
        <v>1757</v>
      </c>
      <c r="B7" s="8" t="s">
        <v>65</v>
      </c>
      <c r="C7" s="16">
        <v>6</v>
      </c>
      <c r="D7" s="16"/>
      <c r="E7" s="16">
        <v>6</v>
      </c>
    </row>
    <row r="8" spans="1:5" ht="15.4" x14ac:dyDescent="0.4">
      <c r="A8" s="8" t="s">
        <v>732</v>
      </c>
      <c r="B8" s="8" t="s">
        <v>3696</v>
      </c>
      <c r="C8" s="16">
        <v>5</v>
      </c>
      <c r="D8" s="16"/>
      <c r="E8" s="16">
        <v>5</v>
      </c>
    </row>
    <row r="9" spans="1:5" ht="15.4" x14ac:dyDescent="0.4">
      <c r="A9" s="8" t="s">
        <v>825</v>
      </c>
      <c r="B9" s="8" t="s">
        <v>3696</v>
      </c>
      <c r="C9" s="16">
        <v>5</v>
      </c>
      <c r="D9" s="16"/>
      <c r="E9" s="16">
        <v>5</v>
      </c>
    </row>
    <row r="10" spans="1:5" ht="15.4" x14ac:dyDescent="0.4">
      <c r="A10" s="8" t="s">
        <v>3702</v>
      </c>
      <c r="B10" s="8" t="s">
        <v>65</v>
      </c>
      <c r="C10" s="16">
        <v>4</v>
      </c>
      <c r="D10" s="16"/>
      <c r="E10" s="16">
        <v>4</v>
      </c>
    </row>
    <row r="11" spans="1:5" ht="15.4" x14ac:dyDescent="0.4">
      <c r="A11" s="8" t="s">
        <v>3703</v>
      </c>
      <c r="B11" s="8" t="s">
        <v>65</v>
      </c>
      <c r="C11" s="16">
        <v>3</v>
      </c>
      <c r="D11" s="16"/>
      <c r="E11" s="16">
        <v>3</v>
      </c>
    </row>
    <row r="12" spans="1:5" ht="15.4" x14ac:dyDescent="0.4">
      <c r="A12" s="8" t="s">
        <v>149</v>
      </c>
      <c r="B12" s="8" t="s">
        <v>65</v>
      </c>
      <c r="C12" s="16">
        <v>3</v>
      </c>
      <c r="D12" s="16"/>
      <c r="E12" s="16">
        <v>3</v>
      </c>
    </row>
    <row r="13" spans="1:5" ht="15.4" x14ac:dyDescent="0.4">
      <c r="A13" s="8" t="s">
        <v>3695</v>
      </c>
      <c r="B13" s="8" t="s">
        <v>65</v>
      </c>
      <c r="C13" s="16">
        <v>3</v>
      </c>
      <c r="D13" s="16"/>
      <c r="E13" s="16">
        <v>3</v>
      </c>
    </row>
    <row r="14" spans="1:5" ht="15.4" x14ac:dyDescent="0.4">
      <c r="A14" s="8" t="s">
        <v>3704</v>
      </c>
      <c r="B14" s="8" t="s">
        <v>3696</v>
      </c>
      <c r="C14" s="16">
        <v>3</v>
      </c>
      <c r="D14" s="16"/>
      <c r="E14" s="16">
        <v>3</v>
      </c>
    </row>
    <row r="15" spans="1:5" ht="15.4" x14ac:dyDescent="0.4">
      <c r="A15" s="8" t="s">
        <v>3705</v>
      </c>
      <c r="B15" s="8" t="s">
        <v>65</v>
      </c>
      <c r="C15" s="16">
        <v>3</v>
      </c>
      <c r="D15" s="16"/>
      <c r="E15" s="16">
        <v>3</v>
      </c>
    </row>
    <row r="16" spans="1:5" ht="15.4" x14ac:dyDescent="0.4">
      <c r="A16" s="8" t="s">
        <v>3706</v>
      </c>
      <c r="B16" s="8" t="s">
        <v>3696</v>
      </c>
      <c r="C16" s="16">
        <v>3</v>
      </c>
      <c r="D16" s="16"/>
      <c r="E16" s="16">
        <v>3</v>
      </c>
    </row>
    <row r="17" spans="1:5" ht="15.4" x14ac:dyDescent="0.4">
      <c r="A17" s="13" t="s">
        <v>3707</v>
      </c>
      <c r="B17" s="13" t="s">
        <v>65</v>
      </c>
      <c r="C17" s="17">
        <v>3</v>
      </c>
      <c r="D17" s="17"/>
      <c r="E17" s="17">
        <v>3</v>
      </c>
    </row>
    <row r="18" spans="1:5" ht="15.75" thickBot="1" x14ac:dyDescent="0.45">
      <c r="A18" s="14" t="s">
        <v>3708</v>
      </c>
      <c r="B18" s="14" t="s">
        <v>65</v>
      </c>
      <c r="C18" s="18">
        <v>3</v>
      </c>
      <c r="D18" s="18"/>
      <c r="E18" s="18">
        <v>3</v>
      </c>
    </row>
    <row r="22" spans="1:5" x14ac:dyDescent="0.4">
      <c r="A22" s="2" t="s">
        <v>3689</v>
      </c>
      <c r="B22" s="2" t="s">
        <v>3692</v>
      </c>
    </row>
    <row r="23" spans="1:5" x14ac:dyDescent="0.4">
      <c r="A23" s="3" t="s">
        <v>65</v>
      </c>
      <c r="B23" s="4">
        <v>143</v>
      </c>
    </row>
    <row r="24" spans="1:5" x14ac:dyDescent="0.4">
      <c r="A24" s="3" t="s">
        <v>45</v>
      </c>
      <c r="B24" s="4">
        <v>108</v>
      </c>
    </row>
    <row r="25" spans="1:5" x14ac:dyDescent="0.4">
      <c r="A25" s="5" t="s">
        <v>3688</v>
      </c>
      <c r="B25" s="6">
        <v>251</v>
      </c>
    </row>
  </sheetData>
  <sortState xmlns:xlrd2="http://schemas.microsoft.com/office/spreadsheetml/2017/richdata2" ref="A4:E18">
    <sortCondition descending="1" ref="E4:E18"/>
  </sortState>
  <mergeCells count="1">
    <mergeCell ref="A2:E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7258-C26C-47B1-8632-661BC4812269}">
  <dimension ref="A2:I87"/>
  <sheetViews>
    <sheetView topLeftCell="A54" zoomScale="115" zoomScaleNormal="115" workbookViewId="0">
      <pane xSplit="1" topLeftCell="B1" activePane="topRight" state="frozen"/>
      <selection activeCell="A3" sqref="A3"/>
      <selection pane="topRight" activeCell="A74" sqref="A74:C87"/>
    </sheetView>
  </sheetViews>
  <sheetFormatPr defaultRowHeight="15" x14ac:dyDescent="0.4"/>
  <cols>
    <col min="1" max="1" width="26.17578125" customWidth="1"/>
    <col min="2" max="2" width="9.87890625" customWidth="1"/>
    <col min="3" max="3" width="14.234375" customWidth="1"/>
  </cols>
  <sheetData>
    <row r="2" spans="1:9" x14ac:dyDescent="0.4">
      <c r="A2" s="26" t="s">
        <v>3723</v>
      </c>
    </row>
    <row r="3" spans="1:9" x14ac:dyDescent="0.4">
      <c r="B3" s="23">
        <v>2020</v>
      </c>
      <c r="C3" s="23"/>
      <c r="D3" s="23">
        <v>2021</v>
      </c>
      <c r="E3" s="23"/>
      <c r="F3" s="23">
        <v>2022</v>
      </c>
    </row>
    <row r="4" spans="1:9" x14ac:dyDescent="0.4">
      <c r="A4" t="s">
        <v>3709</v>
      </c>
      <c r="B4">
        <v>19</v>
      </c>
      <c r="C4" s="22">
        <f>B4/71</f>
        <v>0.26760563380281688</v>
      </c>
      <c r="D4">
        <v>22</v>
      </c>
      <c r="E4" s="22">
        <f>D4/106</f>
        <v>0.20754716981132076</v>
      </c>
      <c r="F4">
        <v>14</v>
      </c>
      <c r="G4" s="22">
        <f>F4/74</f>
        <v>0.1891891891891892</v>
      </c>
      <c r="H4">
        <f>B4+D4+F4</f>
        <v>55</v>
      </c>
      <c r="I4" s="25">
        <f>H4/251</f>
        <v>0.21912350597609562</v>
      </c>
    </row>
    <row r="5" spans="1:9" x14ac:dyDescent="0.4">
      <c r="A5" t="s">
        <v>3711</v>
      </c>
      <c r="B5">
        <v>23</v>
      </c>
      <c r="C5" s="22">
        <f t="shared" ref="C5:C15" si="0">B5/71</f>
        <v>0.323943661971831</v>
      </c>
      <c r="D5">
        <v>30</v>
      </c>
      <c r="E5" s="22">
        <f t="shared" ref="E5:E15" si="1">D5/106</f>
        <v>0.28301886792452829</v>
      </c>
      <c r="F5">
        <v>16</v>
      </c>
      <c r="G5" s="22">
        <f t="shared" ref="G5:G15" si="2">F5/74</f>
        <v>0.21621621621621623</v>
      </c>
      <c r="H5">
        <f t="shared" ref="H5:H15" si="3">B5+D5+F5</f>
        <v>69</v>
      </c>
      <c r="I5" s="25">
        <f t="shared" ref="I5:I15" si="4">H5/251</f>
        <v>0.27490039840637448</v>
      </c>
    </row>
    <row r="6" spans="1:9" x14ac:dyDescent="0.4">
      <c r="A6" t="s">
        <v>3712</v>
      </c>
      <c r="B6">
        <v>11</v>
      </c>
      <c r="C6" s="22">
        <f t="shared" si="0"/>
        <v>0.15492957746478872</v>
      </c>
      <c r="D6">
        <v>6</v>
      </c>
      <c r="E6" s="22">
        <f t="shared" si="1"/>
        <v>5.6603773584905662E-2</v>
      </c>
      <c r="F6">
        <v>9</v>
      </c>
      <c r="G6" s="22">
        <f t="shared" si="2"/>
        <v>0.12162162162162163</v>
      </c>
      <c r="H6">
        <f t="shared" si="3"/>
        <v>26</v>
      </c>
      <c r="I6" s="25">
        <f t="shared" si="4"/>
        <v>0.10358565737051793</v>
      </c>
    </row>
    <row r="7" spans="1:9" x14ac:dyDescent="0.4">
      <c r="A7" t="s">
        <v>3722</v>
      </c>
      <c r="B7">
        <v>3</v>
      </c>
      <c r="C7" s="22">
        <f t="shared" si="0"/>
        <v>4.2253521126760563E-2</v>
      </c>
      <c r="D7">
        <v>6</v>
      </c>
      <c r="E7" s="22">
        <f t="shared" si="1"/>
        <v>5.6603773584905662E-2</v>
      </c>
      <c r="F7">
        <v>2</v>
      </c>
      <c r="G7" s="22">
        <f t="shared" si="2"/>
        <v>2.7027027027027029E-2</v>
      </c>
      <c r="H7">
        <f t="shared" si="3"/>
        <v>11</v>
      </c>
      <c r="I7" s="25">
        <f t="shared" si="4"/>
        <v>4.3824701195219126E-2</v>
      </c>
    </row>
    <row r="8" spans="1:9" x14ac:dyDescent="0.4">
      <c r="A8" t="s">
        <v>3714</v>
      </c>
      <c r="B8">
        <v>8</v>
      </c>
      <c r="C8" s="22">
        <f t="shared" si="0"/>
        <v>0.11267605633802817</v>
      </c>
      <c r="D8">
        <v>10</v>
      </c>
      <c r="E8" s="22">
        <f t="shared" si="1"/>
        <v>9.4339622641509441E-2</v>
      </c>
      <c r="F8">
        <v>4</v>
      </c>
      <c r="G8" s="22">
        <f t="shared" si="2"/>
        <v>5.4054054054054057E-2</v>
      </c>
      <c r="H8">
        <f t="shared" si="3"/>
        <v>22</v>
      </c>
      <c r="I8" s="25">
        <f t="shared" si="4"/>
        <v>8.7649402390438252E-2</v>
      </c>
    </row>
    <row r="9" spans="1:9" x14ac:dyDescent="0.4">
      <c r="A9" t="s">
        <v>3716</v>
      </c>
      <c r="B9">
        <v>5</v>
      </c>
      <c r="C9" s="22">
        <f t="shared" si="0"/>
        <v>7.0422535211267609E-2</v>
      </c>
      <c r="D9">
        <v>12</v>
      </c>
      <c r="E9" s="22">
        <f t="shared" si="1"/>
        <v>0.11320754716981132</v>
      </c>
      <c r="F9">
        <v>10</v>
      </c>
      <c r="G9" s="22">
        <f t="shared" si="2"/>
        <v>0.13513513513513514</v>
      </c>
      <c r="H9">
        <f t="shared" si="3"/>
        <v>27</v>
      </c>
      <c r="I9" s="25">
        <f t="shared" si="4"/>
        <v>0.10756972111553785</v>
      </c>
    </row>
    <row r="10" spans="1:9" x14ac:dyDescent="0.4">
      <c r="A10" t="s">
        <v>3715</v>
      </c>
      <c r="B10">
        <v>4</v>
      </c>
      <c r="C10" s="22">
        <f t="shared" si="0"/>
        <v>5.6338028169014086E-2</v>
      </c>
      <c r="D10">
        <v>0</v>
      </c>
      <c r="E10" s="22">
        <f t="shared" si="1"/>
        <v>0</v>
      </c>
      <c r="F10">
        <v>4</v>
      </c>
      <c r="G10" s="22">
        <f t="shared" si="2"/>
        <v>5.4054054054054057E-2</v>
      </c>
      <c r="H10">
        <f t="shared" si="3"/>
        <v>8</v>
      </c>
      <c r="I10" s="25">
        <f t="shared" si="4"/>
        <v>3.1872509960159362E-2</v>
      </c>
    </row>
    <row r="11" spans="1:9" x14ac:dyDescent="0.4">
      <c r="A11" t="s">
        <v>3713</v>
      </c>
      <c r="B11">
        <v>0</v>
      </c>
      <c r="C11" s="22">
        <f t="shared" si="0"/>
        <v>0</v>
      </c>
      <c r="D11">
        <v>38</v>
      </c>
      <c r="E11" s="22">
        <f t="shared" si="1"/>
        <v>0.35849056603773582</v>
      </c>
      <c r="F11">
        <v>26</v>
      </c>
      <c r="G11" s="22">
        <f t="shared" si="2"/>
        <v>0.35135135135135137</v>
      </c>
      <c r="H11">
        <f t="shared" si="3"/>
        <v>64</v>
      </c>
      <c r="I11" s="25">
        <f t="shared" si="4"/>
        <v>0.2549800796812749</v>
      </c>
    </row>
    <row r="12" spans="1:9" x14ac:dyDescent="0.4">
      <c r="A12" t="s">
        <v>3717</v>
      </c>
      <c r="B12">
        <v>2</v>
      </c>
      <c r="C12" s="22">
        <f t="shared" si="0"/>
        <v>2.8169014084507043E-2</v>
      </c>
      <c r="D12">
        <v>2</v>
      </c>
      <c r="E12" s="22">
        <f t="shared" si="1"/>
        <v>1.8867924528301886E-2</v>
      </c>
      <c r="F12">
        <v>3</v>
      </c>
      <c r="G12" s="22">
        <f t="shared" si="2"/>
        <v>4.0540540540540543E-2</v>
      </c>
      <c r="H12">
        <f t="shared" si="3"/>
        <v>7</v>
      </c>
      <c r="I12" s="25">
        <f t="shared" si="4"/>
        <v>2.7888446215139442E-2</v>
      </c>
    </row>
    <row r="13" spans="1:9" x14ac:dyDescent="0.4">
      <c r="A13" t="s">
        <v>3720</v>
      </c>
      <c r="B13">
        <v>2</v>
      </c>
      <c r="C13" s="22">
        <f t="shared" si="0"/>
        <v>2.8169014084507043E-2</v>
      </c>
      <c r="D13">
        <v>2</v>
      </c>
      <c r="E13" s="22">
        <f t="shared" si="1"/>
        <v>1.8867924528301886E-2</v>
      </c>
      <c r="F13">
        <v>1</v>
      </c>
      <c r="G13" s="22">
        <f t="shared" si="2"/>
        <v>1.3513513513513514E-2</v>
      </c>
      <c r="H13">
        <f t="shared" si="3"/>
        <v>5</v>
      </c>
      <c r="I13" s="25">
        <f t="shared" si="4"/>
        <v>1.9920318725099601E-2</v>
      </c>
    </row>
    <row r="14" spans="1:9" x14ac:dyDescent="0.4">
      <c r="A14" t="s">
        <v>3721</v>
      </c>
      <c r="B14">
        <v>2</v>
      </c>
      <c r="C14" s="22">
        <f t="shared" si="0"/>
        <v>2.8169014084507043E-2</v>
      </c>
      <c r="D14">
        <v>0</v>
      </c>
      <c r="E14" s="22">
        <f t="shared" si="1"/>
        <v>0</v>
      </c>
      <c r="F14">
        <v>0</v>
      </c>
      <c r="G14" s="22">
        <f t="shared" si="2"/>
        <v>0</v>
      </c>
      <c r="H14">
        <f t="shared" si="3"/>
        <v>2</v>
      </c>
      <c r="I14" s="25">
        <f t="shared" si="4"/>
        <v>7.9681274900398405E-3</v>
      </c>
    </row>
    <row r="15" spans="1:9" x14ac:dyDescent="0.4">
      <c r="A15" t="s">
        <v>3718</v>
      </c>
      <c r="B15">
        <v>1</v>
      </c>
      <c r="C15" s="22">
        <f t="shared" si="0"/>
        <v>1.4084507042253521E-2</v>
      </c>
      <c r="D15">
        <v>0</v>
      </c>
      <c r="E15" s="22">
        <f t="shared" si="1"/>
        <v>0</v>
      </c>
      <c r="F15">
        <v>1</v>
      </c>
      <c r="G15" s="22">
        <f t="shared" si="2"/>
        <v>1.3513513513513514E-2</v>
      </c>
      <c r="H15">
        <f t="shared" si="3"/>
        <v>2</v>
      </c>
      <c r="I15" s="25">
        <f t="shared" si="4"/>
        <v>7.9681274900398405E-3</v>
      </c>
    </row>
    <row r="16" spans="1:9" x14ac:dyDescent="0.4">
      <c r="A16" s="7" t="s">
        <v>3719</v>
      </c>
      <c r="B16">
        <f>SUM(B4:B15)</f>
        <v>80</v>
      </c>
      <c r="D16">
        <f>SUM(D4:D15)</f>
        <v>128</v>
      </c>
      <c r="F16">
        <f>SUM(F4:F15)</f>
        <v>90</v>
      </c>
      <c r="H16">
        <f>SUM(H4:H15)</f>
        <v>298</v>
      </c>
    </row>
    <row r="18" spans="1:4" x14ac:dyDescent="0.4">
      <c r="A18" s="26" t="s">
        <v>3782</v>
      </c>
    </row>
    <row r="19" spans="1:4" x14ac:dyDescent="0.4">
      <c r="B19" s="23">
        <v>2020</v>
      </c>
      <c r="C19" s="23">
        <v>2021</v>
      </c>
      <c r="D19" s="23">
        <v>2022</v>
      </c>
    </row>
    <row r="20" spans="1:4" x14ac:dyDescent="0.4">
      <c r="A20" t="s">
        <v>3709</v>
      </c>
      <c r="B20" s="24">
        <v>0.26760563380281688</v>
      </c>
      <c r="C20" s="24">
        <v>0.20754716981132076</v>
      </c>
      <c r="D20" s="24">
        <v>0.1891891891891892</v>
      </c>
    </row>
    <row r="21" spans="1:4" x14ac:dyDescent="0.4">
      <c r="A21" t="s">
        <v>3710</v>
      </c>
      <c r="B21" s="24">
        <v>0.323943661971831</v>
      </c>
      <c r="C21" s="24">
        <v>0.28301886792452829</v>
      </c>
      <c r="D21" s="24">
        <v>0.21621621621621623</v>
      </c>
    </row>
    <row r="22" spans="1:4" x14ac:dyDescent="0.4">
      <c r="A22" t="s">
        <v>3712</v>
      </c>
      <c r="B22" s="24">
        <v>0.15492957746478872</v>
      </c>
      <c r="C22" s="24">
        <v>5.6603773584905662E-2</v>
      </c>
      <c r="D22" s="24">
        <v>0.12162162162162163</v>
      </c>
    </row>
    <row r="23" spans="1:4" x14ac:dyDescent="0.4">
      <c r="A23" t="s">
        <v>3714</v>
      </c>
      <c r="B23" s="24">
        <v>0.11267605633802817</v>
      </c>
      <c r="C23" s="24">
        <v>9.4339622641509441E-2</v>
      </c>
      <c r="D23" s="24">
        <v>5.4054054054054057E-2</v>
      </c>
    </row>
    <row r="24" spans="1:4" x14ac:dyDescent="0.4">
      <c r="A24" t="s">
        <v>3716</v>
      </c>
      <c r="B24" s="24">
        <v>7.0422535211267595E-2</v>
      </c>
      <c r="C24" s="24">
        <v>0.11320754716981132</v>
      </c>
      <c r="D24" s="24">
        <v>0.13513513513513514</v>
      </c>
    </row>
    <row r="25" spans="1:4" x14ac:dyDescent="0.4">
      <c r="A25" t="s">
        <v>3715</v>
      </c>
      <c r="B25" s="24">
        <v>5.6338028169014086E-2</v>
      </c>
      <c r="C25" s="24">
        <v>0</v>
      </c>
      <c r="D25" s="24">
        <v>5.4054054054054057E-2</v>
      </c>
    </row>
    <row r="26" spans="1:4" x14ac:dyDescent="0.4">
      <c r="A26" t="s">
        <v>3713</v>
      </c>
      <c r="B26" s="24">
        <v>0</v>
      </c>
      <c r="C26" s="24">
        <v>0.35849056603773582</v>
      </c>
      <c r="D26" s="24">
        <v>0.35135135135135137</v>
      </c>
    </row>
    <row r="27" spans="1:4" x14ac:dyDescent="0.4">
      <c r="A27" t="s">
        <v>3722</v>
      </c>
      <c r="B27" s="24">
        <v>4.2253521126760563E-2</v>
      </c>
      <c r="C27" s="24">
        <v>5.6603773584905662E-2</v>
      </c>
      <c r="D27" s="24">
        <v>2.7027027027027029E-2</v>
      </c>
    </row>
    <row r="28" spans="1:4" x14ac:dyDescent="0.4">
      <c r="A28" t="s">
        <v>3717</v>
      </c>
      <c r="B28" s="24">
        <v>2.8169014084507043E-2</v>
      </c>
      <c r="C28" s="24">
        <v>1.8867924528301886E-2</v>
      </c>
      <c r="D28" s="24">
        <v>4.0540540540540543E-2</v>
      </c>
    </row>
    <row r="29" spans="1:4" x14ac:dyDescent="0.4">
      <c r="A29" t="s">
        <v>3720</v>
      </c>
      <c r="B29" s="24">
        <v>2.8169014084507043E-2</v>
      </c>
      <c r="C29" s="24">
        <v>1.8867924528301886E-2</v>
      </c>
      <c r="D29" s="24">
        <v>1.3513513513513514E-2</v>
      </c>
    </row>
    <row r="30" spans="1:4" x14ac:dyDescent="0.4">
      <c r="A30" t="s">
        <v>3721</v>
      </c>
      <c r="B30" s="24">
        <v>2.8169014084507043E-2</v>
      </c>
      <c r="C30" s="24">
        <v>0</v>
      </c>
      <c r="D30" s="24">
        <v>0</v>
      </c>
    </row>
    <row r="31" spans="1:4" x14ac:dyDescent="0.4">
      <c r="A31" t="s">
        <v>3718</v>
      </c>
      <c r="B31" s="24">
        <v>1.4084507042253521E-2</v>
      </c>
      <c r="C31" s="24">
        <v>0</v>
      </c>
      <c r="D31" s="24">
        <v>1.3513513513513514E-2</v>
      </c>
    </row>
    <row r="33" spans="1:3" x14ac:dyDescent="0.4">
      <c r="A33" s="26" t="s">
        <v>3698</v>
      </c>
    </row>
    <row r="34" spans="1:3" x14ac:dyDescent="0.4">
      <c r="A34" t="s">
        <v>3711</v>
      </c>
      <c r="B34">
        <v>69</v>
      </c>
      <c r="C34" s="24">
        <v>0.27490039840637448</v>
      </c>
    </row>
    <row r="35" spans="1:3" x14ac:dyDescent="0.4">
      <c r="A35" t="s">
        <v>3713</v>
      </c>
      <c r="B35">
        <v>64</v>
      </c>
      <c r="C35" s="24">
        <v>0.2549800796812749</v>
      </c>
    </row>
    <row r="36" spans="1:3" x14ac:dyDescent="0.4">
      <c r="A36" t="s">
        <v>3709</v>
      </c>
      <c r="B36">
        <v>55</v>
      </c>
      <c r="C36" s="24">
        <v>0.21912350597609562</v>
      </c>
    </row>
    <row r="37" spans="1:3" x14ac:dyDescent="0.4">
      <c r="A37" t="s">
        <v>3716</v>
      </c>
      <c r="B37">
        <v>27</v>
      </c>
      <c r="C37" s="24">
        <v>0.10756972111553785</v>
      </c>
    </row>
    <row r="38" spans="1:3" x14ac:dyDescent="0.4">
      <c r="A38" t="s">
        <v>3712</v>
      </c>
      <c r="B38">
        <v>26</v>
      </c>
      <c r="C38" s="24">
        <v>0.10358565737051793</v>
      </c>
    </row>
    <row r="39" spans="1:3" x14ac:dyDescent="0.4">
      <c r="A39" t="s">
        <v>3714</v>
      </c>
      <c r="B39">
        <v>22</v>
      </c>
      <c r="C39" s="24">
        <v>8.7649402390438252E-2</v>
      </c>
    </row>
    <row r="40" spans="1:3" x14ac:dyDescent="0.4">
      <c r="A40" t="s">
        <v>3722</v>
      </c>
      <c r="B40">
        <v>11</v>
      </c>
      <c r="C40" s="24">
        <v>4.3824701195219126E-2</v>
      </c>
    </row>
    <row r="41" spans="1:3" x14ac:dyDescent="0.4">
      <c r="A41" t="s">
        <v>3715</v>
      </c>
      <c r="B41">
        <v>8</v>
      </c>
      <c r="C41" s="24">
        <v>3.1872509960159362E-2</v>
      </c>
    </row>
    <row r="42" spans="1:3" x14ac:dyDescent="0.4">
      <c r="A42" t="s">
        <v>3717</v>
      </c>
      <c r="B42">
        <v>7</v>
      </c>
      <c r="C42" s="24">
        <v>2.7888446215139442E-2</v>
      </c>
    </row>
    <row r="43" spans="1:3" x14ac:dyDescent="0.4">
      <c r="A43" t="s">
        <v>3720</v>
      </c>
      <c r="B43">
        <v>5</v>
      </c>
      <c r="C43" s="24">
        <v>1.9920318725099601E-2</v>
      </c>
    </row>
    <row r="44" spans="1:3" x14ac:dyDescent="0.4">
      <c r="A44" t="s">
        <v>3721</v>
      </c>
      <c r="B44">
        <v>2</v>
      </c>
      <c r="C44" s="24">
        <v>7.9681274900398405E-3</v>
      </c>
    </row>
    <row r="45" spans="1:3" x14ac:dyDescent="0.4">
      <c r="A45" t="s">
        <v>3718</v>
      </c>
      <c r="B45">
        <v>2</v>
      </c>
      <c r="C45" s="24">
        <v>7.9681274900398405E-3</v>
      </c>
    </row>
    <row r="48" spans="1:3" x14ac:dyDescent="0.4">
      <c r="A48" s="26" t="s">
        <v>3724</v>
      </c>
      <c r="C48" t="s">
        <v>3725</v>
      </c>
    </row>
    <row r="49" spans="1:3" x14ac:dyDescent="0.4">
      <c r="A49" t="s">
        <v>3711</v>
      </c>
      <c r="B49">
        <v>54</v>
      </c>
      <c r="C49">
        <f>B34-B49</f>
        <v>15</v>
      </c>
    </row>
    <row r="50" spans="1:3" x14ac:dyDescent="0.4">
      <c r="A50" t="s">
        <v>3713</v>
      </c>
      <c r="B50">
        <v>47</v>
      </c>
      <c r="C50">
        <f>B35-B50</f>
        <v>17</v>
      </c>
    </row>
    <row r="51" spans="1:3" x14ac:dyDescent="0.4">
      <c r="A51" t="s">
        <v>3709</v>
      </c>
      <c r="B51">
        <v>32</v>
      </c>
      <c r="C51">
        <f>B36-B51</f>
        <v>23</v>
      </c>
    </row>
    <row r="52" spans="1:3" x14ac:dyDescent="0.4">
      <c r="A52" t="s">
        <v>3716</v>
      </c>
      <c r="B52">
        <v>23</v>
      </c>
      <c r="C52">
        <f>B37-B52</f>
        <v>4</v>
      </c>
    </row>
    <row r="53" spans="1:3" x14ac:dyDescent="0.4">
      <c r="A53" t="s">
        <v>3714</v>
      </c>
      <c r="B53">
        <v>19</v>
      </c>
      <c r="C53">
        <f>B39-B53</f>
        <v>3</v>
      </c>
    </row>
    <row r="54" spans="1:3" x14ac:dyDescent="0.4">
      <c r="A54" s="27" t="s">
        <v>3712</v>
      </c>
      <c r="B54">
        <v>11</v>
      </c>
      <c r="C54">
        <f>B38-B54</f>
        <v>15</v>
      </c>
    </row>
    <row r="55" spans="1:3" x14ac:dyDescent="0.4">
      <c r="A55" t="s">
        <v>3717</v>
      </c>
      <c r="B55">
        <v>7</v>
      </c>
      <c r="C55">
        <f>B42-B55</f>
        <v>0</v>
      </c>
    </row>
    <row r="56" spans="1:3" x14ac:dyDescent="0.4">
      <c r="A56" t="s">
        <v>3722</v>
      </c>
      <c r="B56">
        <v>5</v>
      </c>
      <c r="C56">
        <f>B40-B56</f>
        <v>6</v>
      </c>
    </row>
    <row r="57" spans="1:3" x14ac:dyDescent="0.4">
      <c r="A57" t="s">
        <v>3715</v>
      </c>
      <c r="B57">
        <v>5</v>
      </c>
      <c r="C57">
        <f>B41-B57</f>
        <v>3</v>
      </c>
    </row>
    <row r="58" spans="1:3" x14ac:dyDescent="0.4">
      <c r="A58" t="s">
        <v>3720</v>
      </c>
      <c r="B58">
        <v>5</v>
      </c>
      <c r="C58">
        <f t="shared" ref="C58:C60" si="5">B43-B58</f>
        <v>0</v>
      </c>
    </row>
    <row r="59" spans="1:3" x14ac:dyDescent="0.4">
      <c r="A59" t="s">
        <v>3721</v>
      </c>
      <c r="B59">
        <v>2</v>
      </c>
      <c r="C59">
        <f>B44-B59</f>
        <v>0</v>
      </c>
    </row>
    <row r="60" spans="1:3" x14ac:dyDescent="0.4">
      <c r="A60" t="s">
        <v>3718</v>
      </c>
      <c r="B60">
        <v>2</v>
      </c>
      <c r="C60">
        <f t="shared" si="5"/>
        <v>0</v>
      </c>
    </row>
    <row r="61" spans="1:3" x14ac:dyDescent="0.4">
      <c r="B61">
        <v>212</v>
      </c>
    </row>
    <row r="62" spans="1:3" x14ac:dyDescent="0.4">
      <c r="B62" s="28">
        <f>212/251</f>
        <v>0.84462151394422313</v>
      </c>
    </row>
    <row r="68" spans="1:5" x14ac:dyDescent="0.4">
      <c r="A68" t="s">
        <v>3726</v>
      </c>
      <c r="B68">
        <v>47</v>
      </c>
      <c r="C68" s="24">
        <f>B68/64</f>
        <v>0.734375</v>
      </c>
    </row>
    <row r="69" spans="1:5" x14ac:dyDescent="0.4">
      <c r="A69" t="s">
        <v>3727</v>
      </c>
      <c r="B69">
        <v>17</v>
      </c>
      <c r="C69" s="24">
        <f>B69/64</f>
        <v>0.265625</v>
      </c>
    </row>
    <row r="70" spans="1:5" x14ac:dyDescent="0.4">
      <c r="B70">
        <v>64</v>
      </c>
    </row>
    <row r="74" spans="1:5" ht="15.75" thickBot="1" x14ac:dyDescent="0.45">
      <c r="A74" s="102" t="s">
        <v>3890</v>
      </c>
      <c r="B74" s="102"/>
      <c r="C74" s="102"/>
    </row>
    <row r="75" spans="1:5" ht="17.649999999999999" customHeight="1" thickBot="1" x14ac:dyDescent="0.45">
      <c r="A75" s="19" t="s">
        <v>3889</v>
      </c>
      <c r="B75" s="31" t="s">
        <v>3827</v>
      </c>
      <c r="C75" s="41" t="s">
        <v>3730</v>
      </c>
    </row>
    <row r="76" spans="1:5" ht="15.4" x14ac:dyDescent="0.4">
      <c r="A76" s="77" t="s">
        <v>3711</v>
      </c>
      <c r="B76" s="78">
        <v>69</v>
      </c>
      <c r="C76" s="83">
        <f>100*E76</f>
        <v>27.490039840637397</v>
      </c>
      <c r="E76" s="79">
        <v>0.27490039840637398</v>
      </c>
    </row>
    <row r="77" spans="1:5" ht="15.4" x14ac:dyDescent="0.4">
      <c r="A77" s="13" t="s">
        <v>3713</v>
      </c>
      <c r="B77" s="76">
        <v>64</v>
      </c>
      <c r="C77" s="84">
        <f t="shared" ref="C77:C87" si="6">100*E77</f>
        <v>25.498007968127489</v>
      </c>
      <c r="E77" s="80">
        <v>0.2549800796812749</v>
      </c>
    </row>
    <row r="78" spans="1:5" ht="15.4" x14ac:dyDescent="0.4">
      <c r="A78" s="8" t="s">
        <v>3709</v>
      </c>
      <c r="B78" s="10">
        <v>55</v>
      </c>
      <c r="C78" s="85">
        <f t="shared" si="6"/>
        <v>21.91235059760956</v>
      </c>
      <c r="E78" s="81">
        <v>0.21912350597609562</v>
      </c>
    </row>
    <row r="79" spans="1:5" ht="15.4" x14ac:dyDescent="0.4">
      <c r="A79" s="8" t="s">
        <v>3716</v>
      </c>
      <c r="B79" s="10">
        <v>27</v>
      </c>
      <c r="C79" s="85">
        <f t="shared" si="6"/>
        <v>10.756972111553784</v>
      </c>
      <c r="E79" s="81">
        <v>0.10756972111553785</v>
      </c>
    </row>
    <row r="80" spans="1:5" ht="15.4" x14ac:dyDescent="0.4">
      <c r="A80" s="8" t="s">
        <v>3712</v>
      </c>
      <c r="B80" s="10">
        <v>26</v>
      </c>
      <c r="C80" s="85">
        <f t="shared" si="6"/>
        <v>10.358565737051793</v>
      </c>
      <c r="E80" s="81">
        <v>0.10358565737051793</v>
      </c>
    </row>
    <row r="81" spans="1:5" ht="15.4" x14ac:dyDescent="0.4">
      <c r="A81" s="8" t="s">
        <v>3714</v>
      </c>
      <c r="B81" s="10">
        <v>22</v>
      </c>
      <c r="C81" s="85">
        <f t="shared" si="6"/>
        <v>8.7649402390438258</v>
      </c>
      <c r="E81" s="81">
        <v>8.7649402390438252E-2</v>
      </c>
    </row>
    <row r="82" spans="1:5" ht="15.4" x14ac:dyDescent="0.4">
      <c r="A82" s="8" t="s">
        <v>3722</v>
      </c>
      <c r="B82" s="10">
        <v>11</v>
      </c>
      <c r="C82" s="85">
        <f t="shared" si="6"/>
        <v>4.3824701195219129</v>
      </c>
      <c r="E82" s="81">
        <v>4.3824701195219126E-2</v>
      </c>
    </row>
    <row r="83" spans="1:5" ht="15.4" x14ac:dyDescent="0.4">
      <c r="A83" s="8" t="s">
        <v>3715</v>
      </c>
      <c r="B83" s="10">
        <v>8</v>
      </c>
      <c r="C83" s="85">
        <f t="shared" si="6"/>
        <v>3.1872509960159361</v>
      </c>
      <c r="E83" s="81">
        <v>3.1872509960159362E-2</v>
      </c>
    </row>
    <row r="84" spans="1:5" ht="15.4" x14ac:dyDescent="0.4">
      <c r="A84" s="8" t="s">
        <v>3717</v>
      </c>
      <c r="B84" s="10">
        <v>7</v>
      </c>
      <c r="C84" s="85">
        <f t="shared" si="6"/>
        <v>2.788844621513944</v>
      </c>
      <c r="E84" s="81">
        <v>2.7888446215139442E-2</v>
      </c>
    </row>
    <row r="85" spans="1:5" ht="15.4" x14ac:dyDescent="0.4">
      <c r="A85" s="8" t="s">
        <v>3720</v>
      </c>
      <c r="B85" s="10">
        <v>5</v>
      </c>
      <c r="C85" s="85">
        <f t="shared" si="6"/>
        <v>1.9920318725099602</v>
      </c>
      <c r="E85" s="81">
        <v>1.9920318725099601E-2</v>
      </c>
    </row>
    <row r="86" spans="1:5" ht="15.4" x14ac:dyDescent="0.4">
      <c r="A86" s="8" t="s">
        <v>3721</v>
      </c>
      <c r="B86" s="10">
        <v>2</v>
      </c>
      <c r="C86" s="85">
        <f t="shared" si="6"/>
        <v>0.79681274900398402</v>
      </c>
      <c r="E86" s="81">
        <v>7.9681274900398405E-3</v>
      </c>
    </row>
    <row r="87" spans="1:5" ht="15.75" thickBot="1" x14ac:dyDescent="0.45">
      <c r="A87" s="14" t="s">
        <v>3891</v>
      </c>
      <c r="B87" s="31">
        <v>2</v>
      </c>
      <c r="C87" s="86">
        <f t="shared" si="6"/>
        <v>0.79681274900398402</v>
      </c>
      <c r="E87" s="82">
        <v>7.9681274900398405E-3</v>
      </c>
    </row>
  </sheetData>
  <sortState xmlns:xlrd2="http://schemas.microsoft.com/office/spreadsheetml/2017/richdata2" ref="A34:C45">
    <sortCondition descending="1" ref="C34:C45"/>
  </sortState>
  <mergeCells count="1">
    <mergeCell ref="A74:C74"/>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96F9-69C7-4DAE-B244-106EF0D33B8C}">
  <dimension ref="A3:D48"/>
  <sheetViews>
    <sheetView showGridLines="0" workbookViewId="0">
      <selection activeCell="D53" sqref="D53"/>
    </sheetView>
  </sheetViews>
  <sheetFormatPr defaultRowHeight="15" x14ac:dyDescent="0.4"/>
  <cols>
    <col min="1" max="1" width="27.703125" customWidth="1"/>
    <col min="2" max="2" width="10.703125" customWidth="1"/>
    <col min="3" max="3" width="16.87890625" customWidth="1"/>
  </cols>
  <sheetData>
    <row r="3" spans="1:3" ht="15.75" thickBot="1" x14ac:dyDescent="0.45">
      <c r="A3" s="102" t="s">
        <v>3728</v>
      </c>
      <c r="B3" s="102"/>
    </row>
    <row r="4" spans="1:3" ht="15.75" thickBot="1" x14ac:dyDescent="0.45">
      <c r="A4" s="19" t="s">
        <v>3729</v>
      </c>
      <c r="B4" s="31" t="s">
        <v>3730</v>
      </c>
    </row>
    <row r="5" spans="1:3" ht="15.4" x14ac:dyDescent="0.4">
      <c r="A5" s="8" t="s">
        <v>3731</v>
      </c>
      <c r="B5" s="29">
        <f>C5/251*100</f>
        <v>56.573705179282875</v>
      </c>
      <c r="C5">
        <v>142</v>
      </c>
    </row>
    <row r="6" spans="1:3" ht="15.4" x14ac:dyDescent="0.4">
      <c r="A6" s="8" t="s">
        <v>3732</v>
      </c>
      <c r="B6" s="29">
        <f t="shared" ref="B6:B12" si="0">C6/251*100</f>
        <v>33.067729083665334</v>
      </c>
      <c r="C6">
        <v>83</v>
      </c>
    </row>
    <row r="7" spans="1:3" ht="15.4" x14ac:dyDescent="0.4">
      <c r="A7" s="8" t="s">
        <v>3733</v>
      </c>
      <c r="B7" s="29">
        <f t="shared" si="0"/>
        <v>28.685258964143429</v>
      </c>
      <c r="C7">
        <v>72</v>
      </c>
    </row>
    <row r="8" spans="1:3" ht="15.4" x14ac:dyDescent="0.4">
      <c r="A8" s="8" t="s">
        <v>3734</v>
      </c>
      <c r="B8" s="29">
        <f t="shared" si="0"/>
        <v>17.928286852589643</v>
      </c>
      <c r="C8">
        <v>45</v>
      </c>
    </row>
    <row r="9" spans="1:3" ht="15.4" x14ac:dyDescent="0.4">
      <c r="A9" s="8" t="s">
        <v>3736</v>
      </c>
      <c r="B9" s="29">
        <f t="shared" si="0"/>
        <v>3.1872509960159361</v>
      </c>
      <c r="C9">
        <v>8</v>
      </c>
    </row>
    <row r="10" spans="1:3" ht="15.4" x14ac:dyDescent="0.4">
      <c r="A10" s="8" t="s">
        <v>3735</v>
      </c>
      <c r="B10" s="29">
        <f t="shared" si="0"/>
        <v>2.3904382470119523</v>
      </c>
      <c r="C10">
        <v>6</v>
      </c>
    </row>
    <row r="11" spans="1:3" ht="15.4" x14ac:dyDescent="0.4">
      <c r="A11" s="8" t="s">
        <v>3738</v>
      </c>
      <c r="B11" s="29">
        <f t="shared" si="0"/>
        <v>1.1952191235059761</v>
      </c>
      <c r="C11">
        <v>3</v>
      </c>
    </row>
    <row r="12" spans="1:3" ht="15.75" thickBot="1" x14ac:dyDescent="0.45">
      <c r="A12" s="14" t="s">
        <v>3737</v>
      </c>
      <c r="B12" s="30">
        <f t="shared" si="0"/>
        <v>5.9760956175298805</v>
      </c>
      <c r="C12">
        <v>15</v>
      </c>
    </row>
    <row r="13" spans="1:3" x14ac:dyDescent="0.4">
      <c r="C13">
        <f>SUM(C5:C12)</f>
        <v>374</v>
      </c>
    </row>
    <row r="15" spans="1:3" ht="15.4" thickBot="1" x14ac:dyDescent="0.45">
      <c r="A15" s="32" t="s">
        <v>3724</v>
      </c>
      <c r="B15" s="12"/>
    </row>
    <row r="16" spans="1:3" ht="15.4" thickBot="1" x14ac:dyDescent="0.45">
      <c r="A16" s="33" t="s">
        <v>3739</v>
      </c>
      <c r="B16" s="33"/>
      <c r="C16" s="35" t="s">
        <v>3730</v>
      </c>
    </row>
    <row r="17" spans="1:4" ht="15.4" x14ac:dyDescent="0.4">
      <c r="A17" s="8" t="s">
        <v>3731</v>
      </c>
      <c r="B17">
        <v>68</v>
      </c>
      <c r="C17" s="35">
        <f>B17/251</f>
        <v>0.27091633466135456</v>
      </c>
    </row>
    <row r="18" spans="1:4" ht="15.4" x14ac:dyDescent="0.4">
      <c r="A18" s="8" t="s">
        <v>3732</v>
      </c>
      <c r="B18">
        <v>19</v>
      </c>
      <c r="C18" s="35">
        <f t="shared" ref="C18:C28" si="1">B18/251</f>
        <v>7.5697211155378488E-2</v>
      </c>
    </row>
    <row r="19" spans="1:4" ht="15.4" x14ac:dyDescent="0.4">
      <c r="A19" s="8" t="s">
        <v>3733</v>
      </c>
      <c r="B19">
        <v>34</v>
      </c>
      <c r="C19" s="35">
        <f t="shared" si="1"/>
        <v>0.13545816733067728</v>
      </c>
    </row>
    <row r="20" spans="1:4" ht="15.4" x14ac:dyDescent="0.4">
      <c r="A20" s="8" t="s">
        <v>3734</v>
      </c>
      <c r="B20">
        <v>16</v>
      </c>
      <c r="C20" s="35">
        <f t="shared" si="1"/>
        <v>6.3745019920318724E-2</v>
      </c>
    </row>
    <row r="21" spans="1:4" ht="15.4" x14ac:dyDescent="0.4">
      <c r="A21" s="8" t="s">
        <v>3736</v>
      </c>
      <c r="B21">
        <v>2</v>
      </c>
      <c r="C21" s="35">
        <f t="shared" si="1"/>
        <v>7.9681274900398405E-3</v>
      </c>
    </row>
    <row r="22" spans="1:4" ht="15.4" x14ac:dyDescent="0.4">
      <c r="A22" s="8" t="s">
        <v>3735</v>
      </c>
      <c r="B22">
        <v>2</v>
      </c>
      <c r="C22" s="35">
        <f t="shared" si="1"/>
        <v>7.9681274900398405E-3</v>
      </c>
    </row>
    <row r="23" spans="1:4" ht="15.75" thickBot="1" x14ac:dyDescent="0.45">
      <c r="A23" s="14" t="s">
        <v>3738</v>
      </c>
      <c r="B23" s="12">
        <v>1</v>
      </c>
      <c r="C23" s="35">
        <f t="shared" si="1"/>
        <v>3.9840637450199202E-3</v>
      </c>
    </row>
    <row r="24" spans="1:4" ht="15.75" thickBot="1" x14ac:dyDescent="0.45">
      <c r="A24" s="15" t="s">
        <v>3743</v>
      </c>
      <c r="B24" s="33">
        <f>SUM(B17:B23)</f>
        <v>142</v>
      </c>
      <c r="C24" s="35">
        <f t="shared" si="1"/>
        <v>0.56573705179282874</v>
      </c>
    </row>
    <row r="25" spans="1:4" ht="15.4" x14ac:dyDescent="0.4">
      <c r="A25" s="10" t="s">
        <v>3740</v>
      </c>
      <c r="B25">
        <v>67</v>
      </c>
      <c r="C25" s="35">
        <f t="shared" si="1"/>
        <v>0.26693227091633465</v>
      </c>
    </row>
    <row r="26" spans="1:4" ht="15.4" x14ac:dyDescent="0.4">
      <c r="A26" s="10" t="s">
        <v>3741</v>
      </c>
      <c r="B26">
        <v>25</v>
      </c>
      <c r="C26" s="35">
        <f t="shared" si="1"/>
        <v>9.9601593625498003E-2</v>
      </c>
    </row>
    <row r="27" spans="1:4" ht="15.4" x14ac:dyDescent="0.4">
      <c r="A27" s="10" t="s">
        <v>3742</v>
      </c>
      <c r="B27">
        <v>2</v>
      </c>
      <c r="C27" s="35">
        <f t="shared" si="1"/>
        <v>7.9681274900398405E-3</v>
      </c>
    </row>
    <row r="28" spans="1:4" ht="15.75" thickBot="1" x14ac:dyDescent="0.45">
      <c r="A28" s="14" t="s">
        <v>3737</v>
      </c>
      <c r="B28" s="12">
        <v>15</v>
      </c>
      <c r="C28" s="35">
        <f t="shared" si="1"/>
        <v>5.9760956175298807E-2</v>
      </c>
    </row>
    <row r="29" spans="1:4" x14ac:dyDescent="0.4">
      <c r="B29">
        <f>SUM(B24:B28)</f>
        <v>251</v>
      </c>
    </row>
    <row r="32" spans="1:4" ht="15.75" thickBot="1" x14ac:dyDescent="0.45">
      <c r="A32" s="21"/>
      <c r="B32" s="21">
        <v>2020</v>
      </c>
      <c r="C32" s="21">
        <v>2021</v>
      </c>
      <c r="D32" s="21">
        <v>2022</v>
      </c>
    </row>
    <row r="33" spans="1:4" ht="15.4" x14ac:dyDescent="0.4">
      <c r="A33" s="9" t="s">
        <v>3746</v>
      </c>
      <c r="B33" s="9">
        <v>90</v>
      </c>
      <c r="C33" s="9">
        <v>153</v>
      </c>
      <c r="D33" s="9">
        <v>116</v>
      </c>
    </row>
    <row r="34" spans="1:4" ht="15.4" x14ac:dyDescent="0.4">
      <c r="A34" s="9" t="s">
        <v>3747</v>
      </c>
      <c r="B34" s="38">
        <f>B33/B36</f>
        <v>1.267605633802817</v>
      </c>
      <c r="C34" s="38">
        <f t="shared" ref="C34:D34" si="2">C33/C36</f>
        <v>1.4433962264150944</v>
      </c>
      <c r="D34" s="38">
        <f t="shared" si="2"/>
        <v>1.5675675675675675</v>
      </c>
    </row>
    <row r="35" spans="1:4" ht="15.4" x14ac:dyDescent="0.4">
      <c r="A35" s="9" t="s">
        <v>3748</v>
      </c>
      <c r="B35" s="9">
        <v>3</v>
      </c>
      <c r="C35" s="9">
        <v>4</v>
      </c>
      <c r="D35" s="9">
        <v>3</v>
      </c>
    </row>
    <row r="36" spans="1:4" ht="15.4" x14ac:dyDescent="0.4">
      <c r="A36" s="9" t="s">
        <v>3749</v>
      </c>
      <c r="B36" s="9">
        <v>71</v>
      </c>
      <c r="C36" s="9">
        <v>106</v>
      </c>
      <c r="D36" s="9">
        <v>74</v>
      </c>
    </row>
    <row r="40" spans="1:4" ht="15.75" thickBot="1" x14ac:dyDescent="0.45">
      <c r="A40" s="102" t="s">
        <v>3757</v>
      </c>
      <c r="B40" s="102"/>
      <c r="C40" s="34"/>
    </row>
    <row r="41" spans="1:4" ht="15.75" thickBot="1" x14ac:dyDescent="0.45">
      <c r="A41" s="19" t="s">
        <v>3729</v>
      </c>
      <c r="B41" s="31" t="s">
        <v>3730</v>
      </c>
      <c r="C41" s="34"/>
    </row>
    <row r="42" spans="1:4" ht="15.4" x14ac:dyDescent="0.4">
      <c r="A42" s="8" t="s">
        <v>3750</v>
      </c>
      <c r="B42" s="39">
        <f>C42/251*100</f>
        <v>12.749003984063744</v>
      </c>
      <c r="C42" s="34">
        <v>32</v>
      </c>
    </row>
    <row r="43" spans="1:4" ht="15.4" x14ac:dyDescent="0.4">
      <c r="A43" s="8" t="s">
        <v>3751</v>
      </c>
      <c r="B43" s="40">
        <f t="shared" ref="B43:B48" si="3">C43/251*100</f>
        <v>54.581673306772906</v>
      </c>
      <c r="C43" s="34">
        <v>137</v>
      </c>
    </row>
    <row r="44" spans="1:4" ht="15.4" x14ac:dyDescent="0.4">
      <c r="A44" s="8" t="s">
        <v>3752</v>
      </c>
      <c r="B44" s="40">
        <f t="shared" si="3"/>
        <v>16.733067729083665</v>
      </c>
      <c r="C44" s="34">
        <v>42</v>
      </c>
    </row>
    <row r="45" spans="1:4" ht="15.4" x14ac:dyDescent="0.4">
      <c r="A45" s="8" t="s">
        <v>3753</v>
      </c>
      <c r="B45" s="40">
        <f t="shared" si="3"/>
        <v>1.1952191235059761</v>
      </c>
      <c r="C45" s="34">
        <v>3</v>
      </c>
    </row>
    <row r="46" spans="1:4" ht="15.4" x14ac:dyDescent="0.4">
      <c r="A46" s="8" t="s">
        <v>3754</v>
      </c>
      <c r="B46" s="40">
        <f t="shared" si="3"/>
        <v>1.9920318725099602</v>
      </c>
      <c r="C46" s="34">
        <v>5</v>
      </c>
    </row>
    <row r="47" spans="1:4" ht="15.4" x14ac:dyDescent="0.4">
      <c r="A47" s="8" t="s">
        <v>3755</v>
      </c>
      <c r="B47" s="40">
        <f t="shared" si="3"/>
        <v>8.7649402390438258</v>
      </c>
      <c r="C47" s="34">
        <v>22</v>
      </c>
    </row>
    <row r="48" spans="1:4" ht="15.75" thickBot="1" x14ac:dyDescent="0.45">
      <c r="A48" s="14" t="s">
        <v>3756</v>
      </c>
      <c r="B48" s="30">
        <f t="shared" si="3"/>
        <v>3.9840637450199203</v>
      </c>
      <c r="C48" s="34">
        <v>10</v>
      </c>
    </row>
  </sheetData>
  <mergeCells count="2">
    <mergeCell ref="A3:B3"/>
    <mergeCell ref="A40:B40"/>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9765-8F01-4C1E-ABA1-2207C5210F3B}">
  <dimension ref="A3:D17"/>
  <sheetViews>
    <sheetView showGridLines="0" workbookViewId="0">
      <selection activeCell="B31" sqref="B31"/>
    </sheetView>
  </sheetViews>
  <sheetFormatPr defaultRowHeight="15" x14ac:dyDescent="0.4"/>
  <cols>
    <col min="1" max="1" width="30.234375" customWidth="1"/>
    <col min="2" max="4" width="15.64453125" customWidth="1"/>
  </cols>
  <sheetData>
    <row r="3" spans="1:4" ht="15.75" thickBot="1" x14ac:dyDescent="0.45">
      <c r="A3" s="102" t="s">
        <v>3767</v>
      </c>
      <c r="B3" s="102"/>
      <c r="C3" s="102"/>
      <c r="D3" s="102"/>
    </row>
    <row r="4" spans="1:4" ht="15.75" thickBot="1" x14ac:dyDescent="0.45">
      <c r="A4" s="19" t="s">
        <v>3758</v>
      </c>
      <c r="B4" s="31" t="s">
        <v>3759</v>
      </c>
      <c r="C4" s="41" t="s">
        <v>3760</v>
      </c>
      <c r="D4" s="41" t="s">
        <v>3761</v>
      </c>
    </row>
    <row r="5" spans="1:4" ht="15.4" x14ac:dyDescent="0.4">
      <c r="A5" s="8" t="s">
        <v>3762</v>
      </c>
      <c r="B5" s="10">
        <v>232</v>
      </c>
      <c r="C5" s="11">
        <v>18</v>
      </c>
      <c r="D5" s="11">
        <v>1</v>
      </c>
    </row>
    <row r="6" spans="1:4" ht="15.4" x14ac:dyDescent="0.4">
      <c r="A6" s="8" t="s">
        <v>3763</v>
      </c>
      <c r="B6" s="10">
        <v>100</v>
      </c>
      <c r="C6" s="11">
        <v>147</v>
      </c>
      <c r="D6" s="11">
        <v>4</v>
      </c>
    </row>
    <row r="7" spans="1:4" ht="15.4" x14ac:dyDescent="0.4">
      <c r="A7" s="8" t="s">
        <v>3764</v>
      </c>
      <c r="B7" s="10">
        <v>83</v>
      </c>
      <c r="C7" s="11">
        <v>155</v>
      </c>
      <c r="D7" s="11">
        <v>13</v>
      </c>
    </row>
    <row r="8" spans="1:4" ht="15.4" x14ac:dyDescent="0.4">
      <c r="A8" s="8" t="s">
        <v>3765</v>
      </c>
      <c r="B8" s="10">
        <v>188</v>
      </c>
      <c r="C8" s="11">
        <v>60</v>
      </c>
      <c r="D8" s="11">
        <v>3</v>
      </c>
    </row>
    <row r="9" spans="1:4" ht="15.4" x14ac:dyDescent="0.4">
      <c r="A9" s="8" t="s">
        <v>3766</v>
      </c>
      <c r="B9" s="10">
        <v>121</v>
      </c>
      <c r="C9" s="11">
        <v>127</v>
      </c>
      <c r="D9" s="11">
        <v>3</v>
      </c>
    </row>
    <row r="10" spans="1:4" ht="15.75" thickBot="1" x14ac:dyDescent="0.45">
      <c r="A10" s="14" t="s">
        <v>3698</v>
      </c>
      <c r="B10" s="31">
        <f>SUM(B5:B9)</f>
        <v>724</v>
      </c>
      <c r="C10" s="31">
        <f t="shared" ref="C10:D10" si="0">SUM(C5:C9)</f>
        <v>507</v>
      </c>
      <c r="D10" s="31">
        <f t="shared" si="0"/>
        <v>24</v>
      </c>
    </row>
    <row r="15" spans="1:4" ht="15.4" x14ac:dyDescent="0.4">
      <c r="A15" s="43" t="s">
        <v>3768</v>
      </c>
      <c r="B15" s="44">
        <v>51</v>
      </c>
    </row>
    <row r="16" spans="1:4" ht="15.4" x14ac:dyDescent="0.4">
      <c r="A16" s="45" t="s">
        <v>3769</v>
      </c>
      <c r="B16" s="46">
        <v>16</v>
      </c>
    </row>
    <row r="17" spans="1:2" x14ac:dyDescent="0.4">
      <c r="A17" s="42"/>
      <c r="B17" s="34"/>
    </row>
  </sheetData>
  <mergeCells count="1">
    <mergeCell ref="A3:D3"/>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91643-F643-4DF0-A51B-C35B27E969C5}">
  <dimension ref="A3:C29"/>
  <sheetViews>
    <sheetView topLeftCell="A17" workbookViewId="0">
      <selection activeCell="A20" sqref="A20:B20"/>
    </sheetView>
  </sheetViews>
  <sheetFormatPr defaultRowHeight="15" x14ac:dyDescent="0.4"/>
  <cols>
    <col min="1" max="1" width="41.3515625" customWidth="1"/>
    <col min="2" max="2" width="7.41015625" customWidth="1"/>
  </cols>
  <sheetData>
    <row r="3" spans="1:3" ht="15.75" thickBot="1" x14ac:dyDescent="0.45">
      <c r="A3" s="102" t="s">
        <v>3770</v>
      </c>
      <c r="B3" s="102"/>
    </row>
    <row r="4" spans="1:3" ht="15.75" thickBot="1" x14ac:dyDescent="0.45">
      <c r="A4" s="19" t="s">
        <v>3781</v>
      </c>
      <c r="B4" s="31" t="s">
        <v>3730</v>
      </c>
    </row>
    <row r="5" spans="1:3" ht="15.4" x14ac:dyDescent="0.4">
      <c r="A5" s="8" t="s">
        <v>3771</v>
      </c>
      <c r="B5" s="39">
        <f t="shared" ref="B5:B15" si="0">C5/251*100</f>
        <v>75.298804780876495</v>
      </c>
      <c r="C5">
        <v>189</v>
      </c>
    </row>
    <row r="6" spans="1:3" ht="15.4" x14ac:dyDescent="0.4">
      <c r="A6" s="8" t="s">
        <v>3772</v>
      </c>
      <c r="B6" s="40">
        <f t="shared" si="0"/>
        <v>58.56573705179283</v>
      </c>
      <c r="C6">
        <v>147</v>
      </c>
    </row>
    <row r="7" spans="1:3" ht="15.4" x14ac:dyDescent="0.4">
      <c r="A7" s="8" t="s">
        <v>3773</v>
      </c>
      <c r="B7" s="40">
        <f t="shared" si="0"/>
        <v>45.019920318725099</v>
      </c>
      <c r="C7">
        <v>113</v>
      </c>
    </row>
    <row r="8" spans="1:3" ht="15.4" x14ac:dyDescent="0.4">
      <c r="A8" s="8" t="s">
        <v>3775</v>
      </c>
      <c r="B8" s="40">
        <f t="shared" si="0"/>
        <v>38.247011952191237</v>
      </c>
      <c r="C8">
        <v>96</v>
      </c>
    </row>
    <row r="9" spans="1:3" ht="15.4" x14ac:dyDescent="0.4">
      <c r="A9" s="8" t="s">
        <v>3776</v>
      </c>
      <c r="B9" s="40">
        <f t="shared" si="0"/>
        <v>28.286852589641438</v>
      </c>
      <c r="C9">
        <v>71</v>
      </c>
    </row>
    <row r="10" spans="1:3" ht="15.4" x14ac:dyDescent="0.4">
      <c r="A10" s="8" t="s">
        <v>3774</v>
      </c>
      <c r="B10" s="40">
        <f t="shared" si="0"/>
        <v>17.131474103585656</v>
      </c>
      <c r="C10">
        <v>43</v>
      </c>
    </row>
    <row r="11" spans="1:3" ht="15.4" x14ac:dyDescent="0.4">
      <c r="A11" s="8" t="s">
        <v>3700</v>
      </c>
      <c r="B11" s="40">
        <f t="shared" si="0"/>
        <v>16.733067729083665</v>
      </c>
      <c r="C11">
        <v>42</v>
      </c>
    </row>
    <row r="12" spans="1:3" ht="15.4" x14ac:dyDescent="0.4">
      <c r="A12" s="8" t="s">
        <v>3777</v>
      </c>
      <c r="B12" s="40">
        <f t="shared" si="0"/>
        <v>15.139442231075698</v>
      </c>
      <c r="C12">
        <v>38</v>
      </c>
    </row>
    <row r="13" spans="1:3" ht="15.4" x14ac:dyDescent="0.4">
      <c r="A13" s="8" t="s">
        <v>3778</v>
      </c>
      <c r="B13" s="40">
        <f t="shared" si="0"/>
        <v>13.944223107569719</v>
      </c>
      <c r="C13">
        <v>35</v>
      </c>
    </row>
    <row r="14" spans="1:3" ht="15.4" x14ac:dyDescent="0.4">
      <c r="A14" s="8" t="s">
        <v>3779</v>
      </c>
      <c r="B14" s="40">
        <f t="shared" si="0"/>
        <v>3.9840637450199203</v>
      </c>
      <c r="C14">
        <v>10</v>
      </c>
    </row>
    <row r="15" spans="1:3" ht="15.75" thickBot="1" x14ac:dyDescent="0.45">
      <c r="A15" s="14" t="s">
        <v>3780</v>
      </c>
      <c r="B15" s="30">
        <f t="shared" si="0"/>
        <v>1.1952191235059761</v>
      </c>
      <c r="C15">
        <v>3</v>
      </c>
    </row>
    <row r="20" spans="1:3" ht="15.75" thickBot="1" x14ac:dyDescent="0.45">
      <c r="A20" s="102" t="s">
        <v>3784</v>
      </c>
      <c r="B20" s="102"/>
    </row>
    <row r="21" spans="1:3" ht="15.75" thickBot="1" x14ac:dyDescent="0.45">
      <c r="A21" s="19" t="s">
        <v>3783</v>
      </c>
      <c r="B21" s="31" t="s">
        <v>3730</v>
      </c>
    </row>
    <row r="22" spans="1:3" ht="15.4" x14ac:dyDescent="0.4">
      <c r="A22" s="8" t="s">
        <v>3785</v>
      </c>
      <c r="B22" s="39">
        <f>C22/251*100</f>
        <v>55.776892430278878</v>
      </c>
      <c r="C22">
        <v>140</v>
      </c>
    </row>
    <row r="23" spans="1:3" ht="15.4" x14ac:dyDescent="0.4">
      <c r="A23" s="8" t="s">
        <v>3792</v>
      </c>
      <c r="B23" s="40">
        <f>C23/251*100</f>
        <v>54.581673306772906</v>
      </c>
      <c r="C23">
        <v>137</v>
      </c>
    </row>
    <row r="24" spans="1:3" ht="15.4" x14ac:dyDescent="0.4">
      <c r="A24" s="8" t="s">
        <v>3786</v>
      </c>
      <c r="B24" s="40">
        <f>C24/251*100</f>
        <v>30.677290836653388</v>
      </c>
      <c r="C24">
        <v>77</v>
      </c>
    </row>
    <row r="25" spans="1:3" ht="15.4" x14ac:dyDescent="0.4">
      <c r="A25" s="8" t="s">
        <v>3787</v>
      </c>
      <c r="B25" s="40">
        <f t="shared" ref="B25:B29" si="1">C25/251*100</f>
        <v>27.888446215139439</v>
      </c>
      <c r="C25">
        <v>70</v>
      </c>
    </row>
    <row r="26" spans="1:3" ht="15.4" x14ac:dyDescent="0.4">
      <c r="A26" s="8" t="s">
        <v>3788</v>
      </c>
      <c r="B26" s="40">
        <f>C26/251*100</f>
        <v>4.7808764940239046</v>
      </c>
      <c r="C26">
        <v>12</v>
      </c>
    </row>
    <row r="27" spans="1:3" ht="15.4" x14ac:dyDescent="0.4">
      <c r="A27" s="8" t="s">
        <v>3789</v>
      </c>
      <c r="B27" s="40">
        <f>C27/251*100</f>
        <v>4.3824701195219129</v>
      </c>
      <c r="C27">
        <v>11</v>
      </c>
    </row>
    <row r="28" spans="1:3" ht="15.4" x14ac:dyDescent="0.4">
      <c r="A28" s="8" t="s">
        <v>3790</v>
      </c>
      <c r="B28" s="40">
        <f>C28/251*100</f>
        <v>0.39840637450199201</v>
      </c>
      <c r="C28">
        <v>1</v>
      </c>
    </row>
    <row r="29" spans="1:3" ht="15.75" thickBot="1" x14ac:dyDescent="0.45">
      <c r="A29" s="14" t="s">
        <v>3791</v>
      </c>
      <c r="B29" s="30">
        <f t="shared" si="1"/>
        <v>9.9601593625498008</v>
      </c>
      <c r="C29">
        <v>25</v>
      </c>
    </row>
  </sheetData>
  <sortState xmlns:xlrd2="http://schemas.microsoft.com/office/spreadsheetml/2017/richdata2" ref="A5:C15">
    <sortCondition descending="1" ref="C5:C15"/>
  </sortState>
  <mergeCells count="2">
    <mergeCell ref="A3:B3"/>
    <mergeCell ref="A20:B20"/>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AFB5-9A4F-4F16-8E34-D226F55E2458}">
  <dimension ref="A2:D77"/>
  <sheetViews>
    <sheetView topLeftCell="A30" zoomScale="89" zoomScaleNormal="89" workbookViewId="0">
      <selection activeCell="A36" sqref="A36"/>
    </sheetView>
  </sheetViews>
  <sheetFormatPr defaultRowHeight="15" x14ac:dyDescent="0.4"/>
  <cols>
    <col min="1" max="1" width="46.64453125" customWidth="1"/>
    <col min="2" max="2" width="18.8203125" customWidth="1"/>
    <col min="3" max="3" width="21.9375" customWidth="1"/>
  </cols>
  <sheetData>
    <row r="2" spans="1:3" x14ac:dyDescent="0.4">
      <c r="A2" t="s">
        <v>3811</v>
      </c>
    </row>
    <row r="3" spans="1:3" ht="15.75" customHeight="1" thickBot="1" x14ac:dyDescent="0.45">
      <c r="A3" s="102" t="s">
        <v>3793</v>
      </c>
      <c r="B3" s="102"/>
    </row>
    <row r="4" spans="1:3" ht="15.75" thickBot="1" x14ac:dyDescent="0.45">
      <c r="A4" s="19" t="s">
        <v>3794</v>
      </c>
      <c r="B4" s="31" t="s">
        <v>3730</v>
      </c>
    </row>
    <row r="5" spans="1:3" ht="15.4" x14ac:dyDescent="0.4">
      <c r="A5" s="8" t="s">
        <v>3795</v>
      </c>
      <c r="B5" s="39">
        <f t="shared" ref="B5:B19" si="0">C5/251*100</f>
        <v>49.402390438247011</v>
      </c>
      <c r="C5">
        <v>124</v>
      </c>
    </row>
    <row r="6" spans="1:3" ht="15.4" x14ac:dyDescent="0.4">
      <c r="A6" s="8" t="s">
        <v>3805</v>
      </c>
      <c r="B6" s="40">
        <f t="shared" si="0"/>
        <v>15.936254980079681</v>
      </c>
      <c r="C6">
        <v>40</v>
      </c>
    </row>
    <row r="7" spans="1:3" ht="15.4" x14ac:dyDescent="0.4">
      <c r="A7" s="8" t="s">
        <v>3801</v>
      </c>
      <c r="B7" s="40">
        <f t="shared" si="0"/>
        <v>12.749003984063744</v>
      </c>
      <c r="C7">
        <v>32</v>
      </c>
    </row>
    <row r="8" spans="1:3" ht="15.4" x14ac:dyDescent="0.4">
      <c r="A8" s="8" t="s">
        <v>3798</v>
      </c>
      <c r="B8" s="40">
        <f t="shared" si="0"/>
        <v>11.952191235059761</v>
      </c>
      <c r="C8">
        <v>30</v>
      </c>
    </row>
    <row r="9" spans="1:3" ht="15.4" x14ac:dyDescent="0.4">
      <c r="A9" s="8" t="s">
        <v>3796</v>
      </c>
      <c r="B9" s="40">
        <f t="shared" si="0"/>
        <v>9.9601593625498008</v>
      </c>
      <c r="C9">
        <v>25</v>
      </c>
    </row>
    <row r="10" spans="1:3" ht="15.4" x14ac:dyDescent="0.4">
      <c r="A10" s="8" t="s">
        <v>3802</v>
      </c>
      <c r="B10" s="40">
        <f t="shared" si="0"/>
        <v>9.1633466135458175</v>
      </c>
      <c r="C10">
        <v>23</v>
      </c>
    </row>
    <row r="11" spans="1:3" ht="15.4" x14ac:dyDescent="0.4">
      <c r="A11" s="8" t="s">
        <v>3799</v>
      </c>
      <c r="B11" s="40">
        <f t="shared" si="0"/>
        <v>8.7649402390438258</v>
      </c>
      <c r="C11">
        <v>22</v>
      </c>
    </row>
    <row r="12" spans="1:3" ht="15.4" x14ac:dyDescent="0.4">
      <c r="A12" s="8" t="s">
        <v>3797</v>
      </c>
      <c r="B12" s="40">
        <f t="shared" si="0"/>
        <v>3.1872509960159361</v>
      </c>
      <c r="C12">
        <v>8</v>
      </c>
    </row>
    <row r="13" spans="1:3" ht="15.4" x14ac:dyDescent="0.4">
      <c r="A13" s="8" t="s">
        <v>3800</v>
      </c>
      <c r="B13" s="40">
        <f t="shared" si="0"/>
        <v>2.788844621513944</v>
      </c>
      <c r="C13">
        <v>7</v>
      </c>
    </row>
    <row r="14" spans="1:3" ht="15.4" x14ac:dyDescent="0.4">
      <c r="A14" s="8" t="s">
        <v>3808</v>
      </c>
      <c r="B14" s="40">
        <f t="shared" si="0"/>
        <v>2.788844621513944</v>
      </c>
      <c r="C14">
        <v>7</v>
      </c>
    </row>
    <row r="15" spans="1:3" ht="15.4" x14ac:dyDescent="0.4">
      <c r="A15" s="8" t="s">
        <v>3803</v>
      </c>
      <c r="B15" s="40">
        <f t="shared" si="0"/>
        <v>2.3904382470119523</v>
      </c>
      <c r="C15">
        <v>6</v>
      </c>
    </row>
    <row r="16" spans="1:3" ht="15.4" x14ac:dyDescent="0.4">
      <c r="A16" s="8" t="s">
        <v>3804</v>
      </c>
      <c r="B16" s="40">
        <f t="shared" si="0"/>
        <v>2.3904382470119523</v>
      </c>
      <c r="C16">
        <v>6</v>
      </c>
    </row>
    <row r="17" spans="1:4" ht="15.4" x14ac:dyDescent="0.4">
      <c r="A17" s="8" t="s">
        <v>3807</v>
      </c>
      <c r="B17" s="40">
        <f t="shared" si="0"/>
        <v>2.3904382470119523</v>
      </c>
      <c r="C17">
        <v>6</v>
      </c>
    </row>
    <row r="18" spans="1:4" ht="15.4" x14ac:dyDescent="0.4">
      <c r="A18" s="8" t="s">
        <v>3806</v>
      </c>
      <c r="B18" s="40">
        <f t="shared" si="0"/>
        <v>0.39840637450199201</v>
      </c>
      <c r="C18">
        <v>1</v>
      </c>
    </row>
    <row r="19" spans="1:4" ht="15.75" thickBot="1" x14ac:dyDescent="0.45">
      <c r="A19" s="14" t="s">
        <v>3810</v>
      </c>
      <c r="B19" s="30">
        <f t="shared" si="0"/>
        <v>6.7729083665338639</v>
      </c>
      <c r="C19">
        <v>17</v>
      </c>
    </row>
    <row r="25" spans="1:4" ht="15.75" thickBot="1" x14ac:dyDescent="0.45">
      <c r="A25" s="103" t="s">
        <v>3815</v>
      </c>
      <c r="B25" s="103"/>
      <c r="C25" s="103"/>
    </row>
    <row r="26" spans="1:4" ht="15.75" thickBot="1" x14ac:dyDescent="0.45">
      <c r="A26" s="19" t="s">
        <v>3794</v>
      </c>
      <c r="B26" s="31" t="s">
        <v>3813</v>
      </c>
      <c r="C26" s="31" t="s">
        <v>3814</v>
      </c>
    </row>
    <row r="27" spans="1:4" ht="15.4" x14ac:dyDescent="0.4">
      <c r="A27" s="8" t="s">
        <v>3795</v>
      </c>
      <c r="B27" s="48">
        <f t="shared" ref="B27:B37" si="1">D27/222*100</f>
        <v>49.099099099099099</v>
      </c>
      <c r="C27" s="48">
        <v>55.172413793103445</v>
      </c>
      <c r="D27">
        <v>109</v>
      </c>
    </row>
    <row r="28" spans="1:4" ht="15.4" x14ac:dyDescent="0.4">
      <c r="A28" s="8" t="s">
        <v>3802</v>
      </c>
      <c r="B28" s="49">
        <f t="shared" si="1"/>
        <v>5.8558558558558556</v>
      </c>
      <c r="C28" s="49">
        <v>41.379310344827587</v>
      </c>
      <c r="D28">
        <v>13</v>
      </c>
    </row>
    <row r="29" spans="1:4" ht="15.4" x14ac:dyDescent="0.4">
      <c r="A29" s="8" t="s">
        <v>3801</v>
      </c>
      <c r="B29" s="49">
        <f t="shared" si="1"/>
        <v>10.36036036036036</v>
      </c>
      <c r="C29" s="49">
        <v>37.931034482758619</v>
      </c>
      <c r="D29">
        <v>23</v>
      </c>
    </row>
    <row r="30" spans="1:4" ht="15.4" x14ac:dyDescent="0.4">
      <c r="A30" s="8" t="s">
        <v>3796</v>
      </c>
      <c r="B30" s="49">
        <f t="shared" si="1"/>
        <v>9.4594594594594597</v>
      </c>
      <c r="C30" s="49">
        <v>24.137931034482758</v>
      </c>
      <c r="D30">
        <v>21</v>
      </c>
    </row>
    <row r="31" spans="1:4" ht="15.4" x14ac:dyDescent="0.4">
      <c r="A31" s="8" t="s">
        <v>3799</v>
      </c>
      <c r="B31" s="49">
        <f t="shared" si="1"/>
        <v>7.6576576576576567</v>
      </c>
      <c r="C31" s="49">
        <v>17.241379310344829</v>
      </c>
      <c r="D31">
        <v>17</v>
      </c>
    </row>
    <row r="32" spans="1:4" ht="15.4" x14ac:dyDescent="0.4">
      <c r="A32" s="47" t="s">
        <v>3805</v>
      </c>
      <c r="B32" s="49">
        <f t="shared" si="1"/>
        <v>16.216216216216218</v>
      </c>
      <c r="C32" s="49">
        <v>17.241379310344829</v>
      </c>
      <c r="D32">
        <v>36</v>
      </c>
    </row>
    <row r="33" spans="1:4" ht="15.4" x14ac:dyDescent="0.4">
      <c r="A33" s="8" t="s">
        <v>3798</v>
      </c>
      <c r="B33" s="49">
        <f t="shared" si="1"/>
        <v>15.315315315315313</v>
      </c>
      <c r="C33" s="49">
        <v>17.241379310344829</v>
      </c>
      <c r="D33">
        <v>34</v>
      </c>
    </row>
    <row r="34" spans="1:4" ht="15.4" x14ac:dyDescent="0.4">
      <c r="A34" s="8" t="s">
        <v>3803</v>
      </c>
      <c r="B34" s="49">
        <f t="shared" si="1"/>
        <v>1.3513513513513513</v>
      </c>
      <c r="C34" s="49">
        <v>10.344827586206897</v>
      </c>
      <c r="D34">
        <v>3</v>
      </c>
    </row>
    <row r="35" spans="1:4" ht="15.4" x14ac:dyDescent="0.4">
      <c r="A35" s="8" t="s">
        <v>3824</v>
      </c>
      <c r="B35" s="49">
        <f t="shared" si="1"/>
        <v>4.0540540540540544</v>
      </c>
      <c r="C35" s="49">
        <v>10.344827586206897</v>
      </c>
      <c r="D35">
        <v>9</v>
      </c>
    </row>
    <row r="36" spans="1:4" ht="15.4" x14ac:dyDescent="0.4">
      <c r="A36" s="8" t="s">
        <v>3808</v>
      </c>
      <c r="B36" s="49">
        <f t="shared" si="1"/>
        <v>2.2522522522522523</v>
      </c>
      <c r="C36" s="49">
        <v>6.8965517241379306</v>
      </c>
      <c r="D36">
        <v>5</v>
      </c>
    </row>
    <row r="37" spans="1:4" ht="15.4" x14ac:dyDescent="0.4">
      <c r="A37" s="8" t="s">
        <v>3800</v>
      </c>
      <c r="B37" s="49">
        <f t="shared" si="1"/>
        <v>2.7027027027027026</v>
      </c>
      <c r="C37" s="49">
        <v>3.4482758620689653</v>
      </c>
      <c r="D37">
        <v>6</v>
      </c>
    </row>
    <row r="38" spans="1:4" ht="15.75" thickBot="1" x14ac:dyDescent="0.45">
      <c r="A38" s="14" t="s">
        <v>3809</v>
      </c>
      <c r="B38" s="50">
        <v>7.6576576576576567</v>
      </c>
      <c r="C38" s="50">
        <v>0</v>
      </c>
      <c r="D38">
        <v>17</v>
      </c>
    </row>
    <row r="40" spans="1:4" ht="15.4" x14ac:dyDescent="0.4">
      <c r="A40" s="47"/>
      <c r="B40" s="49"/>
      <c r="C40" s="49"/>
    </row>
    <row r="41" spans="1:4" ht="15.4" x14ac:dyDescent="0.4">
      <c r="A41" s="13"/>
      <c r="B41" s="49"/>
      <c r="C41" s="49"/>
    </row>
    <row r="42" spans="1:4" ht="15.75" thickBot="1" x14ac:dyDescent="0.45">
      <c r="A42" s="102" t="s">
        <v>3812</v>
      </c>
      <c r="B42" s="102"/>
    </row>
    <row r="43" spans="1:4" ht="15.75" thickBot="1" x14ac:dyDescent="0.45">
      <c r="A43" s="19" t="s">
        <v>3794</v>
      </c>
      <c r="B43" s="31" t="s">
        <v>3730</v>
      </c>
    </row>
    <row r="44" spans="1:4" ht="15.4" x14ac:dyDescent="0.4">
      <c r="A44" s="8" t="s">
        <v>3808</v>
      </c>
      <c r="B44" s="39">
        <f t="shared" ref="B44:B58" si="2">C44/29*100</f>
        <v>6.8965517241379306</v>
      </c>
      <c r="C44">
        <v>2</v>
      </c>
    </row>
    <row r="45" spans="1:4" ht="15.4" x14ac:dyDescent="0.4">
      <c r="A45" s="8" t="s">
        <v>3799</v>
      </c>
      <c r="B45" s="40">
        <f t="shared" si="2"/>
        <v>17.241379310344829</v>
      </c>
      <c r="C45">
        <v>5</v>
      </c>
    </row>
    <row r="46" spans="1:4" ht="15.4" x14ac:dyDescent="0.4">
      <c r="A46" s="53" t="s">
        <v>3798</v>
      </c>
      <c r="B46" s="40">
        <f t="shared" si="2"/>
        <v>17.241379310344829</v>
      </c>
      <c r="C46">
        <v>5</v>
      </c>
    </row>
    <row r="47" spans="1:4" ht="15.4" x14ac:dyDescent="0.4">
      <c r="A47" s="8" t="s">
        <v>3795</v>
      </c>
      <c r="B47" s="40">
        <f t="shared" si="2"/>
        <v>55.172413793103445</v>
      </c>
      <c r="C47">
        <v>16</v>
      </c>
    </row>
    <row r="48" spans="1:4" ht="15.4" x14ac:dyDescent="0.4">
      <c r="A48" s="8" t="s">
        <v>3802</v>
      </c>
      <c r="B48" s="40">
        <f t="shared" si="2"/>
        <v>41.379310344827587</v>
      </c>
      <c r="C48">
        <v>12</v>
      </c>
    </row>
    <row r="49" spans="1:3" ht="15.4" x14ac:dyDescent="0.4">
      <c r="A49" s="51" t="s">
        <v>3804</v>
      </c>
      <c r="B49" s="52">
        <f t="shared" si="2"/>
        <v>6.8965517241379306</v>
      </c>
      <c r="C49">
        <v>2</v>
      </c>
    </row>
    <row r="50" spans="1:3" ht="15.4" x14ac:dyDescent="0.4">
      <c r="A50" s="47" t="s">
        <v>3810</v>
      </c>
      <c r="B50" s="40">
        <f t="shared" si="2"/>
        <v>0</v>
      </c>
      <c r="C50">
        <v>0</v>
      </c>
    </row>
    <row r="51" spans="1:3" ht="15.4" x14ac:dyDescent="0.4">
      <c r="A51" s="8" t="s">
        <v>3803</v>
      </c>
      <c r="B51" s="40">
        <f t="shared" si="2"/>
        <v>10.344827586206897</v>
      </c>
      <c r="C51">
        <v>3</v>
      </c>
    </row>
    <row r="52" spans="1:3" ht="15.4" x14ac:dyDescent="0.4">
      <c r="A52" s="8" t="s">
        <v>3806</v>
      </c>
      <c r="B52" s="40">
        <f t="shared" si="2"/>
        <v>3.4482758620689653</v>
      </c>
      <c r="C52">
        <v>1</v>
      </c>
    </row>
    <row r="53" spans="1:3" ht="15.4" x14ac:dyDescent="0.4">
      <c r="A53" s="53" t="s">
        <v>3796</v>
      </c>
      <c r="B53" s="40">
        <f t="shared" si="2"/>
        <v>24.137931034482758</v>
      </c>
      <c r="C53">
        <v>7</v>
      </c>
    </row>
    <row r="54" spans="1:3" ht="15.4" x14ac:dyDescent="0.4">
      <c r="A54" s="8" t="s">
        <v>3797</v>
      </c>
      <c r="B54" s="40">
        <f t="shared" si="2"/>
        <v>0</v>
      </c>
      <c r="C54">
        <v>0</v>
      </c>
    </row>
    <row r="55" spans="1:3" ht="15.4" x14ac:dyDescent="0.4">
      <c r="A55" s="8" t="s">
        <v>3801</v>
      </c>
      <c r="B55" s="40">
        <f t="shared" si="2"/>
        <v>37.931034482758619</v>
      </c>
      <c r="C55">
        <v>11</v>
      </c>
    </row>
    <row r="56" spans="1:3" ht="15.4" x14ac:dyDescent="0.4">
      <c r="A56" s="51" t="s">
        <v>3807</v>
      </c>
      <c r="B56" s="52">
        <f t="shared" si="2"/>
        <v>6.8965517241379306</v>
      </c>
      <c r="C56">
        <v>2</v>
      </c>
    </row>
    <row r="57" spans="1:3" ht="15.4" x14ac:dyDescent="0.4">
      <c r="A57" s="8" t="s">
        <v>3800</v>
      </c>
      <c r="B57" s="40">
        <f t="shared" si="2"/>
        <v>3.4482758620689653</v>
      </c>
      <c r="C57">
        <v>1</v>
      </c>
    </row>
    <row r="58" spans="1:3" ht="15.75" thickBot="1" x14ac:dyDescent="0.45">
      <c r="A58" s="14" t="s">
        <v>3805</v>
      </c>
      <c r="B58" s="30">
        <f t="shared" si="2"/>
        <v>17.241379310344829</v>
      </c>
      <c r="C58">
        <v>5</v>
      </c>
    </row>
    <row r="60" spans="1:3" ht="15.4" x14ac:dyDescent="0.4">
      <c r="A60" s="8" t="s">
        <v>3816</v>
      </c>
      <c r="B60" s="49">
        <f>(C49+C56)/29*100</f>
        <v>13.793103448275861</v>
      </c>
    </row>
    <row r="66" spans="1:3" ht="17.649999999999999" x14ac:dyDescent="0.4">
      <c r="A66" s="54" t="s">
        <v>3817</v>
      </c>
    </row>
    <row r="67" spans="1:3" ht="15.75" thickBot="1" x14ac:dyDescent="0.45">
      <c r="A67" s="103" t="s">
        <v>3818</v>
      </c>
      <c r="B67" s="103"/>
      <c r="C67" s="103"/>
    </row>
    <row r="68" spans="1:3" ht="15.75" thickBot="1" x14ac:dyDescent="0.45">
      <c r="A68" s="19" t="s">
        <v>3819</v>
      </c>
      <c r="B68" s="31" t="s">
        <v>3813</v>
      </c>
      <c r="C68" s="31" t="s">
        <v>3814</v>
      </c>
    </row>
    <row r="69" spans="1:3" ht="15.4" x14ac:dyDescent="0.4">
      <c r="A69" s="8" t="s">
        <v>3821</v>
      </c>
      <c r="B69" s="48">
        <f>B74/222*100</f>
        <v>58.108108108108105</v>
      </c>
      <c r="C69" s="48">
        <f>C74/29*100</f>
        <v>72.41379310344827</v>
      </c>
    </row>
    <row r="70" spans="1:3" ht="15.4" x14ac:dyDescent="0.4">
      <c r="A70" s="8" t="s">
        <v>3823</v>
      </c>
      <c r="B70" s="49">
        <f t="shared" ref="B70:B72" si="3">B75/222*100</f>
        <v>8.5585585585585591</v>
      </c>
      <c r="C70" s="49">
        <f t="shared" ref="C70:C72" si="4">C75/29*100</f>
        <v>17.241379310344829</v>
      </c>
    </row>
    <row r="71" spans="1:3" ht="15.4" x14ac:dyDescent="0.4">
      <c r="A71" s="8" t="s">
        <v>3820</v>
      </c>
      <c r="B71" s="49">
        <f t="shared" si="3"/>
        <v>4.954954954954955</v>
      </c>
      <c r="C71" s="49">
        <f t="shared" si="4"/>
        <v>10.344827586206897</v>
      </c>
    </row>
    <row r="72" spans="1:3" ht="15.75" thickBot="1" x14ac:dyDescent="0.45">
      <c r="A72" s="14" t="s">
        <v>3822</v>
      </c>
      <c r="B72" s="50">
        <f t="shared" si="3"/>
        <v>40.090090090090094</v>
      </c>
      <c r="C72" s="50">
        <f t="shared" si="4"/>
        <v>27.586206896551722</v>
      </c>
    </row>
    <row r="74" spans="1:3" ht="15.4" x14ac:dyDescent="0.4">
      <c r="A74" s="8" t="s">
        <v>3821</v>
      </c>
      <c r="B74">
        <v>129</v>
      </c>
      <c r="C74" s="55">
        <v>21</v>
      </c>
    </row>
    <row r="75" spans="1:3" ht="15.4" x14ac:dyDescent="0.4">
      <c r="A75" s="8" t="s">
        <v>3823</v>
      </c>
      <c r="B75">
        <v>19</v>
      </c>
      <c r="C75" s="55">
        <v>5</v>
      </c>
    </row>
    <row r="76" spans="1:3" ht="15.4" x14ac:dyDescent="0.4">
      <c r="A76" s="8" t="s">
        <v>3820</v>
      </c>
      <c r="B76">
        <v>11</v>
      </c>
      <c r="C76" s="55">
        <v>3</v>
      </c>
    </row>
    <row r="77" spans="1:3" ht="15.75" thickBot="1" x14ac:dyDescent="0.45">
      <c r="A77" s="14" t="s">
        <v>3822</v>
      </c>
      <c r="B77">
        <v>89</v>
      </c>
      <c r="C77" s="55">
        <v>8</v>
      </c>
    </row>
  </sheetData>
  <sortState xmlns:xlrd2="http://schemas.microsoft.com/office/spreadsheetml/2017/richdata2" ref="A27:D38">
    <sortCondition descending="1" ref="C33:C38"/>
  </sortState>
  <mergeCells count="4">
    <mergeCell ref="A3:B3"/>
    <mergeCell ref="A42:B42"/>
    <mergeCell ref="A25:C25"/>
    <mergeCell ref="A67:C6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Dataset</vt:lpstr>
      <vt:lpstr>Overview</vt:lpstr>
      <vt:lpstr>Country</vt:lpstr>
      <vt:lpstr>Media organization</vt:lpstr>
      <vt:lpstr>Topic</vt:lpstr>
      <vt:lpstr>Data source</vt:lpstr>
      <vt:lpstr>Transparency</vt:lpstr>
      <vt:lpstr>Visualization</vt:lpstr>
      <vt:lpstr>Impact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huhuiyi</cp:lastModifiedBy>
  <dcterms:created xsi:type="dcterms:W3CDTF">2022-07-27T12:48:24Z</dcterms:created>
  <dcterms:modified xsi:type="dcterms:W3CDTF">2022-09-06T19:45:21Z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1684ffff</vt:lpwstr>
  </property>
</Properties>
</file>