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A480310F-DA8B-4172-8BC4-D3D20802F462}" xr6:coauthVersionLast="47" xr6:coauthVersionMax="47" xr10:uidLastSave="{00000000-0000-0000-0000-000000000000}"/>
  <bookViews>
    <workbookView xWindow="-108" yWindow="-108" windowWidth="23256" windowHeight="12456" tabRatio="770" activeTab="3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soles_stomach_content" sheetId="13" r:id="rId9"/>
  </sheets>
  <externalReferences>
    <externalReference r:id="rId10"/>
    <externalReference r:id="rId11"/>
  </externalReferences>
  <definedNames>
    <definedName name="_xlnm._FilterDatabase" localSheetId="3" hidden="1">benthos!$A$1:$BH$51</definedName>
    <definedName name="_xlnm._FilterDatabase" localSheetId="7" hidden="1">isotopes_benth_CAPES!$A$1:$L$102</definedName>
    <definedName name="_xlnm._FilterDatabase" localSheetId="6">isotopes_fish_CAPES!$A$1:$P$68</definedName>
    <definedName name="_xlnm._FilterDatabase" localSheetId="8" hidden="1">soles_stomach_content!$A$1:$AI$1130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N13" i="4" l="1"/>
  <c r="O15" i="4"/>
  <c r="O17" i="4"/>
  <c r="O7" i="4"/>
  <c r="N9" i="4"/>
  <c r="O11" i="4"/>
  <c r="O3" i="4"/>
  <c r="O9" i="4"/>
  <c r="O10" i="4"/>
  <c r="N11" i="4"/>
  <c r="O12" i="4"/>
  <c r="O13" i="4"/>
  <c r="O14" i="4"/>
  <c r="N15" i="4"/>
  <c r="O16" i="4"/>
  <c r="O2" i="4"/>
  <c r="N4" i="4"/>
  <c r="N5" i="4"/>
  <c r="O6" i="4"/>
  <c r="N7" i="4"/>
  <c r="O8" i="4"/>
  <c r="N8" i="4"/>
  <c r="O5" i="4"/>
  <c r="N3" i="4"/>
  <c r="O4" i="4"/>
  <c r="L8" i="4"/>
  <c r="N17" i="4"/>
  <c r="N2" i="4"/>
  <c r="M8" i="4"/>
  <c r="N16" i="4"/>
  <c r="N12" i="4"/>
  <c r="N14" i="4"/>
  <c r="N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6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1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4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K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L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N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O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P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Q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R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S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<sst xmlns="http://schemas.openxmlformats.org/spreadsheetml/2006/main" count="19707" uniqueCount="2065">
  <si>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</si>
  <si>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</si>
  <si>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</si>
  <si>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</si>
  <si>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</si>
  <si>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</si>
  <si>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</si>
  <si>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</si>
  <si>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</si>
  <si>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</si>
  <si>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</si>
  <si>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</si>
  <si>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</si>
  <si>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</si>
  <si>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</si>
  <si>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</si>
  <si>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</si>
  <si>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</si>
  <si>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</si>
  <si>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</si>
  <si>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</si>
  <si>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</si>
  <si>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</si>
  <si>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</si>
  <si>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</si>
  <si>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</si>
  <si>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</si>
  <si>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</si>
  <si>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</si>
  <si>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</si>
  <si>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</si>
  <si>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</si>
  <si>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</si>
  <si>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</si>
  <si>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</si>
  <si>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</si>
  <si>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</si>
  <si>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</si>
  <si>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</si>
  <si>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</si>
  <si>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</si>
  <si>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</si>
  <si>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</si>
  <si>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</si>
  <si>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</si>
  <si>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</si>
  <si>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</si>
  <si>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</si>
  <si>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</si>
  <si>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</si>
  <si>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</si>
  <si>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</si>
  <si>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</si>
  <si>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</si>
  <si>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</si>
  <si>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</si>
  <si>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</si>
  <si>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</si>
  <si>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</si>
  <si>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</si>
  <si>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</si>
  <si>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</si>
  <si>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</si>
  <si>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</si>
  <si>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</si>
  <si>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</si>
  <si>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</si>
  <si>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</si>
  <si>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</si>
  <si>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</si>
  <si>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</si>
  <si>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</si>
  <si>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</si>
  <si>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</si>
  <si>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</si>
  <si>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</si>
  <si>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</si>
  <si>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</si>
  <si>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</si>
  <si>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</si>
  <si>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</si>
  <si>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</si>
  <si>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</si>
  <si>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</si>
  <si>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</si>
  <si>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</si>
  <si>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</si>
  <si>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</si>
  <si>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</si>
  <si>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</si>
  <si>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</si>
  <si>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</si>
  <si>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</si>
  <si>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</si>
  <si>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</si>
  <si>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</si>
  <si>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</si>
  <si>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</si>
  <si>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</si>
  <si>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</si>
  <si>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</si>
  <si>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</si>
  <si>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</si>
  <si>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</si>
  <si>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</si>
  <si>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</si>
  <si>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</si>
  <si>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</si>
  <si>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</si>
  <si>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</si>
  <si>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</si>
  <si>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</si>
  <si>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</si>
  <si>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</si>
  <si>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</si>
  <si>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</si>
  <si>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</si>
  <si>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</si>
  <si>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</si>
  <si>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</si>
  <si>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</si>
  <si>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</si>
  <si>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</si>
  <si>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</si>
  <si>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</si>
  <si>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</si>
  <si>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</si>
  <si>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</si>
  <si>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</si>
  <si>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</si>
  <si>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</si>
  <si>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</si>
  <si>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</si>
  <si>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</si>
  <si>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</si>
  <si>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</si>
  <si>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</si>
  <si>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</si>
  <si>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</si>
  <si>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</si>
  <si>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</si>
  <si>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</si>
  <si>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</si>
  <si>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</si>
  <si>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</si>
  <si>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</si>
  <si>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</si>
  <si>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</si>
  <si>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</si>
  <si>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</si>
  <si>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</si>
  <si>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</si>
  <si>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</si>
  <si>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</si>
  <si>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</si>
  <si>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</si>
  <si>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</si>
  <si>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</si>
  <si>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</si>
  <si>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</si>
  <si>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</si>
  <si>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</si>
  <si>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</si>
  <si>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</si>
  <si>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</si>
  <si>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</si>
  <si>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</si>
  <si>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</si>
  <si>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</si>
  <si>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</si>
  <si>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</si>
  <si>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</si>
  <si>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</si>
  <si>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</si>
  <si>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</si>
  <si>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</si>
  <si>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</si>
  <si>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</si>
  <si>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</si>
  <si>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</si>
  <si>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</si>
  <si>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</si>
  <si>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</si>
  <si>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</si>
  <si>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</si>
  <si>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</si>
  <si>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</si>
  <si>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</si>
  <si>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</si>
  <si>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</si>
  <si>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</si>
  <si>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</si>
  <si>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</si>
  <si>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</si>
  <si>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</si>
  <si>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</si>
  <si>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</si>
  <si>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</si>
  <si>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</si>
  <si>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</si>
  <si>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</si>
  <si>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</si>
  <si>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</si>
  <si>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</si>
  <si>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</si>
  <si>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</si>
  <si>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</si>
  <si>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</si>
  <si>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</si>
  <si>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</si>
  <si>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</si>
  <si>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</si>
  <si>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</si>
  <si>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</si>
  <si>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</si>
  <si>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</si>
  <si>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</si>
  <si>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</si>
  <si>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</si>
  <si>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</si>
  <si>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</si>
  <si>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</si>
  <si>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</si>
  <si>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</si>
  <si>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</si>
  <si>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</si>
  <si>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</si>
  <si>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</si>
  <si>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</si>
  <si>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</si>
  <si>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</si>
  <si>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</si>
  <si>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</si>
  <si>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</si>
  <si>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</si>
  <si>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</si>
  <si>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</si>
  <si>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</si>
  <si>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</si>
  <si>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</si>
  <si>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</si>
  <si>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</si>
  <si>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</si>
  <si>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</si>
  <si>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</si>
  <si>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</si>
  <si>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</si>
  <si>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</si>
  <si>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</si>
  <si>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</si>
  <si>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</si>
  <si>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</si>
  <si>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</si>
  <si>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</si>
  <si>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</si>
  <si>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</si>
  <si>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</si>
  <si>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</si>
  <si>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</si>
  <si>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</si>
  <si>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</si>
  <si>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</si>
  <si>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</si>
  <si>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</si>
  <si>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</si>
  <si>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</si>
  <si>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</si>
  <si>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</si>
  <si>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</si>
  <si>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</si>
  <si>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</si>
  <si>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</si>
  <si>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</si>
  <si>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</si>
  <si>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</si>
  <si>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</si>
  <si>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</si>
  <si>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</si>
  <si>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</si>
  <si>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</si>
  <si>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</si>
  <si>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</si>
  <si>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</si>
  <si>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</si>
  <si>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</si>
  <si>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</si>
  <si>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</si>
  <si>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</si>
  <si>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</si>
  <si>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</si>
  <si>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</si>
  <si>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</si>
  <si>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</si>
  <si>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</si>
  <si>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</si>
  <si>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</si>
  <si>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</si>
  <si>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</si>
  <si>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</si>
  <si>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</si>
  <si>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</si>
  <si>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</si>
  <si>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</si>
  <si>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</si>
  <si>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</si>
  <si>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</si>
  <si>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</si>
  <si>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</si>
  <si>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</si>
  <si>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</si>
  <si>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</si>
  <si>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</si>
  <si>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</si>
  <si>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</si>
  <si>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</si>
  <si>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</si>
  <si>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</si>
  <si>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</si>
  <si>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</si>
  <si>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</si>
  <si>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</si>
  <si>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</si>
  <si>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</si>
  <si>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</si>
  <si>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</si>
  <si>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</si>
  <si>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</si>
  <si>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</si>
  <si>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</si>
  <si>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</si>
  <si>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</si>
  <si>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</si>
  <si>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</si>
  <si>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</si>
  <si>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</si>
  <si>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</si>
  <si>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</si>
  <si>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</si>
  <si>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</si>
  <si>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</si>
  <si>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</si>
  <si>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</si>
  <si>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</si>
  <si>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</si>
  <si>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</si>
  <si>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</si>
  <si>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</si>
  <si>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</si>
  <si>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</si>
  <si>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</si>
  <si>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</si>
  <si>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</si>
  <si>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</si>
  <si>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</si>
  <si>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</si>
  <si>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</si>
  <si>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</si>
  <si>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</si>
  <si>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</si>
  <si>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</si>
  <si>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</si>
  <si>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</si>
  <si>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</si>
  <si>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</si>
  <si>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</si>
  <si>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</si>
  <si>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</si>
  <si>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</si>
  <si>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</si>
  <si>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</si>
  <si>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</si>
  <si>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</si>
  <si>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</si>
  <si>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</si>
  <si>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</si>
  <si>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</si>
  <si>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</si>
  <si>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</si>
  <si>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</si>
  <si>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</si>
  <si>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</si>
  <si>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</si>
  <si>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</si>
  <si>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</si>
  <si>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</si>
  <si>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</si>
  <si>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</si>
  <si>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</si>
  <si>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</si>
  <si>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</si>
  <si>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</si>
  <si>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</si>
  <si>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</si>
  <si>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</si>
  <si>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</si>
  <si>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</si>
  <si>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</si>
  <si>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</si>
  <si>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</si>
  <si>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</si>
  <si>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</si>
  <si>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</si>
  <si>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</si>
  <si>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</si>
  <si>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</si>
  <si>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</si>
  <si>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</si>
  <si>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</si>
  <si>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</si>
  <si>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</si>
  <si>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</si>
  <si>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</si>
  <si>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</si>
  <si>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</si>
  <si>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</si>
  <si>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</si>
  <si>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</si>
  <si>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</si>
  <si>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</si>
  <si>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</si>
  <si>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</si>
  <si>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</si>
  <si>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</si>
  <si>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</si>
  <si>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</si>
  <si>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</si>
  <si>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</si>
  <si>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</si>
  <si>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</si>
  <si>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</si>
  <si>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</si>
  <si>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</si>
  <si>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</si>
  <si>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</si>
  <si>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</si>
  <si>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</si>
  <si>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</si>
  <si>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</si>
  <si>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</si>
  <si>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</si>
  <si>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</si>
  <si>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</si>
  <si>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</si>
  <si>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</si>
  <si>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</si>
  <si>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</si>
  <si>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</si>
  <si>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</si>
  <si>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</si>
  <si>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</si>
  <si>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</si>
  <si>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</si>
  <si>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</si>
  <si>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</si>
  <si>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</si>
  <si>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</si>
  <si>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</si>
  <si>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</si>
  <si>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</si>
  <si>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</si>
  <si>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</si>
  <si>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</si>
  <si>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</si>
  <si>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</si>
  <si>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</si>
  <si>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</si>
  <si>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</si>
  <si>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</si>
  <si>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</si>
  <si>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</si>
  <si>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</si>
  <si>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</si>
  <si>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</si>
  <si>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</si>
  <si>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</si>
  <si>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</si>
  <si>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</si>
  <si>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</si>
  <si>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</si>
  <si>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</si>
  <si>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</si>
  <si>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</si>
  <si>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</si>
  <si>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</si>
  <si>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</si>
  <si>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</si>
  <si>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</si>
  <si>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</si>
  <si>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</si>
  <si>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</si>
  <si>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</si>
  <si>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</si>
  <si>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</si>
  <si>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</si>
  <si>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</si>
  <si>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</si>
  <si>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</si>
  <si>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</si>
  <si>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</si>
  <si>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</si>
  <si>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</si>
  <si>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</si>
  <si>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</si>
  <si>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</si>
  <si>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</si>
  <si>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</si>
  <si>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</si>
  <si>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</si>
  <si>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</si>
  <si>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</si>
  <si>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</si>
  <si>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</si>
  <si>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</si>
  <si>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</si>
  <si>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</si>
  <si>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</si>
  <si>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</si>
  <si>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</si>
  <si>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</si>
  <si>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</si>
  <si>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</si>
  <si>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</si>
  <si>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</si>
  <si>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</si>
  <si>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</si>
  <si>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</si>
  <si>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</si>
  <si>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</si>
  <si>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</si>
  <si>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</si>
  <si>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</si>
  <si>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</si>
  <si>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</si>
  <si>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</si>
  <si>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</si>
  <si>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</si>
  <si>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</si>
  <si>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</si>
  <si>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</si>
  <si>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</si>
  <si>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</si>
  <si>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</si>
  <si>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</si>
  <si>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</si>
  <si>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</si>
  <si>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</si>
  <si>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</si>
  <si>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</si>
  <si>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</si>
  <si>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</si>
  <si>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</si>
  <si>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</si>
  <si>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</si>
  <si>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</si>
  <si>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</si>
  <si>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</si>
  <si>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</si>
  <si>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</si>
  <si>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</si>
  <si>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</si>
  <si>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</si>
  <si>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</si>
  <si>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</si>
  <si>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</si>
  <si>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</si>
  <si>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</si>
  <si>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</si>
  <si>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</si>
  <si>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</si>
  <si>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</si>
  <si>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</si>
  <si>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</si>
  <si>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</si>
  <si>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</si>
  <si>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</si>
  <si>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</si>
  <si>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</si>
  <si>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</si>
  <si>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</si>
  <si>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</si>
  <si>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</si>
  <si>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</si>
  <si>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</si>
  <si>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</si>
  <si>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</si>
  <si>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</si>
  <si>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</si>
  <si>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</si>
  <si>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</si>
  <si>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</si>
  <si>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</si>
  <si>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</si>
  <si>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</si>
  <si>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</si>
  <si>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</si>
  <si>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</si>
  <si>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</si>
  <si>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</si>
  <si>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</si>
  <si>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</si>
  <si>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</si>
  <si>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</si>
  <si>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</si>
  <si>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</si>
  <si>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</si>
  <si>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</si>
  <si>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</si>
  <si>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</si>
  <si>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</si>
  <si>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</si>
  <si>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</si>
  <si>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</si>
  <si>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</si>
  <si>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</si>
  <si>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</si>
  <si>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</si>
  <si>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</si>
  <si>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</si>
  <si>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</si>
  <si>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</si>
  <si>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</si>
  <si>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</si>
  <si>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</si>
  <si>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</si>
  <si>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</si>
  <si>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</si>
  <si>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</si>
  <si>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</si>
  <si>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</si>
  <si>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</si>
  <si>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</si>
  <si>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</si>
  <si>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</si>
  <si>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</si>
  <si>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</si>
  <si>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</si>
  <si>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</si>
  <si>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</si>
  <si>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</si>
  <si>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</si>
  <si>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</si>
  <si>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</si>
  <si>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</si>
  <si>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</si>
  <si>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</si>
  <si>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</si>
  <si>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</si>
  <si>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</si>
  <si>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</si>
  <si>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</si>
  <si>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</si>
  <si>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</si>
  <si>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</si>
  <si>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</si>
  <si>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</si>
  <si>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</si>
  <si>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</si>
  <si>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</si>
  <si>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</si>
  <si>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</si>
  <si>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</si>
  <si>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</si>
  <si>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</si>
  <si>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</si>
  <si>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</si>
  <si>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</si>
  <si>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</si>
  <si>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</si>
  <si>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</si>
  <si>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</si>
  <si>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</si>
  <si>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</si>
  <si>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</si>
  <si>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</si>
  <si>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</si>
  <si>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</si>
  <si>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</si>
  <si>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</si>
  <si>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</si>
  <si>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</si>
  <si>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</si>
  <si>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</si>
  <si>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</si>
  <si>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</si>
  <si>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</si>
  <si>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</si>
  <si>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</si>
  <si>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</si>
  <si>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</si>
  <si>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</si>
  <si>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</si>
  <si>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</si>
  <si>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</si>
  <si>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</si>
  <si>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</si>
  <si>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</si>
  <si>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</si>
  <si>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</si>
  <si>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</si>
  <si>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</si>
  <si>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</si>
  <si>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</si>
  <si>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</si>
  <si>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</si>
  <si>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</si>
  <si>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</si>
  <si>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</si>
  <si>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</si>
  <si>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</si>
  <si>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</si>
  <si>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</si>
  <si>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</si>
  <si>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</si>
  <si>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</si>
  <si>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</si>
  <si>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</si>
  <si>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</si>
  <si>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</si>
  <si>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</si>
  <si>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</si>
  <si>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</si>
  <si>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</si>
  <si>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</si>
  <si>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</si>
  <si>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</si>
  <si>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</si>
  <si>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</si>
  <si>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</si>
  <si>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</si>
  <si>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</si>
  <si>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</si>
  <si>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</si>
  <si>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</si>
  <si>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</si>
  <si>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</si>
  <si>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</si>
  <si>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</si>
  <si>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</si>
  <si>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</si>
  <si>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</si>
  <si>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</si>
  <si>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</si>
  <si>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</si>
  <si>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</si>
  <si>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</si>
  <si>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</si>
  <si>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</si>
  <si>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</si>
  <si>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</si>
  <si>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</si>
  <si>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</si>
  <si>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</si>
  <si>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</si>
  <si>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</si>
  <si>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</si>
  <si>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</si>
  <si>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</si>
  <si>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</si>
  <si>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</si>
  <si>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</si>
  <si>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</si>
  <si>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</si>
  <si>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</si>
  <si>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</si>
  <si>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</si>
  <si>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</si>
  <si>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</si>
  <si>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</si>
  <si>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</si>
  <si>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</si>
  <si>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</si>
  <si>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</si>
  <si>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</si>
  <si>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</si>
  <si>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</si>
  <si>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</si>
  <si>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</si>
  <si>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</si>
  <si>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</si>
  <si>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</si>
  <si>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</si>
  <si>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</si>
  <si>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</si>
  <si>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</si>
  <si>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</si>
  <si>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</si>
  <si>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</si>
  <si>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</si>
  <si>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</si>
  <si>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</si>
  <si>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</si>
  <si>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</si>
  <si>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</si>
  <si>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</si>
  <si>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</si>
  <si>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</si>
  <si>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</si>
  <si>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</si>
  <si>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</si>
  <si>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</si>
  <si>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</si>
  <si>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</si>
  <si>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</si>
  <si>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</si>
  <si>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</si>
  <si>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</si>
  <si>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</si>
  <si>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</si>
  <si>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</si>
  <si>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</si>
  <si>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</si>
  <si>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</si>
  <si>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</si>
  <si>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</si>
  <si>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</si>
  <si>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</si>
  <si>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</si>
  <si>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</si>
  <si>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</si>
  <si>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</si>
  <si>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</si>
  <si>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</si>
  <si>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</si>
  <si>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</si>
  <si>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</si>
  <si>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</si>
  <si>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</si>
  <si>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</si>
  <si>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</si>
  <si>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</si>
  <si>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</si>
  <si>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</si>
  <si>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</si>
  <si>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</si>
  <si>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</si>
  <si>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</si>
  <si>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</si>
  <si>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</si>
  <si>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</si>
  <si>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</si>
  <si>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</si>
  <si>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</si>
  <si>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</si>
  <si>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</si>
  <si>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</si>
  <si>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</si>
  <si>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</si>
  <si>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</si>
  <si>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</si>
  <si>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</si>
  <si>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</si>
  <si>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</si>
  <si>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</si>
  <si>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</si>
  <si>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</si>
  <si>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</si>
  <si>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</si>
  <si>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</si>
  <si>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</si>
  <si>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</si>
  <si>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</si>
  <si>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</si>
  <si>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</si>
  <si>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</si>
  <si>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</si>
  <si>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</si>
  <si>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</si>
  <si>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</si>
  <si>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</si>
  <si>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</si>
  <si>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</si>
  <si>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</si>
  <si>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</si>
  <si>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</si>
  <si>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</si>
  <si>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</si>
  <si>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</si>
  <si>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</si>
  <si>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</si>
  <si>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</si>
  <si>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</si>
  <si>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</si>
  <si>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</si>
  <si>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</si>
  <si>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</si>
  <si>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</si>
  <si>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</si>
  <si>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</si>
  <si>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</si>
  <si>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</si>
  <si>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</si>
  <si>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</si>
  <si>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</si>
  <si>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</si>
  <si>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</si>
  <si>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</si>
  <si>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</si>
  <si>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</si>
  <si>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</si>
  <si>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</si>
  <si>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</si>
  <si>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</si>
  <si>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</si>
  <si>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</si>
  <si>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</si>
  <si>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</si>
  <si>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</si>
  <si>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</si>
  <si>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</si>
  <si>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</si>
  <si>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</si>
  <si>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</si>
  <si>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</si>
  <si>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</si>
  <si>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</si>
  <si>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</si>
  <si>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</si>
  <si>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</si>
  <si>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</si>
  <si>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</si>
  <si>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</si>
  <si>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</si>
  <si>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</si>
  <si>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</si>
  <si>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</si>
  <si>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</si>
  <si>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</si>
  <si>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</si>
  <si>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</si>
  <si>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</si>
  <si>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</si>
  <si>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</si>
  <si>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</si>
  <si>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</si>
  <si>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</si>
  <si>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</si>
  <si>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</si>
  <si>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</si>
  <si>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</si>
  <si>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</si>
  <si>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</si>
  <si>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</si>
  <si>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</si>
  <si>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</si>
  <si>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</si>
  <si>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</si>
  <si>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</si>
  <si>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</si>
  <si>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</si>
  <si>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</si>
  <si>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</si>
  <si>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</si>
  <si>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</si>
  <si>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</si>
  <si>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</si>
  <si>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</si>
  <si>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</si>
  <si>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</si>
  <si>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</si>
  <si>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</si>
  <si>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</si>
  <si>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</si>
  <si>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</si>
  <si>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</si>
  <si>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</si>
  <si>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</si>
  <si>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</si>
  <si>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</si>
  <si>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</si>
  <si>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</si>
  <si>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</si>
  <si>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</si>
  <si>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</si>
  <si>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</si>
  <si>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</si>
  <si>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</si>
  <si>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</si>
  <si>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</si>
  <si>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</si>
  <si>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</si>
  <si>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</si>
  <si>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</si>
  <si>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</si>
  <si>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</si>
  <si>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</si>
  <si>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</si>
  <si>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</si>
  <si>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</si>
  <si>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</si>
  <si>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</si>
  <si>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</si>
  <si>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</si>
  <si>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</si>
  <si>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</si>
  <si>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</si>
  <si>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</si>
  <si>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</si>
  <si>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</si>
  <si>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</si>
  <si>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</si>
  <si>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</si>
  <si>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</si>
  <si>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</si>
  <si>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</si>
  <si>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</si>
  <si>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</si>
  <si>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</si>
  <si>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</si>
  <si>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</si>
  <si>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</si>
  <si>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</si>
  <si>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</si>
  <si>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</si>
  <si>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</si>
  <si>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</si>
  <si>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</si>
  <si>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</si>
  <si>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</si>
  <si>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</si>
  <si>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</si>
  <si>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</si>
  <si>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</si>
  <si>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</si>
  <si>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</si>
  <si>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</si>
  <si>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</si>
  <si>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</si>
  <si>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</si>
  <si>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</si>
  <si>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</si>
  <si>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</si>
  <si>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</si>
  <si>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</si>
  <si>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</si>
  <si>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</si>
  <si>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</si>
  <si>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</si>
  <si>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</si>
  <si>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</si>
  <si>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</si>
  <si>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</si>
  <si>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</si>
  <si>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</si>
  <si>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</si>
  <si>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</si>
  <si>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</si>
  <si>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</si>
  <si>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</si>
  <si>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</si>
  <si>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</si>
  <si>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</si>
  <si>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</si>
  <si>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</si>
  <si>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</si>
  <si>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</si>
  <si>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</si>
  <si>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</si>
  <si>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</si>
  <si>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</si>
  <si>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</si>
  <si>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</si>
  <si>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</si>
  <si>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</si>
  <si>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</si>
  <si>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</si>
  <si>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</si>
  <si>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</si>
  <si>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</si>
  <si>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</si>
  <si>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</si>
  <si>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</si>
  <si>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</si>
  <si>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</si>
  <si>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</si>
  <si>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</si>
  <si>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</si>
  <si>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</si>
  <si>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</si>
  <si>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</si>
  <si>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</si>
  <si>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</si>
  <si>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</si>
  <si>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</si>
  <si>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</si>
  <si>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</si>
  <si>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</si>
  <si>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</si>
  <si>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</si>
  <si>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</si>
  <si>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</si>
  <si>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</si>
  <si>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</si>
  <si>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</si>
  <si>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</si>
  <si>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</si>
  <si>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</si>
  <si>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</si>
  <si>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</si>
  <si>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</si>
  <si>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</si>
  <si>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</si>
  <si>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</si>
  <si>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</si>
  <si>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</si>
  <si>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</si>
  <si>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</si>
  <si>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</si>
  <si>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</si>
  <si>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</si>
  <si>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</si>
  <si>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</si>
  <si>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</si>
  <si>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</si>
  <si>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</si>
  <si>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</si>
  <si>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</si>
  <si>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</si>
  <si>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</si>
  <si>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</si>
  <si>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</si>
  <si>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</si>
  <si>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</si>
  <si>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</si>
  <si>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</si>
  <si>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</si>
  <si>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</si>
  <si>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</si>
  <si>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</si>
  <si>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</si>
  <si>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</si>
  <si>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</si>
  <si>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</si>
  <si>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</si>
  <si>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</si>
  <si>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</si>
  <si>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</si>
  <si>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</si>
  <si>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</si>
  <si>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</si>
  <si>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</si>
  <si>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</si>
  <si>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</si>
  <si>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</si>
  <si>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</si>
  <si>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</si>
  <si>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</si>
  <si>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</si>
  <si>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</si>
  <si>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</si>
  <si>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</si>
  <si>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</si>
  <si>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</si>
  <si>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</si>
  <si>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</si>
  <si>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</si>
  <si>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</si>
  <si>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</si>
  <si>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</si>
  <si>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</si>
  <si>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</si>
  <si>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</si>
  <si>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</si>
  <si>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</si>
  <si>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</si>
  <si>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</si>
  <si>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</si>
  <si>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</si>
  <si>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</si>
  <si>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</si>
  <si>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</si>
  <si>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</si>
  <si>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</si>
  <si>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</si>
  <si>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</si>
  <si>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</si>
  <si>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</si>
  <si>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</si>
  <si>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</si>
  <si>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</si>
  <si>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</si>
  <si>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</si>
  <si>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</si>
  <si>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</si>
  <si>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</si>
  <si>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</si>
  <si>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</si>
  <si>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</si>
  <si>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</si>
  <si>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</si>
  <si>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</si>
  <si>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</si>
  <si>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</si>
  <si>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</si>
  <si>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</si>
  <si>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</si>
  <si>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</si>
  <si>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</si>
  <si>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</si>
  <si>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</si>
  <si>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</si>
  <si>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</si>
  <si>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</si>
  <si>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</si>
  <si>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</si>
  <si>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</si>
  <si>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</si>
  <si>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</si>
  <si>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</si>
  <si>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</si>
  <si>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</si>
  <si>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</si>
  <si>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</si>
  <si>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</si>
  <si>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</si>
  <si>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</si>
  <si>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</si>
  <si>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</si>
  <si>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</si>
  <si>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</si>
  <si>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</si>
  <si>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</si>
  <si>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</si>
  <si>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</si>
  <si>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</si>
  <si>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</si>
  <si>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</si>
  <si>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</si>
  <si>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</si>
  <si>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</si>
  <si>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</si>
  <si>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</si>
  <si>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</si>
  <si>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</si>
  <si>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</si>
  <si>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</si>
  <si>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</si>
  <si>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</si>
  <si>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</si>
  <si>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</si>
  <si>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</si>
  <si>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</si>
  <si>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</si>
  <si>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</si>
  <si>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</si>
  <si>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</si>
  <si>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</si>
  <si>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</si>
  <si>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</si>
  <si>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</si>
  <si>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</si>
  <si>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</si>
  <si>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</si>
  <si>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</si>
  <si>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</si>
  <si>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</si>
  <si>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</si>
  <si>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</si>
  <si>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</si>
  <si>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</si>
  <si>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</si>
  <si>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</si>
  <si>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</si>
  <si>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</si>
  <si>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</si>
  <si>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</si>
  <si>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</si>
  <si>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</si>
  <si>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</si>
  <si>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</si>
  <si>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</si>
  <si>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</si>
  <si>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</si>
  <si>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</si>
  <si>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</si>
  <si>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</si>
  <si>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</si>
  <si>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</si>
  <si>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</si>
  <si>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</si>
  <si>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</si>
  <si>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</si>
  <si>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</si>
  <si>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</si>
  <si>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</si>
  <si>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</si>
  <si>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</si>
  <si>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</si>
  <si>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</si>
  <si>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</si>
  <si>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</si>
  <si>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</si>
  <si>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</si>
  <si>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</si>
  <si>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</si>
  <si>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</si>
  <si>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</si>
  <si>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</si>
  <si>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</si>
  <si>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</si>
  <si>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</si>
  <si>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</si>
  <si>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</si>
  <si>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</si>
  <si>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</si>
  <si>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</si>
  <si>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</si>
  <si>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</si>
  <si>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</si>
  <si>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</si>
  <si>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</si>
  <si>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</si>
  <si>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</si>
  <si>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</si>
  <si>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</si>
  <si>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</si>
  <si>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</si>
  <si>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</si>
  <si>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</si>
  <si>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</si>
  <si>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</si>
  <si>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</si>
  <si>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</si>
  <si>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</si>
  <si>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</si>
  <si>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</si>
  <si>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</si>
  <si>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</si>
  <si>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</si>
  <si>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</si>
  <si>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</si>
  <si>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</si>
  <si>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</si>
  <si>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</si>
  <si>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</si>
  <si>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</si>
  <si>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</si>
  <si>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</si>
  <si>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</si>
  <si>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</si>
  <si>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</si>
  <si>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</si>
  <si>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</si>
  <si>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</si>
  <si>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</si>
  <si>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</si>
  <si>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</si>
  <si>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</si>
  <si>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</si>
  <si>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</si>
  <si>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</si>
  <si>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</si>
  <si>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</si>
  <si>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</si>
  <si>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</si>
  <si>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</si>
  <si>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</si>
  <si>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</si>
  <si>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</si>
  <si>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</si>
  <si>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</si>
  <si>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</si>
  <si>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</si>
  <si>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</si>
  <si>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</si>
  <si>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</si>
  <si>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</si>
  <si>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</si>
  <si>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</si>
  <si>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</si>
  <si>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</si>
  <si>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</si>
  <si>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</si>
  <si>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</si>
  <si>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</si>
  <si>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</si>
  <si>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</si>
  <si>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</si>
  <si>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</si>
  <si>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</si>
  <si>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</si>
  <si>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</si>
  <si>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</si>
  <si>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</si>
  <si>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</si>
  <si>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</si>
  <si>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</si>
  <si>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</si>
  <si>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</si>
  <si>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</si>
  <si>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</si>
  <si>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</si>
  <si>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</si>
  <si>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</si>
  <si>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</si>
  <si>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</si>
  <si>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</si>
  <si>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</si>
  <si>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</si>
  <si>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</si>
  <si>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</si>
  <si>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</si>
  <si>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</si>
  <si>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</si>
  <si>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</si>
  <si>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</si>
  <si>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</si>
  <si>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</si>
  <si>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</si>
  <si>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</si>
  <si>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</si>
  <si>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</si>
  <si>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</si>
  <si>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</si>
  <si>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</si>
  <si>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</si>
  <si>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</si>
  <si>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</si>
  <si>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</si>
  <si>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</si>
  <si>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</si>
  <si>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</si>
  <si>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</si>
  <si>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</si>
  <si>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</si>
  <si>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</si>
  <si>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</si>
  <si>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</si>
  <si>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</si>
  <si>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</si>
  <si>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</si>
  <si>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</si>
  <si>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</si>
  <si>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</si>
  <si>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</si>
  <si>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</si>
  <si>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</si>
  <si>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</si>
  <si>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</si>
  <si>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</si>
  <si>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</si>
  <si>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</si>
  <si>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</si>
  <si>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</si>
  <si>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</si>
  <si>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</si>
  <si>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</si>
  <si>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</si>
  <si>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</si>
  <si>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</si>
  <si>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</si>
  <si>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</si>
  <si>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</si>
  <si>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</si>
  <si>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</si>
  <si>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</si>
  <si>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</si>
  <si>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</si>
  <si>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</si>
  <si>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</si>
  <si>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</si>
  <si>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</si>
  <si>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</si>
  <si>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</si>
  <si>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</si>
  <si>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</si>
  <si>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</si>
  <si>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</si>
  <si>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</si>
  <si>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</si>
  <si>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</si>
  <si>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</si>
  <si>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</si>
  <si>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</si>
  <si>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</si>
  <si>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</si>
  <si>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</si>
  <si>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</si>
  <si>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</si>
  <si>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</si>
  <si>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</si>
  <si>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</si>
  <si>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</si>
  <si>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</si>
  <si>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</si>
  <si>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</si>
  <si>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</si>
  <si>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</si>
  <si>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</si>
  <si>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</si>
  <si>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</si>
  <si>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</si>
  <si>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</si>
  <si>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</si>
  <si>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</si>
  <si>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</si>
  <si>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</si>
  <si>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</si>
  <si>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</si>
  <si>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</si>
  <si>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</si>
  <si>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</si>
  <si>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</si>
  <si>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</si>
  <si>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</si>
  <si>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</si>
  <si>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</si>
  <si>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</si>
  <si>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</si>
  <si>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</si>
  <si>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</si>
  <si>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</si>
  <si>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</si>
  <si>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</si>
  <si>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</si>
  <si>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</si>
  <si>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</si>
  <si>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</si>
  <si>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</si>
  <si>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</si>
  <si>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</si>
  <si>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</si>
  <si>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</si>
  <si>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</si>
  <si>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</si>
  <si>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</si>
  <si>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</si>
  <si>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</si>
  <si>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</si>
  <si>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</si>
  <si>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</si>
  <si>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</si>
  <si>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</si>
  <si>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</si>
  <si>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</si>
  <si>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</si>
  <si>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</si>
  <si>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</si>
  <si>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</si>
  <si>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</si>
  <si>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</si>
  <si>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</si>
  <si>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</si>
  <si>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</si>
  <si>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</si>
  <si>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</si>
  <si>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</si>
  <si>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</si>
  <si>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</si>
  <si>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</si>
  <si>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</si>
  <si>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</si>
  <si>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</si>
  <si>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</si>
  <si>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</si>
  <si>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</si>
  <si>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</si>
  <si>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</si>
  <si>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</si>
  <si>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</si>
  <si>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</si>
  <si>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</si>
  <si>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</si>
  <si>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</si>
  <si>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</si>
  <si>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</si>
  <si>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</si>
  <si>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</si>
  <si>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</si>
  <si>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</si>
  <si>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</si>
  <si>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</si>
  <si>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</si>
  <si>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</si>
  <si>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</si>
  <si>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</si>
  <si>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</si>
  <si>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</si>
  <si>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</si>
  <si>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</si>
  <si>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</si>
  <si>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</si>
  <si>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</si>
  <si>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</si>
  <si>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</si>
  <si>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</si>
  <si>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</si>
  <si>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</si>
  <si>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</si>
  <si>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</si>
  <si>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</si>
  <si>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</si>
  <si>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</si>
  <si>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</si>
  <si>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</si>
  <si>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</si>
  <si>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</si>
  <si>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</si>
  <si>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</si>
  <si>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</si>
  <si>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</si>
  <si>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</si>
  <si>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</si>
  <si>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</si>
  <si>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</si>
  <si>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</si>
  <si>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</si>
  <si>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</si>
  <si>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</si>
  <si>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</si>
  <si>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</si>
  <si>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</si>
  <si>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</si>
  <si>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</si>
  <si>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</si>
  <si>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</si>
  <si>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</si>
  <si>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</si>
  <si>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</si>
  <si>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</si>
  <si>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</si>
  <si>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</si>
  <si>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</si>
  <si>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</si>
  <si>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</si>
  <si>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</si>
  <si>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</si>
  <si>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</si>
  <si>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</si>
  <si>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</si>
  <si>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</si>
  <si>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</si>
  <si>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</si>
  <si>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</si>
  <si>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</si>
  <si>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</si>
  <si>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</si>
  <si>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</si>
  <si>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</si>
  <si>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</si>
  <si>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</si>
  <si>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</si>
  <si>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</si>
  <si>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</si>
  <si>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</si>
  <si>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</si>
  <si>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</si>
  <si>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</si>
  <si>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</si>
  <si>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</si>
  <si>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</si>
  <si>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</si>
  <si>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</si>
  <si>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</si>
  <si>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</si>
  <si>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</si>
  <si>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</si>
  <si>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</si>
  <si>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</si>
  <si>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</si>
  <si>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</si>
  <si>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</si>
  <si>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</si>
  <si>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</si>
  <si>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</si>
  <si>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</si>
  <si>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</si>
  <si>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</si>
  <si>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</si>
  <si>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</si>
  <si>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</si>
  <si>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</si>
  <si>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</si>
  <si>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</si>
  <si>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</si>
  <si>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</si>
  <si>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</si>
  <si>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</si>
  <si>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</si>
  <si>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</si>
  <si>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</si>
  <si>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</si>
  <si>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</si>
  <si>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</si>
  <si>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</si>
  <si>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</si>
  <si>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</si>
  <si>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</si>
  <si>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</si>
  <si>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</si>
  <si>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</si>
  <si>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</si>
  <si>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</si>
  <si>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</si>
  <si>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</si>
  <si>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</si>
  <si>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</si>
  <si>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</si>
  <si>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</si>
  <si>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</si>
  <si>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</si>
  <si>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</si>
  <si>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</si>
  <si>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</si>
  <si>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</si>
  <si>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</si>
  <si>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</si>
  <si>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</si>
  <si>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</si>
  <si>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</si>
  <si>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</si>
  <si>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</si>
  <si>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</si>
  <si>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</si>
  <si>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</si>
  <si>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</si>
  <si>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</si>
  <si>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</si>
  <si>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</si>
  <si>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</si>
  <si>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</si>
  <si>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</si>
  <si>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</si>
  <si>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</si>
  <si>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</si>
  <si>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</si>
  <si>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</si>
  <si>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</si>
  <si>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</si>
  <si>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</si>
  <si>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</si>
  <si>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</si>
  <si>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</si>
  <si>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</si>
  <si>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</si>
  <si>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</si>
  <si>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</si>
  <si>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</si>
  <si>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</si>
  <si>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</si>
  <si>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</si>
  <si>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</si>
  <si>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</si>
  <si>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</si>
  <si>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</si>
  <si>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</si>
  <si>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</si>
  <si>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</si>
  <si>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</si>
  <si>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</si>
  <si>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</si>
  <si>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</si>
  <si>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</si>
  <si>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</si>
  <si>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</si>
  <si>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</si>
  <si>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</si>
  <si>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</si>
  <si>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</si>
  <si>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</si>
  <si>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</si>
  <si>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</si>
  <si>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</si>
  <si>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</si>
  <si>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</si>
  <si>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</si>
  <si>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</si>
  <si>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</si>
  <si>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</si>
  <si>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</si>
  <si>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</si>
  <si>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</si>
  <si>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</si>
  <si>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</si>
  <si>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</si>
  <si>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</si>
  <si>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</si>
  <si>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</si>
  <si>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</si>
  <si>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</si>
  <si>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</si>
  <si>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</si>
  <si>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</si>
  <si>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</si>
  <si>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</si>
  <si>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</si>
  <si>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</si>
  <si>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</si>
  <si>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</si>
  <si>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</si>
  <si>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</si>
  <si>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</si>
  <si>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</si>
  <si>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</si>
  <si>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</si>
  <si>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</si>
  <si>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</si>
  <si>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</si>
  <si>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</si>
  <si>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</si>
  <si>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</si>
  <si>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</si>
  <si>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</si>
  <si>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</si>
  <si>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</si>
  <si>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</si>
  <si>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</si>
  <si>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</si>
  <si>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</si>
  <si>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</si>
  <si>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</si>
  <si>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</si>
  <si>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</si>
  <si>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</si>
  <si>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</si>
  <si>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</si>
  <si>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</si>
  <si>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</si>
  <si>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</si>
  <si>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</si>
  <si>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</si>
  <si>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</si>
  <si>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</si>
  <si>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</si>
  <si>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</si>
  <si>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</si>
  <si>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</si>
  <si>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</si>
  <si>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</si>
  <si>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</si>
  <si>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</si>
  <si>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</si>
  <si>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</si>
  <si>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</si>
  <si>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</si>
  <si>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</si>
  <si>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</si>
  <si>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</si>
  <si>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</si>
  <si>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</si>
  <si>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</si>
  <si>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</si>
  <si>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</si>
  <si>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</si>
  <si>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</si>
  <si>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</si>
  <si>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</si>
  <si>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</si>
  <si>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</si>
  <si>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</si>
  <si>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</si>
  <si>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</si>
  <si>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</si>
  <si>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</si>
  <si>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</si>
  <si>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</si>
  <si>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</si>
  <si>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</si>
  <si>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</si>
  <si>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</si>
  <si>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</si>
  <si>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</si>
  <si>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</si>
  <si>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</si>
  <si>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</si>
  <si>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</si>
  <si>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</si>
  <si>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</si>
  <si>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</si>
  <si>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</si>
  <si>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</si>
  <si>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</si>
  <si>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</si>
  <si>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</si>
  <si>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</si>
  <si>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</si>
  <si>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</si>
  <si>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</si>
  <si>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</si>
  <si>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</si>
  <si>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</si>
  <si>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</si>
  <si>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</si>
  <si>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</si>
  <si>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</si>
  <si>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</si>
  <si>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</si>
  <si>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</si>
  <si>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</si>
  <si>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</si>
  <si>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</si>
  <si>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</si>
  <si>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</si>
  <si>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</si>
  <si>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</si>
  <si>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</si>
  <si>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</si>
  <si>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</si>
  <si>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</si>
  <si>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</si>
  <si>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</si>
  <si>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</si>
  <si>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</si>
  <si>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</si>
  <si>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</si>
  <si>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</si>
  <si>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</si>
  <si>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</si>
  <si>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</si>
  <si>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</si>
  <si>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</si>
  <si>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</si>
  <si>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</si>
  <si>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</si>
  <si>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</si>
  <si>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</si>
  <si>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</si>
  <si>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</si>
  <si>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</si>
  <si>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</si>
  <si>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</si>
  <si>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</si>
  <si>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</si>
  <si>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</si>
  <si>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</si>
  <si>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</si>
  <si>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</si>
  <si>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</si>
  <si>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</si>
  <si>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</si>
  <si>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</si>
  <si>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</si>
  <si>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</si>
  <si>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</si>
  <si>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</si>
  <si>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</si>
  <si>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</si>
  <si>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</si>
  <si>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</si>
  <si>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</si>
  <si>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</si>
  <si>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</si>
  <si>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</si>
  <si>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</si>
  <si>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</si>
  <si>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</si>
  <si>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</si>
  <si>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</si>
  <si>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</si>
  <si>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</si>
  <si>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</si>
  <si>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</si>
  <si>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</si>
  <si>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</si>
  <si>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</si>
  <si>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</si>
  <si>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</si>
  <si>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</si>
  <si>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</si>
  <si>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</si>
  <si>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</si>
  <si>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</si>
  <si>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</si>
  <si>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</si>
  <si>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</si>
  <si>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</si>
  <si>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</si>
  <si>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</si>
  <si>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</si>
  <si>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</si>
  <si>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</si>
  <si>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</si>
  <si>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</si>
  <si>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</si>
  <si>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</si>
  <si>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</si>
  <si>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</si>
  <si>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</si>
  <si>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</si>
  <si>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</si>
  <si>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</si>
  <si>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</si>
  <si>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</si>
  <si>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</si>
  <si>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</si>
  <si>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</si>
  <si>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</si>
  <si>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</si>
  <si>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</si>
  <si>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</si>
  <si>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</si>
  <si>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</si>
  <si>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</si>
  <si>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</si>
  <si>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</si>
  <si>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</si>
  <si>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</si>
  <si>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</si>
  <si>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</si>
  <si>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</si>
  <si>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</si>
  <si>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</si>
  <si>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</si>
  <si>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</si>
  <si>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</si>
  <si>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</si>
  <si>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</si>
  <si>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</si>
  <si>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</si>
  <si>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</si>
  <si>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</si>
  <si>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</si>
  <si>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</si>
  <si>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</si>
  <si>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</si>
  <si>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</si>
  <si>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</si>
  <si>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</si>
  <si>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</si>
  <si>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</si>
  <si>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</si>
  <si>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</si>
  <si>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</si>
  <si>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</si>
  <si>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</si>
  <si>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</si>
  <si>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</si>
  <si>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a-HBCDD_ng_gdw</t>
  </si>
  <si>
    <t>b-HBCDD_ng_gdw</t>
  </si>
  <si>
    <t>g-HBCDD_ng_gdw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</si>
  <si>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</si>
  <si>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</si>
  <si>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</si>
  <si>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</si>
  <si>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</si>
  <si>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</si>
  <si>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</si>
  <si>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</si>
  <si>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</si>
  <si>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</si>
  <si>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</si>
  <si>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</si>
  <si>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</si>
  <si>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</si>
  <si>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</si>
  <si>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</si>
  <si>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</si>
  <si>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</si>
  <si>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</si>
  <si>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</si>
  <si>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</si>
  <si>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</si>
  <si>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</si>
  <si>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</si>
  <si>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</si>
  <si>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</si>
  <si>
    <t>pg.g-1 dw</t>
  </si>
  <si>
    <t>a-HBCDD_pg_gdw</t>
  </si>
  <si>
    <t>b-HBCDD_pg_gdw</t>
  </si>
  <si>
    <t>g-HBCDD_pg_gdw</t>
  </si>
  <si>
    <t>grp</t>
  </si>
  <si>
    <t>soles_stomach_content</t>
  </si>
  <si>
    <t>N_tot_in_tractus</t>
  </si>
  <si>
    <t>Fish_TAG</t>
  </si>
  <si>
    <t>Faunistic_grp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</si>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</sst>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15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5" borderId="25" xfId="1" applyFont="1" applyFill="1" applyBorder="1" applyAlignment="1">
      <alignment horizontal="center"/>
    </xf>
    <xf numFmtId="2" fontId="25" fillId="15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4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19" borderId="0" xfId="0" applyFill="1"/>
    <xf numFmtId="0" fontId="0" fillId="20" borderId="8" xfId="0" applyFill="1" applyBorder="1"/>
    <xf numFmtId="0" fontId="0" fillId="20" borderId="4" xfId="0" applyFill="1" applyBorder="1"/>
    <xf numFmtId="0" fontId="0" fillId="20" borderId="0" xfId="0" applyFill="1"/>
    <xf numFmtId="0" fontId="1" fillId="21" borderId="36" xfId="0" applyFont="1" applyFill="1" applyBorder="1"/>
    <xf numFmtId="0" fontId="0" fillId="22" borderId="8" xfId="0" applyFill="1" applyBorder="1"/>
    <xf numFmtId="0" fontId="0" fillId="22" borderId="0" xfId="0" applyFill="1"/>
    <xf numFmtId="0" fontId="0" fillId="22" borderId="4" xfId="0" applyFill="1" applyBorder="1"/>
    <xf numFmtId="0" fontId="4" fillId="0" borderId="23" xfId="0" applyFont="1" applyBorder="1"/>
    <xf numFmtId="0" fontId="8" fillId="18" borderId="37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8" borderId="27" xfId="0" applyFont="1" applyFill="1" applyBorder="1" applyAlignment="1">
      <alignment horizontal="center" vertical="center" wrapText="1"/>
    </xf>
    <xf numFmtId="0" fontId="8" fillId="18" borderId="28" xfId="0" applyFont="1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0" borderId="23" xfId="0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2" borderId="12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3" borderId="21" xfId="0" applyFont="1" applyFill="1" applyBorder="1" applyAlignment="1">
      <alignment horizontal="center" vertical="center" wrapText="1"/>
    </xf>
    <xf numFmtId="9" fontId="0" fillId="19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0" borderId="0" xfId="0" applyNumberFormat="1" applyFill="1" applyAlignment="1">
      <alignment horizontal="center"/>
    </xf>
    <xf numFmtId="9" fontId="1" fillId="21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19" borderId="33" xfId="0" applyFill="1" applyBorder="1"/>
    <xf numFmtId="0" fontId="0" fillId="19" borderId="34" xfId="0" applyFill="1" applyBorder="1"/>
    <xf numFmtId="0" fontId="0" fillId="20" borderId="34" xfId="0" applyFill="1" applyBorder="1"/>
    <xf numFmtId="0" fontId="0" fillId="22" borderId="34" xfId="0" applyFill="1" applyBorder="1"/>
    <xf numFmtId="0" fontId="9" fillId="0" borderId="34" xfId="0" applyFont="1" applyBorder="1"/>
    <xf numFmtId="0" fontId="1" fillId="21" borderId="34" xfId="0" applyFont="1" applyFill="1" applyBorder="1"/>
    <xf numFmtId="0" fontId="0" fillId="22" borderId="35" xfId="0" applyFill="1" applyBorder="1"/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3" borderId="39" xfId="0" applyFont="1" applyFill="1" applyBorder="1" applyAlignment="1">
      <alignment horizontal="center" vertical="center"/>
    </xf>
    <xf numFmtId="9" fontId="1" fillId="23" borderId="40" xfId="0" applyNumberFormat="1" applyFont="1" applyFill="1" applyBorder="1" applyAlignment="1">
      <alignment horizontal="center" vertical="center"/>
    </xf>
    <xf numFmtId="0" fontId="1" fillId="23" borderId="33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3" borderId="38" xfId="0" applyFont="1" applyFill="1" applyBorder="1" applyAlignment="1">
      <alignment horizontal="center" vertical="center" wrapText="1"/>
    </xf>
    <xf numFmtId="0" fontId="1" fillId="19" borderId="38" xfId="0" applyFont="1" applyFill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5" fillId="22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3" borderId="17" xfId="0" applyNumberFormat="1" applyFont="1" applyFill="1" applyBorder="1" applyAlignment="1">
      <alignment horizontal="center" vertical="center"/>
    </xf>
    <xf numFmtId="9" fontId="1" fillId="19" borderId="3" xfId="0" applyNumberFormat="1" applyFont="1" applyFill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9" fontId="1" fillId="20" borderId="3" xfId="0" applyNumberFormat="1" applyFon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4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 wrapText="1"/>
    </xf>
    <xf numFmtId="166" fontId="8" fillId="18" borderId="43" xfId="0" applyNumberFormat="1" applyFont="1" applyFill="1" applyBorder="1" applyAlignment="1">
      <alignment horizontal="center" vertical="center" wrapText="1"/>
    </xf>
    <xf numFmtId="0" fontId="28" fillId="18" borderId="43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/>
    </xf>
    <xf numFmtId="0" fontId="32" fillId="18" borderId="43" xfId="0" applyFont="1" applyFill="1" applyBorder="1" applyAlignment="1">
      <alignment horizontal="center" vertical="center" wrapText="1"/>
    </xf>
    <xf numFmtId="0" fontId="1" fillId="18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12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4" fillId="0" borderId="0" xfId="0" applyFont="1" applyFill="1"/>
    <xf numFmtId="0" fontId="1" fillId="0" borderId="0" xfId="0" applyFont="1" applyFill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14" fontId="21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4" fontId="21" fillId="0" borderId="0" xfId="0" applyNumberFormat="1" applyFont="1" applyBorder="1" applyAlignment="1">
      <alignment horizontal="left"/>
    </xf>
    <xf numFmtId="2" fontId="21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5" fontId="23" fillId="3" borderId="5" xfId="0" applyNumberFormat="1" applyFont="1" applyFill="1" applyBorder="1" applyAlignment="1">
      <alignment horizontal="center"/>
    </xf>
    <xf numFmtId="165" fontId="10" fillId="4" borderId="1" xfId="0" applyNumberFormat="1" applyFont="1" applyFill="1" applyBorder="1" applyAlignment="1" applyProtection="1">
      <alignment horizontal="center"/>
      <protection locked="0"/>
    </xf>
    <xf numFmtId="165" fontId="23" fillId="0" borderId="7" xfId="0" applyNumberFormat="1" applyFont="1" applyBorder="1"/>
    <xf numFmtId="165" fontId="23" fillId="0" borderId="0" xfId="0" applyNumberFormat="1" applyFont="1" applyBorder="1" applyAlignment="1">
      <alignment horizontal="center" vertical="center"/>
    </xf>
    <xf numFmtId="165" fontId="23" fillId="3" borderId="4" xfId="0" applyNumberFormat="1" applyFont="1" applyFill="1" applyBorder="1" applyAlignment="1">
      <alignment horizontal="center"/>
    </xf>
    <xf numFmtId="165" fontId="10" fillId="3" borderId="0" xfId="0" applyNumberFormat="1" applyFont="1" applyFill="1" applyBorder="1" applyAlignment="1" applyProtection="1">
      <alignment horizontal="center"/>
      <protection locked="0"/>
    </xf>
    <xf numFmtId="165" fontId="23" fillId="3" borderId="0" xfId="0" applyNumberFormat="1" applyFont="1" applyFill="1" applyBorder="1" applyAlignment="1">
      <alignment horizontal="center"/>
    </xf>
    <xf numFmtId="165" fontId="23" fillId="0" borderId="36" xfId="0" applyNumberFormat="1" applyFont="1" applyBorder="1"/>
    <xf numFmtId="165" fontId="23" fillId="0" borderId="0" xfId="0" applyNumberFormat="1" applyFont="1" applyBorder="1" applyAlignment="1">
      <alignment horizontal="center"/>
    </xf>
    <xf numFmtId="165" fontId="23" fillId="10" borderId="4" xfId="0" applyNumberFormat="1" applyFont="1" applyFill="1" applyBorder="1" applyAlignment="1">
      <alignment horizontal="center"/>
    </xf>
    <xf numFmtId="165" fontId="23" fillId="10" borderId="0" xfId="0" applyNumberFormat="1" applyFont="1" applyFill="1" applyBorder="1" applyAlignment="1">
      <alignment horizontal="center"/>
    </xf>
    <xf numFmtId="2" fontId="21" fillId="0" borderId="1" xfId="0" applyNumberFormat="1" applyFont="1" applyBorder="1" applyAlignment="1">
      <alignment horizontal="center" vertical="center" wrapText="1"/>
    </xf>
    <xf numFmtId="2" fontId="21" fillId="0" borderId="0" xfId="0" applyNumberFormat="1" applyFont="1" applyBorder="1" applyAlignment="1">
      <alignment horizontal="center" vertical="center" wrapText="1"/>
    </xf>
    <xf numFmtId="2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 vertical="center" wrapText="1"/>
    </xf>
    <xf numFmtId="2" fontId="21" fillId="0" borderId="0" xfId="0" applyNumberFormat="1" applyFont="1" applyBorder="1" applyAlignment="1">
      <alignment horizontal="center" wrapText="1"/>
    </xf>
    <xf numFmtId="2" fontId="22" fillId="0" borderId="0" xfId="0" applyNumberFormat="1" applyFont="1" applyBorder="1" applyAlignment="1">
      <alignment horizontal="center"/>
    </xf>
  </cellXfs>
  <cellStyles count="2">
    <cellStyle name="Normal" xfId="0" builtinId="0"/>
    <cellStyle name="Normal_Feuil2" xfId="1" xr:uid="{00000000-0005-0000-0000-000001000000}"/>
  </cellStyles>
  <dxfs count="29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opLeftCell="A88" zoomScale="80" zoomScaleNormal="80" workbookViewId="0">
      <selection activeCell="A112" sqref="A112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46" t="s">
        <v>348</v>
      </c>
      <c r="B2" s="147" t="s">
        <v>349</v>
      </c>
    </row>
    <row r="3" spans="1:5" ht="15" thickBot="1" x14ac:dyDescent="0.35">
      <c r="A3" s="148">
        <v>0</v>
      </c>
      <c r="B3" s="149" t="s">
        <v>350</v>
      </c>
    </row>
    <row r="4" spans="1:5" x14ac:dyDescent="0.3">
      <c r="A4" s="50"/>
    </row>
    <row r="5" spans="1:5" ht="18" x14ac:dyDescent="0.35">
      <c r="A5" s="61" t="s">
        <v>767</v>
      </c>
      <c r="B5"/>
      <c r="E5"/>
    </row>
    <row r="6" spans="1:5" x14ac:dyDescent="0.3">
      <c r="A6" s="358" t="s">
        <v>1220</v>
      </c>
      <c r="B6"/>
      <c r="E6"/>
    </row>
    <row r="7" spans="1:5" x14ac:dyDescent="0.3">
      <c r="A7" s="358" t="s">
        <v>1214</v>
      </c>
      <c r="B7"/>
      <c r="E7"/>
    </row>
    <row r="8" spans="1:5" x14ac:dyDescent="0.3">
      <c r="A8" s="358" t="s">
        <v>1205</v>
      </c>
      <c r="B8"/>
      <c r="E8"/>
    </row>
    <row r="9" spans="1:5" x14ac:dyDescent="0.3">
      <c r="A9" s="358" t="s">
        <v>1207</v>
      </c>
      <c r="B9"/>
      <c r="E9"/>
    </row>
    <row r="10" spans="1:5" x14ac:dyDescent="0.3">
      <c r="A10" s="358" t="s">
        <v>1206</v>
      </c>
      <c r="B10"/>
      <c r="E10"/>
    </row>
    <row r="11" spans="1:5" x14ac:dyDescent="0.3">
      <c r="A11" s="358" t="s">
        <v>122</v>
      </c>
      <c r="B11"/>
      <c r="E11"/>
    </row>
    <row r="12" spans="1:5" x14ac:dyDescent="0.3">
      <c r="A12" s="358" t="s">
        <v>1219</v>
      </c>
      <c r="B12"/>
      <c r="E12"/>
    </row>
    <row r="13" spans="1:5" x14ac:dyDescent="0.3">
      <c r="A13" s="358" t="s">
        <v>178</v>
      </c>
      <c r="B13"/>
      <c r="E13"/>
    </row>
    <row r="14" spans="1:5" x14ac:dyDescent="0.3">
      <c r="D14" s="4"/>
    </row>
    <row r="15" spans="1:5" ht="18" x14ac:dyDescent="0.35">
      <c r="A15" s="61" t="s">
        <v>342</v>
      </c>
      <c r="B15" s="80" t="s">
        <v>346</v>
      </c>
    </row>
    <row r="17" spans="2:7" x14ac:dyDescent="0.3">
      <c r="B17" s="85" t="s">
        <v>149</v>
      </c>
    </row>
    <row r="18" spans="2:7" x14ac:dyDescent="0.3">
      <c r="B18" s="86" t="s">
        <v>150</v>
      </c>
    </row>
    <row r="19" spans="2:7" x14ac:dyDescent="0.3">
      <c r="B19" s="86" t="s">
        <v>151</v>
      </c>
    </row>
    <row r="20" spans="2:7" x14ac:dyDescent="0.3">
      <c r="B20" s="86" t="s">
        <v>0</v>
      </c>
    </row>
    <row r="21" spans="2:7" x14ac:dyDescent="0.3">
      <c r="B21" s="86" t="s">
        <v>152</v>
      </c>
    </row>
    <row r="22" spans="2:7" x14ac:dyDescent="0.3">
      <c r="B22" s="86" t="s">
        <v>153</v>
      </c>
    </row>
    <row r="23" spans="2:7" x14ac:dyDescent="0.3">
      <c r="B23" s="86" t="s">
        <v>154</v>
      </c>
    </row>
    <row r="24" spans="2:7" x14ac:dyDescent="0.3">
      <c r="B24" s="130" t="s">
        <v>126</v>
      </c>
    </row>
    <row r="25" spans="2:7" x14ac:dyDescent="0.3">
      <c r="B25" s="12" t="s">
        <v>121</v>
      </c>
    </row>
    <row r="26" spans="2:7" x14ac:dyDescent="0.3">
      <c r="B26" s="12" t="s">
        <v>146</v>
      </c>
      <c r="G26" t="s">
        <v>148</v>
      </c>
    </row>
    <row r="27" spans="2:7" x14ac:dyDescent="0.3">
      <c r="B27" s="12" t="s">
        <v>147</v>
      </c>
      <c r="G27" t="s">
        <v>148</v>
      </c>
    </row>
    <row r="28" spans="2:7" x14ac:dyDescent="0.3">
      <c r="B28" s="88" t="s">
        <v>116</v>
      </c>
      <c r="C28" t="s">
        <v>343</v>
      </c>
      <c r="D28" s="23" t="s">
        <v>347</v>
      </c>
      <c r="G28" s="84" t="s">
        <v>352</v>
      </c>
    </row>
    <row r="29" spans="2:7" x14ac:dyDescent="0.3">
      <c r="B29" s="89" t="s">
        <v>115</v>
      </c>
      <c r="C29" t="s">
        <v>344</v>
      </c>
      <c r="D29" s="23" t="s">
        <v>347</v>
      </c>
      <c r="G29" s="84" t="s">
        <v>351</v>
      </c>
    </row>
    <row r="30" spans="2:7" x14ac:dyDescent="0.3">
      <c r="B30" s="90" t="s">
        <v>117</v>
      </c>
      <c r="C30" t="s">
        <v>345</v>
      </c>
      <c r="D30" s="6" t="s">
        <v>353</v>
      </c>
      <c r="E30" s="62" t="s">
        <v>354</v>
      </c>
      <c r="F30" s="63" t="s">
        <v>355</v>
      </c>
      <c r="G30" s="84" t="s">
        <v>361</v>
      </c>
    </row>
    <row r="33" spans="1:13" ht="18" x14ac:dyDescent="0.35">
      <c r="A33" s="61" t="s">
        <v>356</v>
      </c>
      <c r="B33" s="80" t="s">
        <v>358</v>
      </c>
    </row>
    <row r="34" spans="1:13" ht="15.6" x14ac:dyDescent="0.3">
      <c r="M34" s="39"/>
    </row>
    <row r="35" spans="1:13" ht="15.6" x14ac:dyDescent="0.3">
      <c r="B35" s="131" t="s">
        <v>149</v>
      </c>
      <c r="M35" s="39"/>
    </row>
    <row r="36" spans="1:13" ht="15.6" x14ac:dyDescent="0.3">
      <c r="B36" s="132" t="s">
        <v>150</v>
      </c>
      <c r="M36" s="39"/>
    </row>
    <row r="37" spans="1:13" ht="15.6" x14ac:dyDescent="0.3">
      <c r="B37" s="132" t="s">
        <v>0</v>
      </c>
      <c r="M37" s="39"/>
    </row>
    <row r="38" spans="1:13" ht="15.6" x14ac:dyDescent="0.3">
      <c r="B38" s="132" t="s">
        <v>153</v>
      </c>
      <c r="M38" s="39"/>
    </row>
    <row r="39" spans="1:13" ht="15.6" x14ac:dyDescent="0.3">
      <c r="B39" s="132" t="s">
        <v>1</v>
      </c>
      <c r="M39" s="39"/>
    </row>
    <row r="40" spans="1:13" ht="15.6" x14ac:dyDescent="0.3">
      <c r="B40" s="132" t="s">
        <v>161</v>
      </c>
      <c r="M40" s="39"/>
    </row>
    <row r="41" spans="1:13" ht="15.6" x14ac:dyDescent="0.3">
      <c r="B41" s="132" t="s">
        <v>154</v>
      </c>
      <c r="M41" s="39"/>
    </row>
    <row r="42" spans="1:13" ht="15.6" x14ac:dyDescent="0.3">
      <c r="B42" s="132" t="s">
        <v>172</v>
      </c>
      <c r="M42" s="39"/>
    </row>
    <row r="43" spans="1:13" ht="15.6" x14ac:dyDescent="0.3">
      <c r="B43" s="133" t="s">
        <v>156</v>
      </c>
      <c r="M43" s="39"/>
    </row>
    <row r="44" spans="1:13" ht="15.6" x14ac:dyDescent="0.3">
      <c r="B44" s="134" t="s">
        <v>171</v>
      </c>
      <c r="M44" s="39"/>
    </row>
    <row r="45" spans="1:13" ht="15.6" x14ac:dyDescent="0.3">
      <c r="B45" s="133" t="s">
        <v>157</v>
      </c>
      <c r="M45" s="39"/>
    </row>
    <row r="46" spans="1:13" ht="15.6" x14ac:dyDescent="0.3">
      <c r="B46" s="135" t="s">
        <v>176</v>
      </c>
      <c r="M46" s="39"/>
    </row>
    <row r="47" spans="1:13" ht="15.6" x14ac:dyDescent="0.3">
      <c r="B47" s="135" t="s">
        <v>175</v>
      </c>
      <c r="M47" s="39"/>
    </row>
    <row r="48" spans="1:13" ht="15.6" x14ac:dyDescent="0.3">
      <c r="B48" s="132" t="s">
        <v>174</v>
      </c>
      <c r="M48" s="39"/>
    </row>
    <row r="49" spans="1:13" ht="15.6" x14ac:dyDescent="0.3">
      <c r="B49" s="132" t="s">
        <v>194</v>
      </c>
      <c r="M49" s="39"/>
    </row>
    <row r="50" spans="1:13" ht="15.6" x14ac:dyDescent="0.3">
      <c r="B50" s="134" t="s">
        <v>340</v>
      </c>
      <c r="M50" s="39"/>
    </row>
    <row r="51" spans="1:13" ht="15.6" x14ac:dyDescent="0.3">
      <c r="B51" s="134" t="s">
        <v>341</v>
      </c>
      <c r="M51" s="39"/>
    </row>
    <row r="52" spans="1:13" ht="15.6" x14ac:dyDescent="0.3">
      <c r="B52" s="132" t="s">
        <v>155</v>
      </c>
      <c r="M52" s="39"/>
    </row>
    <row r="53" spans="1:13" ht="15.6" x14ac:dyDescent="0.3">
      <c r="B53" s="132" t="s">
        <v>173</v>
      </c>
      <c r="M53" s="39"/>
    </row>
    <row r="54" spans="1:13" ht="15.6" x14ac:dyDescent="0.3">
      <c r="B54" s="132" t="s">
        <v>146</v>
      </c>
      <c r="G54" t="s">
        <v>148</v>
      </c>
      <c r="M54" s="39"/>
    </row>
    <row r="55" spans="1:13" ht="15.6" x14ac:dyDescent="0.3">
      <c r="B55" s="132" t="s">
        <v>147</v>
      </c>
      <c r="G55" t="s">
        <v>148</v>
      </c>
      <c r="M55" s="39"/>
    </row>
    <row r="56" spans="1:13" ht="15.6" x14ac:dyDescent="0.3">
      <c r="B56" s="88" t="s">
        <v>116</v>
      </c>
      <c r="C56" t="s">
        <v>343</v>
      </c>
      <c r="D56" s="23" t="s">
        <v>347</v>
      </c>
      <c r="G56" s="84" t="s">
        <v>352</v>
      </c>
      <c r="M56" s="39"/>
    </row>
    <row r="57" spans="1:13" ht="15.6" x14ac:dyDescent="0.3">
      <c r="B57" s="89" t="s">
        <v>115</v>
      </c>
      <c r="C57" t="s">
        <v>344</v>
      </c>
      <c r="D57" s="23" t="s">
        <v>347</v>
      </c>
      <c r="G57" s="84" t="s">
        <v>351</v>
      </c>
      <c r="M57" s="39"/>
    </row>
    <row r="58" spans="1:13" ht="15.6" x14ac:dyDescent="0.3">
      <c r="B58" s="90" t="s">
        <v>117</v>
      </c>
      <c r="C58" t="s">
        <v>345</v>
      </c>
      <c r="D58" s="6" t="s">
        <v>2055</v>
      </c>
      <c r="E58" s="62" t="s">
        <v>354</v>
      </c>
      <c r="F58" s="63" t="s">
        <v>355</v>
      </c>
      <c r="G58" s="84" t="s">
        <v>351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84"/>
    </row>
    <row r="62" spans="1:13" ht="18" x14ac:dyDescent="0.35">
      <c r="A62" s="61" t="s">
        <v>357</v>
      </c>
      <c r="B62" s="80" t="s">
        <v>359</v>
      </c>
      <c r="C62" s="81" t="s">
        <v>360</v>
      </c>
      <c r="D62" s="82"/>
      <c r="E62" s="83"/>
      <c r="F62" s="82"/>
    </row>
    <row r="64" spans="1:13" x14ac:dyDescent="0.3">
      <c r="B64" s="84" t="s">
        <v>362</v>
      </c>
    </row>
    <row r="68" spans="1:7" ht="18" x14ac:dyDescent="0.35">
      <c r="A68" s="150" t="s">
        <v>768</v>
      </c>
      <c r="B68" s="83"/>
    </row>
    <row r="70" spans="1:7" x14ac:dyDescent="0.3">
      <c r="A70" t="s">
        <v>771</v>
      </c>
    </row>
    <row r="71" spans="1:7" ht="15" thickBot="1" x14ac:dyDescent="0.35">
      <c r="A71" t="s">
        <v>772</v>
      </c>
    </row>
    <row r="72" spans="1:7" x14ac:dyDescent="0.3">
      <c r="B72" s="151"/>
      <c r="C72" s="385" t="s">
        <v>158</v>
      </c>
      <c r="D72" s="386"/>
      <c r="E72" s="385" t="s">
        <v>159</v>
      </c>
      <c r="F72" s="386"/>
      <c r="G72" s="155" t="s">
        <v>160</v>
      </c>
    </row>
    <row r="73" spans="1:7" x14ac:dyDescent="0.3">
      <c r="B73" s="159"/>
      <c r="C73" s="160" t="s">
        <v>488</v>
      </c>
      <c r="D73" s="161" t="s">
        <v>381</v>
      </c>
      <c r="E73" s="160" t="s">
        <v>488</v>
      </c>
      <c r="F73" s="161" t="s">
        <v>381</v>
      </c>
      <c r="G73" s="162"/>
    </row>
    <row r="74" spans="1:7" x14ac:dyDescent="0.3">
      <c r="B74" s="154" t="s">
        <v>769</v>
      </c>
      <c r="C74" s="21">
        <v>19</v>
      </c>
      <c r="D74" s="157">
        <v>48</v>
      </c>
      <c r="E74" s="21">
        <v>66</v>
      </c>
      <c r="F74" s="157">
        <v>42</v>
      </c>
      <c r="G74" s="152">
        <v>0</v>
      </c>
    </row>
    <row r="75" spans="1:7" ht="15" thickBot="1" x14ac:dyDescent="0.35">
      <c r="B75" s="153" t="s">
        <v>770</v>
      </c>
      <c r="C75" s="156">
        <v>28</v>
      </c>
      <c r="D75" s="158">
        <v>40</v>
      </c>
      <c r="E75" s="156">
        <v>37</v>
      </c>
      <c r="F75" s="158">
        <v>17</v>
      </c>
      <c r="G75" s="149">
        <v>0</v>
      </c>
    </row>
    <row r="76" spans="1:7" ht="15" thickBot="1" x14ac:dyDescent="0.35"/>
    <row r="77" spans="1:7" x14ac:dyDescent="0.3">
      <c r="B77" s="163" t="s">
        <v>363</v>
      </c>
    </row>
    <row r="78" spans="1:7" x14ac:dyDescent="0.3">
      <c r="B78" s="164" t="s">
        <v>364</v>
      </c>
    </row>
    <row r="79" spans="1:7" x14ac:dyDescent="0.3">
      <c r="B79" s="164" t="s">
        <v>368</v>
      </c>
    </row>
    <row r="80" spans="1:7" x14ac:dyDescent="0.3">
      <c r="B80" s="164" t="s">
        <v>378</v>
      </c>
    </row>
    <row r="81" spans="1:2" x14ac:dyDescent="0.3">
      <c r="B81" s="164" t="s">
        <v>375</v>
      </c>
    </row>
    <row r="82" spans="1:2" x14ac:dyDescent="0.3">
      <c r="B82" s="164" t="s">
        <v>205</v>
      </c>
    </row>
    <row r="83" spans="1:2" x14ac:dyDescent="0.3">
      <c r="B83" s="164" t="s">
        <v>366</v>
      </c>
    </row>
    <row r="84" spans="1:2" x14ac:dyDescent="0.3">
      <c r="B84" s="164" t="s">
        <v>367</v>
      </c>
    </row>
    <row r="85" spans="1:2" x14ac:dyDescent="0.3">
      <c r="B85" s="164" t="s">
        <v>376</v>
      </c>
    </row>
    <row r="86" spans="1:2" x14ac:dyDescent="0.3">
      <c r="B86" s="164" t="s">
        <v>377</v>
      </c>
    </row>
    <row r="87" spans="1:2" x14ac:dyDescent="0.3">
      <c r="B87" s="164" t="s">
        <v>369</v>
      </c>
    </row>
    <row r="88" spans="1:2" x14ac:dyDescent="0.3">
      <c r="B88" s="164" t="s">
        <v>370</v>
      </c>
    </row>
    <row r="89" spans="1:2" x14ac:dyDescent="0.3">
      <c r="B89" s="164" t="s">
        <v>371</v>
      </c>
    </row>
    <row r="90" spans="1:2" x14ac:dyDescent="0.3">
      <c r="B90" s="164" t="s">
        <v>372</v>
      </c>
    </row>
    <row r="91" spans="1:2" x14ac:dyDescent="0.3">
      <c r="B91" s="164" t="s">
        <v>373</v>
      </c>
    </row>
    <row r="92" spans="1:2" ht="15" thickBot="1" x14ac:dyDescent="0.35">
      <c r="B92" s="165" t="s">
        <v>374</v>
      </c>
    </row>
    <row r="95" spans="1:2" ht="18" x14ac:dyDescent="0.35">
      <c r="A95" s="150" t="s">
        <v>773</v>
      </c>
      <c r="B95" s="83"/>
    </row>
    <row r="96" spans="1:2" ht="15" thickBot="1" x14ac:dyDescent="0.35"/>
    <row r="97" spans="1:2" x14ac:dyDescent="0.3">
      <c r="B97" s="166" t="s">
        <v>363</v>
      </c>
    </row>
    <row r="98" spans="1:2" x14ac:dyDescent="0.3">
      <c r="B98" s="167" t="s">
        <v>364</v>
      </c>
    </row>
    <row r="99" spans="1:2" x14ac:dyDescent="0.3">
      <c r="B99" s="168" t="s">
        <v>365</v>
      </c>
    </row>
    <row r="100" spans="1:2" x14ac:dyDescent="0.3">
      <c r="B100" s="168" t="s">
        <v>205</v>
      </c>
    </row>
    <row r="101" spans="1:2" x14ac:dyDescent="0.3">
      <c r="B101" s="168" t="s">
        <v>366</v>
      </c>
    </row>
    <row r="102" spans="1:2" x14ac:dyDescent="0.3">
      <c r="B102" s="168" t="s">
        <v>367</v>
      </c>
    </row>
    <row r="103" spans="1:2" x14ac:dyDescent="0.3">
      <c r="B103" s="168" t="s">
        <v>369</v>
      </c>
    </row>
    <row r="104" spans="1:2" x14ac:dyDescent="0.3">
      <c r="B104" s="168" t="s">
        <v>370</v>
      </c>
    </row>
    <row r="105" spans="1:2" x14ac:dyDescent="0.3">
      <c r="B105" s="168" t="s">
        <v>371</v>
      </c>
    </row>
    <row r="106" spans="1:2" x14ac:dyDescent="0.3">
      <c r="B106" s="168" t="s">
        <v>372</v>
      </c>
    </row>
    <row r="107" spans="1:2" x14ac:dyDescent="0.3">
      <c r="B107" s="168" t="s">
        <v>373</v>
      </c>
    </row>
    <row r="108" spans="1:2" ht="15" thickBot="1" x14ac:dyDescent="0.35">
      <c r="B108" s="169" t="s">
        <v>374</v>
      </c>
    </row>
    <row r="111" spans="1:2" ht="18" x14ac:dyDescent="0.35">
      <c r="A111" s="61" t="s">
        <v>2060</v>
      </c>
      <c r="B111" s="382"/>
    </row>
  </sheetData>
  <mergeCells count="2">
    <mergeCell ref="C72:D72"/>
    <mergeCell ref="E72:F72"/>
  </mergeCells>
  <conditionalFormatting sqref="B18">
    <cfRule type="cellIs" dxfId="28" priority="3" operator="equal">
      <formula>" "</formula>
    </cfRule>
    <cfRule type="cellIs" dxfId="27" priority="4" operator="equal">
      <formula>"  "</formula>
    </cfRule>
  </conditionalFormatting>
  <conditionalFormatting sqref="B19:B30 B56:B58 B61">
    <cfRule type="containsText" dxfId="26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0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29" bestFit="1" customWidth="1"/>
    <col min="13" max="14" width="8.33203125" style="229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79" t="s">
        <v>774</v>
      </c>
      <c r="B1" s="192" t="s">
        <v>775</v>
      </c>
      <c r="C1" s="180" t="s">
        <v>776</v>
      </c>
      <c r="D1" s="193" t="s">
        <v>777</v>
      </c>
      <c r="E1" s="181" t="s">
        <v>778</v>
      </c>
      <c r="F1" s="283" t="s">
        <v>117</v>
      </c>
      <c r="G1" s="284" t="s">
        <v>115</v>
      </c>
      <c r="H1" s="285" t="s">
        <v>116</v>
      </c>
      <c r="I1" s="226" t="s">
        <v>856</v>
      </c>
      <c r="J1" s="259" t="s">
        <v>858</v>
      </c>
      <c r="K1" s="249" t="s">
        <v>779</v>
      </c>
      <c r="L1" s="272" t="s">
        <v>780</v>
      </c>
      <c r="M1" s="272" t="s">
        <v>781</v>
      </c>
      <c r="N1" s="250" t="s">
        <v>782</v>
      </c>
      <c r="O1" s="251" t="s">
        <v>783</v>
      </c>
      <c r="P1" s="251" t="s">
        <v>784</v>
      </c>
    </row>
    <row r="2" spans="1:16" s="170" customFormat="1" x14ac:dyDescent="0.3">
      <c r="A2" s="182" t="s">
        <v>785</v>
      </c>
      <c r="B2" s="191" t="s">
        <v>786</v>
      </c>
      <c r="C2" s="32" t="s">
        <v>787</v>
      </c>
      <c r="D2" s="189" t="s">
        <v>788</v>
      </c>
      <c r="E2" s="290" t="s">
        <v>35</v>
      </c>
      <c r="F2" s="204">
        <v>3</v>
      </c>
      <c r="G2" s="252">
        <v>4</v>
      </c>
      <c r="H2" s="205">
        <v>4</v>
      </c>
      <c r="I2" s="204">
        <v>24</v>
      </c>
      <c r="J2" s="260">
        <v>0</v>
      </c>
      <c r="K2" s="208">
        <v>1</v>
      </c>
      <c r="L2" s="273">
        <f>96/474</f>
        <v>0.20253164556962025</v>
      </c>
      <c r="M2" s="282"/>
      <c r="N2" s="227"/>
      <c r="O2" s="236" t="s">
        <v>789</v>
      </c>
      <c r="P2" s="243" t="s">
        <v>790</v>
      </c>
    </row>
    <row r="3" spans="1:16" s="171" customFormat="1" x14ac:dyDescent="0.3">
      <c r="A3" s="28" t="s">
        <v>785</v>
      </c>
      <c r="B3" s="92" t="s">
        <v>786</v>
      </c>
      <c r="C3" s="2" t="s">
        <v>787</v>
      </c>
      <c r="D3" s="187" t="s">
        <v>791</v>
      </c>
      <c r="E3" s="3" t="s">
        <v>792</v>
      </c>
      <c r="F3" s="206">
        <v>0</v>
      </c>
      <c r="G3" s="253">
        <v>0</v>
      </c>
      <c r="H3" s="220">
        <v>0</v>
      </c>
      <c r="I3" s="217">
        <v>0</v>
      </c>
      <c r="J3" s="261">
        <v>0</v>
      </c>
      <c r="K3" s="222">
        <v>1</v>
      </c>
      <c r="L3" s="274">
        <f>18/474</f>
        <v>3.7974683544303799E-2</v>
      </c>
      <c r="M3" s="274"/>
      <c r="N3" s="230"/>
      <c r="O3" s="238"/>
      <c r="P3" s="197"/>
    </row>
    <row r="4" spans="1:16" s="170" customFormat="1" x14ac:dyDescent="0.3">
      <c r="A4" s="183" t="s">
        <v>785</v>
      </c>
      <c r="B4" s="92" t="s">
        <v>786</v>
      </c>
      <c r="C4" s="2" t="s">
        <v>787</v>
      </c>
      <c r="D4" s="187" t="s">
        <v>791</v>
      </c>
      <c r="E4" s="287" t="s">
        <v>47</v>
      </c>
      <c r="F4" s="208">
        <v>2</v>
      </c>
      <c r="G4" s="254">
        <v>2</v>
      </c>
      <c r="H4" s="195">
        <v>2</v>
      </c>
      <c r="I4" s="208">
        <v>1</v>
      </c>
      <c r="J4" s="262">
        <v>0</v>
      </c>
      <c r="K4" s="208">
        <v>1</v>
      </c>
      <c r="L4" s="273">
        <f>64/474</f>
        <v>0.13502109704641349</v>
      </c>
      <c r="M4" s="282"/>
      <c r="N4" s="227"/>
      <c r="O4" s="237" t="s">
        <v>793</v>
      </c>
      <c r="P4" s="244" t="s">
        <v>794</v>
      </c>
    </row>
    <row r="5" spans="1:16" s="172" customFormat="1" x14ac:dyDescent="0.3">
      <c r="A5" s="28" t="s">
        <v>785</v>
      </c>
      <c r="B5" s="92" t="s">
        <v>786</v>
      </c>
      <c r="C5" s="2" t="s">
        <v>787</v>
      </c>
      <c r="D5" s="187" t="s">
        <v>791</v>
      </c>
      <c r="E5" s="3" t="s">
        <v>795</v>
      </c>
      <c r="F5" s="206">
        <v>0</v>
      </c>
      <c r="G5" s="253">
        <v>0</v>
      </c>
      <c r="H5" s="207">
        <v>0</v>
      </c>
      <c r="I5" s="222"/>
      <c r="J5" s="263">
        <v>0</v>
      </c>
      <c r="K5" s="222">
        <v>1</v>
      </c>
      <c r="L5" s="275">
        <f>70/474</f>
        <v>0.14767932489451477</v>
      </c>
      <c r="M5" s="274"/>
      <c r="N5" s="230"/>
      <c r="O5" s="238" t="s">
        <v>796</v>
      </c>
      <c r="P5" s="197"/>
    </row>
    <row r="6" spans="1:16" s="173" customFormat="1" x14ac:dyDescent="0.3">
      <c r="A6" s="28" t="s">
        <v>785</v>
      </c>
      <c r="B6" s="92" t="s">
        <v>786</v>
      </c>
      <c r="C6" s="2" t="s">
        <v>787</v>
      </c>
      <c r="D6" s="187" t="s">
        <v>797</v>
      </c>
      <c r="E6" s="3" t="s">
        <v>798</v>
      </c>
      <c r="F6" s="206">
        <v>0</v>
      </c>
      <c r="G6" s="253">
        <v>0</v>
      </c>
      <c r="H6" s="220">
        <v>0</v>
      </c>
      <c r="I6" s="217">
        <v>0</v>
      </c>
      <c r="J6" s="261">
        <v>0</v>
      </c>
      <c r="K6" s="222">
        <v>1</v>
      </c>
      <c r="L6" s="274">
        <f>3/474</f>
        <v>6.3291139240506328E-3</v>
      </c>
      <c r="M6" s="274"/>
      <c r="N6" s="230"/>
      <c r="O6" s="238"/>
      <c r="P6" s="197"/>
    </row>
    <row r="7" spans="1:16" s="173" customFormat="1" x14ac:dyDescent="0.3">
      <c r="A7" s="28" t="s">
        <v>785</v>
      </c>
      <c r="B7" s="92" t="s">
        <v>786</v>
      </c>
      <c r="C7" s="2" t="s">
        <v>787</v>
      </c>
      <c r="D7" s="187" t="s">
        <v>797</v>
      </c>
      <c r="E7" s="3" t="s">
        <v>797</v>
      </c>
      <c r="F7" s="206">
        <v>0</v>
      </c>
      <c r="G7" s="253">
        <v>0</v>
      </c>
      <c r="H7" s="220">
        <v>0</v>
      </c>
      <c r="I7" s="217">
        <v>0</v>
      </c>
      <c r="J7" s="261">
        <v>0</v>
      </c>
      <c r="K7" s="222">
        <v>1</v>
      </c>
      <c r="L7" s="275">
        <f>70/474</f>
        <v>0.14767932489451477</v>
      </c>
      <c r="M7" s="274"/>
      <c r="N7" s="230"/>
      <c r="O7" s="238" t="s">
        <v>799</v>
      </c>
      <c r="P7" s="197"/>
    </row>
    <row r="8" spans="1:16" s="174" customFormat="1" x14ac:dyDescent="0.3">
      <c r="A8" s="183" t="s">
        <v>785</v>
      </c>
      <c r="B8" s="92" t="s">
        <v>800</v>
      </c>
      <c r="C8" s="2" t="s">
        <v>801</v>
      </c>
      <c r="D8" s="187" t="s">
        <v>802</v>
      </c>
      <c r="E8" s="287" t="s">
        <v>38</v>
      </c>
      <c r="F8" s="209">
        <v>2</v>
      </c>
      <c r="G8" s="255">
        <v>2</v>
      </c>
      <c r="H8" s="196">
        <v>2</v>
      </c>
      <c r="I8" s="209">
        <v>7</v>
      </c>
      <c r="J8" s="264">
        <v>0</v>
      </c>
      <c r="K8" s="209">
        <v>1</v>
      </c>
      <c r="L8" s="276">
        <f>41/474</f>
        <v>8.6497890295358648E-2</v>
      </c>
      <c r="M8" s="276"/>
      <c r="N8" s="231"/>
      <c r="O8" s="241" t="s">
        <v>803</v>
      </c>
      <c r="P8" s="198" t="s">
        <v>804</v>
      </c>
    </row>
    <row r="9" spans="1:16" s="175" customFormat="1" x14ac:dyDescent="0.3">
      <c r="A9" s="28" t="s">
        <v>785</v>
      </c>
      <c r="B9" s="92" t="s">
        <v>800</v>
      </c>
      <c r="C9" s="2" t="s">
        <v>805</v>
      </c>
      <c r="D9" s="187" t="s">
        <v>806</v>
      </c>
      <c r="E9" s="3" t="s">
        <v>807</v>
      </c>
      <c r="F9" s="210">
        <v>0</v>
      </c>
      <c r="G9" s="256">
        <v>0</v>
      </c>
      <c r="H9" s="221">
        <v>0</v>
      </c>
      <c r="I9" s="218">
        <v>0</v>
      </c>
      <c r="J9" s="265">
        <v>0</v>
      </c>
      <c r="K9" s="223">
        <v>1</v>
      </c>
      <c r="L9" s="277">
        <f>170/474</f>
        <v>0.35864978902953587</v>
      </c>
      <c r="M9" s="277"/>
      <c r="N9" s="228"/>
      <c r="O9" s="239" t="s">
        <v>803</v>
      </c>
      <c r="P9" s="194"/>
    </row>
    <row r="10" spans="1:16" s="176" customFormat="1" x14ac:dyDescent="0.3">
      <c r="A10" s="28" t="s">
        <v>785</v>
      </c>
      <c r="B10" s="92" t="s">
        <v>800</v>
      </c>
      <c r="C10" s="2" t="s">
        <v>805</v>
      </c>
      <c r="D10" s="187" t="s">
        <v>806</v>
      </c>
      <c r="E10" s="3" t="s">
        <v>808</v>
      </c>
      <c r="F10" s="210">
        <v>0</v>
      </c>
      <c r="G10" s="256">
        <v>0</v>
      </c>
      <c r="H10" s="221">
        <v>0</v>
      </c>
      <c r="I10" s="218">
        <v>0</v>
      </c>
      <c r="J10" s="265">
        <v>0</v>
      </c>
      <c r="K10" s="223">
        <v>1</v>
      </c>
      <c r="L10" s="277">
        <f>2/474</f>
        <v>4.2194092827004216E-3</v>
      </c>
      <c r="M10" s="277"/>
      <c r="N10" s="228"/>
      <c r="O10" s="239"/>
      <c r="P10" s="194"/>
    </row>
    <row r="11" spans="1:16" s="177" customFormat="1" x14ac:dyDescent="0.3">
      <c r="A11" s="28" t="s">
        <v>785</v>
      </c>
      <c r="B11" s="92" t="s">
        <v>800</v>
      </c>
      <c r="C11" s="2" t="s">
        <v>805</v>
      </c>
      <c r="D11" s="187" t="s">
        <v>806</v>
      </c>
      <c r="E11" s="3" t="s">
        <v>857</v>
      </c>
      <c r="F11" s="210">
        <v>0</v>
      </c>
      <c r="G11" s="256">
        <v>0</v>
      </c>
      <c r="H11" s="221">
        <v>0</v>
      </c>
      <c r="I11" s="218">
        <v>0</v>
      </c>
      <c r="J11" s="265">
        <v>0</v>
      </c>
      <c r="K11" s="223">
        <v>1</v>
      </c>
      <c r="L11" s="277">
        <f>43/474</f>
        <v>9.0717299578059074E-2</v>
      </c>
      <c r="M11" s="277"/>
      <c r="N11" s="228"/>
      <c r="O11" s="239"/>
      <c r="P11" s="194"/>
    </row>
    <row r="12" spans="1:16" s="175" customFormat="1" x14ac:dyDescent="0.3">
      <c r="A12" s="28" t="s">
        <v>785</v>
      </c>
      <c r="B12" s="92" t="s">
        <v>800</v>
      </c>
      <c r="C12" s="2" t="s">
        <v>809</v>
      </c>
      <c r="D12" s="187" t="s">
        <v>810</v>
      </c>
      <c r="E12" s="287" t="s">
        <v>859</v>
      </c>
      <c r="F12" s="210">
        <v>4</v>
      </c>
      <c r="G12" s="256">
        <v>4</v>
      </c>
      <c r="H12" s="211">
        <v>7</v>
      </c>
      <c r="I12" s="223">
        <v>8</v>
      </c>
      <c r="J12" s="266">
        <v>1</v>
      </c>
      <c r="K12" s="223">
        <v>1</v>
      </c>
      <c r="L12" s="277">
        <f>78/474</f>
        <v>0.16455696202531644</v>
      </c>
      <c r="M12" s="277"/>
      <c r="N12" s="228"/>
      <c r="O12" s="239" t="s">
        <v>811</v>
      </c>
      <c r="P12" s="194" t="s">
        <v>794</v>
      </c>
    </row>
    <row r="13" spans="1:16" s="177" customFormat="1" ht="15" thickBot="1" x14ac:dyDescent="0.35">
      <c r="A13" s="29" t="s">
        <v>785</v>
      </c>
      <c r="B13" s="190" t="s">
        <v>800</v>
      </c>
      <c r="C13" s="38" t="s">
        <v>809</v>
      </c>
      <c r="D13" s="188" t="s">
        <v>812</v>
      </c>
      <c r="E13" s="288" t="s">
        <v>72</v>
      </c>
      <c r="F13" s="212">
        <v>0</v>
      </c>
      <c r="G13" s="257">
        <v>1</v>
      </c>
      <c r="H13" s="213">
        <v>1</v>
      </c>
      <c r="I13" s="224">
        <v>1</v>
      </c>
      <c r="J13" s="267">
        <v>0</v>
      </c>
      <c r="K13" s="223">
        <v>1</v>
      </c>
      <c r="L13" s="277">
        <f>13/474</f>
        <v>2.7426160337552744E-2</v>
      </c>
      <c r="M13" s="277"/>
      <c r="N13" s="228"/>
      <c r="O13" s="242" t="s">
        <v>796</v>
      </c>
      <c r="P13" s="199" t="s">
        <v>804</v>
      </c>
    </row>
    <row r="14" spans="1:16" x14ac:dyDescent="0.3">
      <c r="A14" s="185" t="s">
        <v>813</v>
      </c>
      <c r="B14" s="191" t="s">
        <v>814</v>
      </c>
      <c r="C14" s="32" t="s">
        <v>815</v>
      </c>
      <c r="D14" s="189" t="s">
        <v>816</v>
      </c>
      <c r="E14" s="186" t="s">
        <v>816</v>
      </c>
      <c r="F14" s="214">
        <v>0</v>
      </c>
      <c r="G14" s="87">
        <v>0</v>
      </c>
      <c r="H14" s="200">
        <v>0</v>
      </c>
      <c r="I14" s="225">
        <v>0</v>
      </c>
      <c r="J14" s="268">
        <v>0</v>
      </c>
      <c r="K14" s="151">
        <v>1</v>
      </c>
      <c r="L14" s="278"/>
      <c r="M14" s="278"/>
      <c r="N14" s="235"/>
      <c r="O14" s="164"/>
      <c r="P14" s="245"/>
    </row>
    <row r="15" spans="1:16" x14ac:dyDescent="0.3">
      <c r="A15" s="28" t="s">
        <v>813</v>
      </c>
      <c r="B15" s="92" t="s">
        <v>817</v>
      </c>
      <c r="C15" s="2" t="s">
        <v>818</v>
      </c>
      <c r="D15" s="187" t="s">
        <v>819</v>
      </c>
      <c r="E15" s="178" t="s">
        <v>855</v>
      </c>
      <c r="F15" s="214">
        <v>0</v>
      </c>
      <c r="G15" s="87">
        <v>0</v>
      </c>
      <c r="H15" s="200">
        <v>0</v>
      </c>
      <c r="I15" s="219">
        <v>0</v>
      </c>
      <c r="J15" s="269">
        <v>0</v>
      </c>
      <c r="K15" s="128">
        <v>1</v>
      </c>
      <c r="L15" s="279"/>
      <c r="M15" s="279"/>
      <c r="N15" s="232"/>
      <c r="O15" s="164"/>
      <c r="P15" s="246"/>
    </row>
    <row r="16" spans="1:16" x14ac:dyDescent="0.3">
      <c r="A16" s="28" t="s">
        <v>813</v>
      </c>
      <c r="B16" s="92" t="s">
        <v>817</v>
      </c>
      <c r="C16" s="2" t="s">
        <v>820</v>
      </c>
      <c r="D16" s="187"/>
      <c r="E16" s="178" t="s">
        <v>820</v>
      </c>
      <c r="F16" s="214">
        <v>0</v>
      </c>
      <c r="G16" s="87">
        <v>0</v>
      </c>
      <c r="H16" s="200">
        <v>0</v>
      </c>
      <c r="I16" s="219">
        <v>0</v>
      </c>
      <c r="J16" s="269">
        <v>0</v>
      </c>
      <c r="K16" s="128">
        <v>1</v>
      </c>
      <c r="L16" s="279"/>
      <c r="M16" s="279"/>
      <c r="N16" s="232"/>
      <c r="O16" s="164"/>
      <c r="P16" s="246"/>
    </row>
    <row r="17" spans="1:16" x14ac:dyDescent="0.3">
      <c r="A17" s="28" t="s">
        <v>813</v>
      </c>
      <c r="B17" s="92" t="s">
        <v>821</v>
      </c>
      <c r="C17" s="2" t="s">
        <v>822</v>
      </c>
      <c r="D17" s="187" t="s">
        <v>823</v>
      </c>
      <c r="E17" s="286" t="s">
        <v>82</v>
      </c>
      <c r="F17" s="214">
        <v>0</v>
      </c>
      <c r="G17" s="87">
        <v>1</v>
      </c>
      <c r="H17" s="201">
        <v>1</v>
      </c>
      <c r="I17" s="219">
        <v>0</v>
      </c>
      <c r="J17" s="269">
        <v>1</v>
      </c>
      <c r="K17" s="128">
        <v>1</v>
      </c>
      <c r="L17" s="279">
        <f>3/474</f>
        <v>6.3291139240506328E-3</v>
      </c>
      <c r="M17" s="279"/>
      <c r="N17" s="232"/>
      <c r="O17" s="164" t="s">
        <v>796</v>
      </c>
      <c r="P17" s="246" t="s">
        <v>794</v>
      </c>
    </row>
    <row r="18" spans="1:16" x14ac:dyDescent="0.3">
      <c r="A18" s="28" t="s">
        <v>813</v>
      </c>
      <c r="B18" s="92" t="s">
        <v>821</v>
      </c>
      <c r="C18" s="2" t="s">
        <v>822</v>
      </c>
      <c r="D18" s="187" t="s">
        <v>824</v>
      </c>
      <c r="E18" s="178" t="s">
        <v>825</v>
      </c>
      <c r="F18" s="214">
        <v>0</v>
      </c>
      <c r="G18" s="87">
        <v>0</v>
      </c>
      <c r="H18" s="200">
        <v>0</v>
      </c>
      <c r="I18" s="219">
        <v>0</v>
      </c>
      <c r="J18" s="269">
        <v>0</v>
      </c>
      <c r="K18" s="128">
        <v>1</v>
      </c>
      <c r="L18" s="279"/>
      <c r="M18" s="279"/>
      <c r="N18" s="232"/>
      <c r="O18" s="164"/>
      <c r="P18" s="246"/>
    </row>
    <row r="19" spans="1:16" x14ac:dyDescent="0.3">
      <c r="A19" s="28" t="s">
        <v>813</v>
      </c>
      <c r="B19" s="92" t="s">
        <v>821</v>
      </c>
      <c r="C19" s="2" t="s">
        <v>596</v>
      </c>
      <c r="D19" s="187" t="s">
        <v>826</v>
      </c>
      <c r="E19" s="286" t="s">
        <v>75</v>
      </c>
      <c r="F19" s="214">
        <v>4</v>
      </c>
      <c r="G19" s="87">
        <v>6</v>
      </c>
      <c r="H19" s="201">
        <v>6</v>
      </c>
      <c r="I19" s="128">
        <v>2</v>
      </c>
      <c r="J19" s="270">
        <v>5</v>
      </c>
      <c r="K19" s="128">
        <v>1</v>
      </c>
      <c r="L19" s="279">
        <f>122/474</f>
        <v>0.25738396624472576</v>
      </c>
      <c r="M19" s="279"/>
      <c r="N19" s="232"/>
      <c r="O19" s="164" t="s">
        <v>789</v>
      </c>
      <c r="P19" s="246" t="s">
        <v>804</v>
      </c>
    </row>
    <row r="20" spans="1:16" x14ac:dyDescent="0.3">
      <c r="A20" s="28" t="s">
        <v>813</v>
      </c>
      <c r="B20" s="92" t="s">
        <v>821</v>
      </c>
      <c r="C20" s="2" t="s">
        <v>596</v>
      </c>
      <c r="D20" s="187" t="s">
        <v>827</v>
      </c>
      <c r="E20" s="178" t="s">
        <v>828</v>
      </c>
      <c r="F20" s="214">
        <v>0</v>
      </c>
      <c r="G20" s="87">
        <v>0</v>
      </c>
      <c r="H20" s="200">
        <v>0</v>
      </c>
      <c r="I20" s="219">
        <v>0</v>
      </c>
      <c r="J20" s="269">
        <v>0</v>
      </c>
      <c r="K20" s="128">
        <v>1</v>
      </c>
      <c r="L20" s="279"/>
      <c r="M20" s="279"/>
      <c r="N20" s="232"/>
      <c r="O20" s="164"/>
      <c r="P20" s="246"/>
    </row>
    <row r="21" spans="1:16" x14ac:dyDescent="0.3">
      <c r="A21" s="28" t="s">
        <v>813</v>
      </c>
      <c r="B21" s="92" t="s">
        <v>829</v>
      </c>
      <c r="C21" s="2" t="s">
        <v>830</v>
      </c>
      <c r="D21" s="187" t="s">
        <v>831</v>
      </c>
      <c r="E21" s="178" t="s">
        <v>832</v>
      </c>
      <c r="F21" s="214">
        <v>0</v>
      </c>
      <c r="G21" s="87">
        <v>0</v>
      </c>
      <c r="H21" s="200">
        <v>0</v>
      </c>
      <c r="I21" s="219">
        <v>0</v>
      </c>
      <c r="J21" s="269">
        <v>0</v>
      </c>
      <c r="K21" s="128">
        <v>1</v>
      </c>
      <c r="L21" s="279"/>
      <c r="M21" s="279"/>
      <c r="N21" s="232"/>
      <c r="O21" s="164"/>
      <c r="P21" s="246"/>
    </row>
    <row r="22" spans="1:16" ht="15" thickBot="1" x14ac:dyDescent="0.35">
      <c r="A22" s="29" t="s">
        <v>813</v>
      </c>
      <c r="B22" s="190" t="s">
        <v>833</v>
      </c>
      <c r="C22" s="38"/>
      <c r="D22" s="188"/>
      <c r="E22" s="184"/>
      <c r="F22" s="215">
        <v>0</v>
      </c>
      <c r="G22" s="258">
        <v>0</v>
      </c>
      <c r="H22" s="202">
        <v>0</v>
      </c>
      <c r="I22" s="148">
        <v>0</v>
      </c>
      <c r="J22" s="271">
        <v>0</v>
      </c>
      <c r="K22" s="129">
        <v>1</v>
      </c>
      <c r="L22" s="280"/>
      <c r="M22" s="280"/>
      <c r="N22" s="234"/>
      <c r="O22" s="165"/>
      <c r="P22" s="247"/>
    </row>
    <row r="23" spans="1:16" x14ac:dyDescent="0.3">
      <c r="A23" s="28" t="s">
        <v>834</v>
      </c>
      <c r="B23" s="92" t="s">
        <v>534</v>
      </c>
      <c r="C23" s="2" t="s">
        <v>835</v>
      </c>
      <c r="D23" s="187" t="s">
        <v>836</v>
      </c>
      <c r="E23" s="286" t="s">
        <v>49</v>
      </c>
      <c r="F23" s="23">
        <v>4</v>
      </c>
      <c r="G23" s="87">
        <v>6</v>
      </c>
      <c r="H23" s="201">
        <v>6</v>
      </c>
      <c r="I23" s="128">
        <v>1</v>
      </c>
      <c r="J23" s="270">
        <v>1</v>
      </c>
      <c r="K23" s="219">
        <v>0</v>
      </c>
      <c r="L23" s="281"/>
      <c r="M23" s="281"/>
      <c r="N23" s="233"/>
      <c r="O23" s="240" t="s">
        <v>803</v>
      </c>
      <c r="P23" s="248" t="s">
        <v>794</v>
      </c>
    </row>
    <row r="24" spans="1:16" x14ac:dyDescent="0.3">
      <c r="A24" s="28" t="s">
        <v>834</v>
      </c>
      <c r="B24" s="92" t="s">
        <v>534</v>
      </c>
      <c r="C24" s="2" t="s">
        <v>837</v>
      </c>
      <c r="D24" s="187" t="s">
        <v>838</v>
      </c>
      <c r="E24" s="286" t="s">
        <v>839</v>
      </c>
      <c r="F24" s="23">
        <v>0</v>
      </c>
      <c r="G24" s="87">
        <v>0</v>
      </c>
      <c r="H24" s="200">
        <v>1</v>
      </c>
      <c r="I24" s="128">
        <v>4</v>
      </c>
      <c r="J24" s="269">
        <v>0</v>
      </c>
      <c r="K24" s="128">
        <v>1</v>
      </c>
      <c r="L24" s="279"/>
      <c r="M24" s="279"/>
      <c r="N24" s="232"/>
      <c r="O24" s="164" t="s">
        <v>840</v>
      </c>
      <c r="P24" s="246" t="s">
        <v>790</v>
      </c>
    </row>
    <row r="25" spans="1:16" x14ac:dyDescent="0.3">
      <c r="A25" s="28" t="s">
        <v>834</v>
      </c>
      <c r="B25" s="92" t="s">
        <v>534</v>
      </c>
      <c r="C25" s="2" t="s">
        <v>837</v>
      </c>
      <c r="D25" s="187" t="s">
        <v>838</v>
      </c>
      <c r="E25" s="178" t="s">
        <v>841</v>
      </c>
      <c r="F25" s="23">
        <v>0</v>
      </c>
      <c r="G25" s="87">
        <v>0</v>
      </c>
      <c r="H25" s="200">
        <v>0</v>
      </c>
      <c r="I25" s="219">
        <v>0</v>
      </c>
      <c r="J25" s="269">
        <v>0</v>
      </c>
      <c r="K25" s="128">
        <v>1</v>
      </c>
      <c r="L25" s="279">
        <f>21/474</f>
        <v>4.4303797468354431E-2</v>
      </c>
      <c r="M25" s="279"/>
      <c r="N25" s="232"/>
      <c r="O25" s="164"/>
      <c r="P25" s="246"/>
    </row>
    <row r="26" spans="1:16" x14ac:dyDescent="0.3">
      <c r="A26" s="28" t="s">
        <v>834</v>
      </c>
      <c r="B26" s="92" t="s">
        <v>534</v>
      </c>
      <c r="C26" s="2" t="s">
        <v>842</v>
      </c>
      <c r="D26" s="187" t="s">
        <v>843</v>
      </c>
      <c r="E26" s="286" t="s">
        <v>134</v>
      </c>
      <c r="F26" s="23">
        <v>0</v>
      </c>
      <c r="G26" s="87">
        <v>1</v>
      </c>
      <c r="H26" s="201">
        <v>0</v>
      </c>
      <c r="I26" s="128">
        <v>2</v>
      </c>
      <c r="J26" s="269">
        <v>0</v>
      </c>
      <c r="K26" s="128">
        <v>1</v>
      </c>
      <c r="L26" s="279"/>
      <c r="M26" s="279"/>
      <c r="N26" s="232"/>
      <c r="O26" s="164" t="s">
        <v>840</v>
      </c>
      <c r="P26" s="246" t="s">
        <v>794</v>
      </c>
    </row>
    <row r="27" spans="1:16" x14ac:dyDescent="0.3">
      <c r="A27" s="28" t="s">
        <v>834</v>
      </c>
      <c r="B27" s="92" t="s">
        <v>534</v>
      </c>
      <c r="C27" s="2" t="s">
        <v>844</v>
      </c>
      <c r="D27" s="187" t="s">
        <v>845</v>
      </c>
      <c r="E27" s="178" t="s">
        <v>846</v>
      </c>
      <c r="F27" s="23">
        <v>0</v>
      </c>
      <c r="G27" s="87">
        <v>0</v>
      </c>
      <c r="H27" s="200">
        <v>0</v>
      </c>
      <c r="I27" s="219">
        <v>0</v>
      </c>
      <c r="J27" s="269">
        <v>0</v>
      </c>
      <c r="K27" s="128">
        <v>1</v>
      </c>
      <c r="L27" s="279"/>
      <c r="M27" s="279"/>
      <c r="N27" s="232"/>
      <c r="O27" s="164"/>
      <c r="P27" s="246"/>
    </row>
    <row r="28" spans="1:16" x14ac:dyDescent="0.3">
      <c r="A28" s="28" t="s">
        <v>834</v>
      </c>
      <c r="B28" s="92" t="s">
        <v>534</v>
      </c>
      <c r="C28" s="2" t="s">
        <v>847</v>
      </c>
      <c r="D28" s="187" t="s">
        <v>848</v>
      </c>
      <c r="E28" s="286" t="s">
        <v>137</v>
      </c>
      <c r="F28" s="23">
        <v>0</v>
      </c>
      <c r="G28" s="87">
        <v>1</v>
      </c>
      <c r="H28" s="201">
        <v>0</v>
      </c>
      <c r="I28" s="128">
        <v>2</v>
      </c>
      <c r="J28" s="269">
        <v>0</v>
      </c>
      <c r="K28" s="128">
        <v>1</v>
      </c>
      <c r="L28" s="279"/>
      <c r="M28" s="279"/>
      <c r="N28" s="232"/>
      <c r="O28" s="164" t="s">
        <v>849</v>
      </c>
      <c r="P28" s="246" t="s">
        <v>790</v>
      </c>
    </row>
    <row r="29" spans="1:16" x14ac:dyDescent="0.3">
      <c r="A29" s="28" t="s">
        <v>834</v>
      </c>
      <c r="B29" s="92" t="s">
        <v>534</v>
      </c>
      <c r="C29" s="2" t="s">
        <v>835</v>
      </c>
      <c r="D29" s="187" t="s">
        <v>850</v>
      </c>
      <c r="E29" s="178" t="s">
        <v>851</v>
      </c>
      <c r="F29" s="23">
        <v>0</v>
      </c>
      <c r="G29" s="87">
        <v>0</v>
      </c>
      <c r="H29" s="200">
        <v>0</v>
      </c>
      <c r="I29" s="219">
        <v>0</v>
      </c>
      <c r="J29" s="269">
        <v>0</v>
      </c>
      <c r="K29" s="128">
        <v>1</v>
      </c>
      <c r="L29" s="279"/>
      <c r="M29" s="279"/>
      <c r="N29" s="232"/>
      <c r="O29" s="164"/>
      <c r="P29" s="246"/>
    </row>
    <row r="30" spans="1:16" x14ac:dyDescent="0.3">
      <c r="A30" s="28" t="s">
        <v>834</v>
      </c>
      <c r="B30" s="92" t="s">
        <v>534</v>
      </c>
      <c r="C30" s="2" t="s">
        <v>835</v>
      </c>
      <c r="D30" s="187" t="s">
        <v>850</v>
      </c>
      <c r="E30" s="286" t="s">
        <v>41</v>
      </c>
      <c r="F30" s="23">
        <v>3</v>
      </c>
      <c r="G30" s="87">
        <v>3</v>
      </c>
      <c r="H30" s="201">
        <v>5</v>
      </c>
      <c r="I30" s="128">
        <v>15</v>
      </c>
      <c r="J30" s="269">
        <v>0</v>
      </c>
      <c r="K30" s="128">
        <v>1</v>
      </c>
      <c r="L30" s="279"/>
      <c r="M30" s="279"/>
      <c r="N30" s="232"/>
      <c r="O30" s="164" t="s">
        <v>803</v>
      </c>
      <c r="P30" s="246" t="s">
        <v>790</v>
      </c>
    </row>
    <row r="31" spans="1:16" x14ac:dyDescent="0.3">
      <c r="A31" s="28" t="s">
        <v>834</v>
      </c>
      <c r="B31" s="92" t="s">
        <v>534</v>
      </c>
      <c r="C31" s="2" t="s">
        <v>835</v>
      </c>
      <c r="D31" s="187" t="s">
        <v>852</v>
      </c>
      <c r="E31" s="286" t="s">
        <v>132</v>
      </c>
      <c r="F31" s="23">
        <v>1</v>
      </c>
      <c r="G31" s="87">
        <v>1</v>
      </c>
      <c r="H31" s="201">
        <v>0</v>
      </c>
      <c r="I31" s="219">
        <v>0</v>
      </c>
      <c r="J31" s="269">
        <v>0</v>
      </c>
      <c r="K31" s="128">
        <v>1</v>
      </c>
      <c r="L31" s="279"/>
      <c r="M31" s="279"/>
      <c r="N31" s="232"/>
      <c r="O31" s="164" t="s">
        <v>840</v>
      </c>
      <c r="P31" s="246" t="s">
        <v>804</v>
      </c>
    </row>
    <row r="32" spans="1:16" x14ac:dyDescent="0.3">
      <c r="A32" s="28" t="s">
        <v>834</v>
      </c>
      <c r="B32" s="92" t="s">
        <v>534</v>
      </c>
      <c r="C32" s="2" t="s">
        <v>835</v>
      </c>
      <c r="D32" s="187" t="s">
        <v>853</v>
      </c>
      <c r="E32" s="286" t="s">
        <v>33</v>
      </c>
      <c r="F32" s="23">
        <v>3</v>
      </c>
      <c r="G32" s="87">
        <v>4</v>
      </c>
      <c r="H32" s="201">
        <v>3</v>
      </c>
      <c r="I32" s="128">
        <v>10</v>
      </c>
      <c r="J32" s="270">
        <v>0</v>
      </c>
      <c r="K32" s="128">
        <v>1</v>
      </c>
      <c r="L32" s="279"/>
      <c r="M32" s="279"/>
      <c r="N32" s="232"/>
      <c r="O32" s="164" t="s">
        <v>840</v>
      </c>
      <c r="P32" s="246" t="s">
        <v>790</v>
      </c>
    </row>
    <row r="33" spans="1:16" x14ac:dyDescent="0.3">
      <c r="A33" s="28" t="s">
        <v>834</v>
      </c>
      <c r="B33" s="92" t="s">
        <v>534</v>
      </c>
      <c r="C33" s="2" t="s">
        <v>835</v>
      </c>
      <c r="D33" s="187" t="s">
        <v>836</v>
      </c>
      <c r="E33" s="286" t="s">
        <v>31</v>
      </c>
      <c r="F33" s="23">
        <v>1</v>
      </c>
      <c r="G33" s="87">
        <v>3</v>
      </c>
      <c r="H33" s="201">
        <v>3</v>
      </c>
      <c r="I33" s="128">
        <v>8</v>
      </c>
      <c r="J33" s="269">
        <v>0</v>
      </c>
      <c r="K33" s="128">
        <v>1</v>
      </c>
      <c r="L33" s="279"/>
      <c r="M33" s="279"/>
      <c r="N33" s="232"/>
      <c r="O33" s="164" t="s">
        <v>803</v>
      </c>
      <c r="P33" s="246" t="s">
        <v>794</v>
      </c>
    </row>
    <row r="34" spans="1:16" ht="15" thickBot="1" x14ac:dyDescent="0.35">
      <c r="A34" s="29" t="s">
        <v>834</v>
      </c>
      <c r="B34" s="190" t="s">
        <v>534</v>
      </c>
      <c r="C34" s="38" t="s">
        <v>835</v>
      </c>
      <c r="D34" s="188" t="s">
        <v>854</v>
      </c>
      <c r="E34" s="289" t="s">
        <v>43</v>
      </c>
      <c r="F34" s="216">
        <v>2</v>
      </c>
      <c r="G34" s="258">
        <v>5</v>
      </c>
      <c r="H34" s="203">
        <v>4</v>
      </c>
      <c r="I34" s="129">
        <v>17</v>
      </c>
      <c r="J34" s="271">
        <v>0</v>
      </c>
      <c r="K34" s="129">
        <v>1</v>
      </c>
      <c r="L34" s="280"/>
      <c r="M34" s="280"/>
      <c r="N34" s="234"/>
      <c r="O34" s="165" t="s">
        <v>803</v>
      </c>
      <c r="P34" s="247" t="s">
        <v>790</v>
      </c>
    </row>
    <row r="35" spans="1:16" x14ac:dyDescent="0.3">
      <c r="E35" s="6"/>
      <c r="F35" s="6"/>
      <c r="G35" s="6"/>
    </row>
  </sheetData>
  <conditionalFormatting sqref="A2:P34">
    <cfRule type="cellIs" dxfId="25" priority="3" operator="equal">
      <formula>0</formula>
    </cfRule>
    <cfRule type="containsBlanks" dxfId="24" priority="4">
      <formula>LEN(TRIM(A2))=0</formula>
    </cfRule>
  </conditionalFormatting>
  <conditionalFormatting sqref="F2:K34">
    <cfRule type="cellIs" dxfId="23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25" workbookViewId="0">
      <selection activeCell="D47" sqref="D47:D49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6" customFormat="1" ht="15" thickBot="1" x14ac:dyDescent="0.35">
      <c r="A1" s="71" t="s">
        <v>1220</v>
      </c>
      <c r="B1" s="71" t="s">
        <v>1214</v>
      </c>
      <c r="C1" s="71" t="s">
        <v>1205</v>
      </c>
      <c r="D1" s="71" t="s">
        <v>1207</v>
      </c>
      <c r="E1" s="71" t="s">
        <v>1206</v>
      </c>
      <c r="F1" s="71" t="s">
        <v>122</v>
      </c>
      <c r="G1" s="71" t="s">
        <v>1219</v>
      </c>
      <c r="H1" s="71" t="s">
        <v>178</v>
      </c>
    </row>
    <row r="2" spans="1:9" x14ac:dyDescent="0.3">
      <c r="A2" s="65" t="s">
        <v>13</v>
      </c>
      <c r="B2" s="65" t="s">
        <v>13</v>
      </c>
      <c r="C2" s="72" t="s">
        <v>116</v>
      </c>
      <c r="D2" s="7" t="s">
        <v>1210</v>
      </c>
      <c r="E2" s="2" t="s">
        <v>25</v>
      </c>
      <c r="F2" s="78"/>
      <c r="G2">
        <v>5</v>
      </c>
      <c r="H2" s="73">
        <v>0.39</v>
      </c>
    </row>
    <row r="3" spans="1:9" x14ac:dyDescent="0.3">
      <c r="A3" s="65" t="s">
        <v>14</v>
      </c>
      <c r="B3" s="65" t="s">
        <v>14</v>
      </c>
      <c r="C3" s="7" t="s">
        <v>116</v>
      </c>
      <c r="D3" s="7" t="s">
        <v>1210</v>
      </c>
      <c r="E3" s="2" t="s">
        <v>25</v>
      </c>
      <c r="F3" s="78"/>
      <c r="G3">
        <v>6</v>
      </c>
      <c r="H3" s="73">
        <v>0.81</v>
      </c>
    </row>
    <row r="4" spans="1:9" x14ac:dyDescent="0.3">
      <c r="A4" s="65" t="s">
        <v>15</v>
      </c>
      <c r="B4" s="65" t="s">
        <v>15</v>
      </c>
      <c r="C4" s="7" t="s">
        <v>116</v>
      </c>
      <c r="D4" s="7" t="s">
        <v>1210</v>
      </c>
      <c r="E4" s="2" t="s">
        <v>25</v>
      </c>
      <c r="F4" s="78"/>
      <c r="G4">
        <v>7</v>
      </c>
      <c r="H4" s="73">
        <v>0.77</v>
      </c>
    </row>
    <row r="5" spans="1:9" x14ac:dyDescent="0.3">
      <c r="A5" s="65" t="s">
        <v>16</v>
      </c>
      <c r="B5" s="65" t="s">
        <v>16</v>
      </c>
      <c r="C5" s="7" t="s">
        <v>116</v>
      </c>
      <c r="D5" s="7" t="s">
        <v>1210</v>
      </c>
      <c r="E5" s="2" t="s">
        <v>25</v>
      </c>
      <c r="F5" s="78"/>
      <c r="G5">
        <v>8</v>
      </c>
      <c r="H5" s="73">
        <v>1.66</v>
      </c>
    </row>
    <row r="6" spans="1:9" x14ac:dyDescent="0.3">
      <c r="A6" s="65" t="s">
        <v>18</v>
      </c>
      <c r="B6" s="65" t="s">
        <v>18</v>
      </c>
      <c r="C6" s="7" t="s">
        <v>116</v>
      </c>
      <c r="D6" s="7" t="s">
        <v>1210</v>
      </c>
      <c r="E6" s="2" t="s">
        <v>25</v>
      </c>
      <c r="F6" s="78"/>
      <c r="G6">
        <v>9</v>
      </c>
      <c r="H6" s="73">
        <v>0.06</v>
      </c>
    </row>
    <row r="7" spans="1:9" x14ac:dyDescent="0.3">
      <c r="A7" s="65" t="s">
        <v>19</v>
      </c>
      <c r="B7" s="65" t="s">
        <v>19</v>
      </c>
      <c r="C7" s="7" t="s">
        <v>116</v>
      </c>
      <c r="D7" s="7" t="s">
        <v>1210</v>
      </c>
      <c r="E7" s="2" t="s">
        <v>25</v>
      </c>
      <c r="F7" s="78"/>
      <c r="G7">
        <v>10</v>
      </c>
      <c r="H7" s="7">
        <v>0.56000000000000005</v>
      </c>
      <c r="I7" t="s">
        <v>1248</v>
      </c>
    </row>
    <row r="8" spans="1:9" x14ac:dyDescent="0.3">
      <c r="A8" s="65" t="s">
        <v>1196</v>
      </c>
      <c r="B8" s="65" t="s">
        <v>1196</v>
      </c>
      <c r="C8" s="7" t="s">
        <v>116</v>
      </c>
      <c r="D8" s="7" t="s">
        <v>1210</v>
      </c>
      <c r="E8" s="2" t="s">
        <v>25</v>
      </c>
      <c r="F8" s="78"/>
      <c r="G8">
        <v>11</v>
      </c>
      <c r="H8" s="73">
        <v>0.17</v>
      </c>
    </row>
    <row r="9" spans="1:9" x14ac:dyDescent="0.3">
      <c r="A9" s="65" t="s">
        <v>2024</v>
      </c>
      <c r="B9" s="65" t="s">
        <v>2024</v>
      </c>
      <c r="C9" s="7" t="s">
        <v>116</v>
      </c>
      <c r="D9" s="7" t="s">
        <v>1210</v>
      </c>
      <c r="E9" s="2" t="s">
        <v>25</v>
      </c>
      <c r="F9" s="78"/>
      <c r="G9">
        <v>12</v>
      </c>
      <c r="H9" s="73">
        <v>0.02</v>
      </c>
    </row>
    <row r="10" spans="1:9" x14ac:dyDescent="0.3">
      <c r="A10" s="65" t="s">
        <v>9</v>
      </c>
      <c r="B10" s="65" t="s">
        <v>9</v>
      </c>
      <c r="C10" s="7" t="s">
        <v>116</v>
      </c>
      <c r="D10" s="7" t="s">
        <v>1210</v>
      </c>
      <c r="E10" s="2" t="s">
        <v>25</v>
      </c>
      <c r="F10" s="78"/>
      <c r="G10">
        <v>13</v>
      </c>
      <c r="H10" s="73">
        <v>0.03</v>
      </c>
    </row>
    <row r="11" spans="1:9" x14ac:dyDescent="0.3">
      <c r="A11" s="65" t="s">
        <v>22</v>
      </c>
      <c r="B11" s="65" t="s">
        <v>22</v>
      </c>
      <c r="C11" s="7" t="s">
        <v>116</v>
      </c>
      <c r="D11" s="7" t="s">
        <v>1210</v>
      </c>
      <c r="E11" s="2" t="s">
        <v>25</v>
      </c>
      <c r="F11" s="78"/>
      <c r="G11">
        <v>14</v>
      </c>
      <c r="H11" s="73">
        <v>0.05</v>
      </c>
    </row>
    <row r="12" spans="1:9" x14ac:dyDescent="0.3">
      <c r="A12" s="65" t="s">
        <v>23</v>
      </c>
      <c r="B12" s="65" t="s">
        <v>23</v>
      </c>
      <c r="C12" s="7" t="s">
        <v>116</v>
      </c>
      <c r="D12" s="7" t="s">
        <v>1208</v>
      </c>
      <c r="E12" s="76" t="s">
        <v>29</v>
      </c>
      <c r="F12" s="78"/>
      <c r="G12" s="381">
        <v>8</v>
      </c>
      <c r="H12" s="7">
        <v>0.23</v>
      </c>
    </row>
    <row r="13" spans="1:9" x14ac:dyDescent="0.3">
      <c r="A13" s="65" t="s">
        <v>6</v>
      </c>
      <c r="B13" s="65" t="s">
        <v>6</v>
      </c>
      <c r="C13" s="7" t="s">
        <v>116</v>
      </c>
      <c r="D13" s="7" t="s">
        <v>1209</v>
      </c>
      <c r="E13" s="76" t="s">
        <v>28</v>
      </c>
      <c r="F13" s="78"/>
      <c r="G13" s="381">
        <v>8</v>
      </c>
      <c r="H13" s="7">
        <v>0.78</v>
      </c>
    </row>
    <row r="14" spans="1:9" x14ac:dyDescent="0.3">
      <c r="A14" s="65" t="s">
        <v>20</v>
      </c>
      <c r="B14" s="65" t="s">
        <v>20</v>
      </c>
      <c r="C14" s="7" t="s">
        <v>116</v>
      </c>
      <c r="D14" s="7" t="s">
        <v>1209</v>
      </c>
      <c r="E14" s="76" t="s">
        <v>28</v>
      </c>
      <c r="F14" s="78"/>
      <c r="G14" s="381">
        <v>8</v>
      </c>
      <c r="H14" s="7">
        <v>0.15</v>
      </c>
    </row>
    <row r="15" spans="1:9" x14ac:dyDescent="0.3">
      <c r="A15" s="65" t="s">
        <v>7</v>
      </c>
      <c r="B15" s="65" t="s">
        <v>7</v>
      </c>
      <c r="C15" s="7" t="s">
        <v>116</v>
      </c>
      <c r="D15" s="7" t="s">
        <v>1209</v>
      </c>
      <c r="E15" s="76" t="s">
        <v>28</v>
      </c>
      <c r="F15" s="78"/>
      <c r="G15" s="381">
        <v>8</v>
      </c>
      <c r="H15" s="7">
        <v>0.1</v>
      </c>
    </row>
    <row r="16" spans="1:9" x14ac:dyDescent="0.3">
      <c r="A16" s="65" t="s">
        <v>4</v>
      </c>
      <c r="B16" s="65" t="s">
        <v>4</v>
      </c>
      <c r="C16" s="7" t="s">
        <v>116</v>
      </c>
      <c r="D16" s="7" t="s">
        <v>1212</v>
      </c>
      <c r="E16" s="76" t="s">
        <v>1211</v>
      </c>
      <c r="F16" s="78"/>
      <c r="G16">
        <v>4</v>
      </c>
      <c r="H16" s="7">
        <v>0.55000000000000004</v>
      </c>
    </row>
    <row r="17" spans="1:9" x14ac:dyDescent="0.3">
      <c r="A17" s="65" t="s">
        <v>17</v>
      </c>
      <c r="B17" s="65" t="s">
        <v>17</v>
      </c>
      <c r="C17" s="7" t="s">
        <v>116</v>
      </c>
      <c r="D17" s="7" t="s">
        <v>1212</v>
      </c>
      <c r="E17" s="76" t="s">
        <v>1211</v>
      </c>
      <c r="F17" s="78"/>
      <c r="G17">
        <v>6</v>
      </c>
      <c r="H17" s="7">
        <v>1.64</v>
      </c>
    </row>
    <row r="18" spans="1:9" x14ac:dyDescent="0.3">
      <c r="A18" s="65" t="s">
        <v>5</v>
      </c>
      <c r="B18" s="65" t="s">
        <v>5</v>
      </c>
      <c r="C18" s="7" t="s">
        <v>116</v>
      </c>
      <c r="D18" s="7" t="s">
        <v>1212</v>
      </c>
      <c r="E18" s="76" t="s">
        <v>1211</v>
      </c>
      <c r="F18" s="78"/>
      <c r="G18">
        <v>7</v>
      </c>
      <c r="H18" s="7">
        <v>1.21</v>
      </c>
    </row>
    <row r="19" spans="1:9" x14ac:dyDescent="0.3">
      <c r="A19" s="65" t="s">
        <v>1204</v>
      </c>
      <c r="B19" s="65" t="s">
        <v>1215</v>
      </c>
      <c r="C19" s="7" t="s">
        <v>116</v>
      </c>
      <c r="D19" s="7" t="s">
        <v>1212</v>
      </c>
      <c r="E19" s="76" t="s">
        <v>1211</v>
      </c>
      <c r="F19" s="78"/>
      <c r="G19">
        <v>8</v>
      </c>
      <c r="H19" s="7">
        <v>0.73</v>
      </c>
      <c r="I19" s="25"/>
    </row>
    <row r="20" spans="1:9" x14ac:dyDescent="0.3">
      <c r="A20" s="65" t="s">
        <v>1203</v>
      </c>
      <c r="B20" s="65" t="s">
        <v>1216</v>
      </c>
      <c r="C20" s="7" t="s">
        <v>116</v>
      </c>
      <c r="D20" s="7" t="s">
        <v>1212</v>
      </c>
      <c r="E20" s="76" t="s">
        <v>1211</v>
      </c>
      <c r="F20" s="78"/>
      <c r="G20">
        <v>8</v>
      </c>
      <c r="H20" s="7">
        <v>0.73</v>
      </c>
    </row>
    <row r="21" spans="1:9" x14ac:dyDescent="0.3">
      <c r="A21" s="65" t="s">
        <v>8</v>
      </c>
      <c r="B21" s="65" t="s">
        <v>8</v>
      </c>
      <c r="C21" s="7" t="s">
        <v>116</v>
      </c>
      <c r="D21" s="7" t="s">
        <v>1212</v>
      </c>
      <c r="E21" s="76" t="s">
        <v>1211</v>
      </c>
      <c r="F21" s="78"/>
      <c r="G21">
        <v>10</v>
      </c>
      <c r="H21" s="7">
        <v>0.24</v>
      </c>
    </row>
    <row r="22" spans="1:9" x14ac:dyDescent="0.3">
      <c r="A22" s="65" t="s">
        <v>1202</v>
      </c>
      <c r="B22" s="65" t="s">
        <v>1241</v>
      </c>
      <c r="C22" s="7" t="s">
        <v>116</v>
      </c>
      <c r="D22" s="7" t="s">
        <v>1240</v>
      </c>
      <c r="E22" s="76" t="s">
        <v>26</v>
      </c>
      <c r="F22" s="78"/>
      <c r="G22" s="381">
        <v>4</v>
      </c>
      <c r="H22" s="7">
        <v>0.14000000000000001</v>
      </c>
    </row>
    <row r="23" spans="1:9" x14ac:dyDescent="0.3">
      <c r="A23" s="65" t="s">
        <v>1201</v>
      </c>
      <c r="B23" s="65" t="s">
        <v>1242</v>
      </c>
      <c r="C23" s="7" t="s">
        <v>116</v>
      </c>
      <c r="D23" s="7" t="s">
        <v>1240</v>
      </c>
      <c r="E23" s="76" t="s">
        <v>26</v>
      </c>
      <c r="F23" s="78"/>
      <c r="G23" s="381">
        <v>6</v>
      </c>
      <c r="H23" s="7">
        <v>0.03</v>
      </c>
    </row>
    <row r="24" spans="1:9" x14ac:dyDescent="0.3">
      <c r="A24" s="65" t="s">
        <v>1200</v>
      </c>
      <c r="B24" s="65" t="s">
        <v>1243</v>
      </c>
      <c r="C24" s="7" t="s">
        <v>116</v>
      </c>
      <c r="D24" s="7" t="s">
        <v>1240</v>
      </c>
      <c r="E24" s="76" t="s">
        <v>26</v>
      </c>
      <c r="F24" s="78"/>
      <c r="G24" s="381">
        <v>8</v>
      </c>
      <c r="H24" s="7">
        <v>0.03</v>
      </c>
    </row>
    <row r="25" spans="1:9" x14ac:dyDescent="0.3">
      <c r="A25" s="65" t="s">
        <v>1199</v>
      </c>
      <c r="B25" s="65" t="s">
        <v>1244</v>
      </c>
      <c r="C25" s="7" t="s">
        <v>116</v>
      </c>
      <c r="D25" s="7" t="s">
        <v>1240</v>
      </c>
      <c r="E25" s="76" t="s">
        <v>26</v>
      </c>
      <c r="F25" s="78"/>
      <c r="G25" s="381">
        <v>10</v>
      </c>
      <c r="H25" s="7">
        <v>0.19</v>
      </c>
    </row>
    <row r="26" spans="1:9" x14ac:dyDescent="0.3">
      <c r="A26" s="65" t="s">
        <v>21</v>
      </c>
      <c r="B26" s="65" t="s">
        <v>1217</v>
      </c>
      <c r="C26" s="7" t="s">
        <v>116</v>
      </c>
      <c r="D26" s="7" t="s">
        <v>1213</v>
      </c>
      <c r="E26" s="76" t="s">
        <v>27</v>
      </c>
      <c r="F26" s="78"/>
      <c r="G26" s="381">
        <v>6</v>
      </c>
      <c r="H26" s="7">
        <v>3.45</v>
      </c>
    </row>
    <row r="27" spans="1:9" x14ac:dyDescent="0.3">
      <c r="A27" s="65" t="s">
        <v>24</v>
      </c>
      <c r="B27" s="65" t="s">
        <v>1218</v>
      </c>
      <c r="C27" s="7" t="s">
        <v>116</v>
      </c>
      <c r="D27" s="7" t="s">
        <v>1213</v>
      </c>
      <c r="E27" s="76" t="s">
        <v>27</v>
      </c>
      <c r="F27" s="78"/>
      <c r="G27" s="381">
        <v>8</v>
      </c>
      <c r="H27" s="7">
        <v>0.24</v>
      </c>
    </row>
    <row r="28" spans="1:9" x14ac:dyDescent="0.3">
      <c r="A28" s="67" t="s">
        <v>96</v>
      </c>
      <c r="B28" s="67" t="s">
        <v>1221</v>
      </c>
      <c r="C28" s="73" t="s">
        <v>115</v>
      </c>
      <c r="D28" s="73" t="s">
        <v>2050</v>
      </c>
      <c r="E28" s="5"/>
      <c r="F28" s="7">
        <v>5.67</v>
      </c>
      <c r="G28" s="7"/>
      <c r="H28" s="7"/>
    </row>
    <row r="29" spans="1:9" x14ac:dyDescent="0.3">
      <c r="A29" s="67" t="s">
        <v>97</v>
      </c>
      <c r="B29" s="67" t="s">
        <v>1222</v>
      </c>
      <c r="C29" s="73" t="s">
        <v>115</v>
      </c>
      <c r="D29" s="73" t="s">
        <v>2050</v>
      </c>
      <c r="E29" s="5"/>
      <c r="F29" s="7">
        <v>5.67</v>
      </c>
      <c r="G29" s="7"/>
      <c r="H29" s="7"/>
    </row>
    <row r="30" spans="1:9" x14ac:dyDescent="0.3">
      <c r="A30" s="67" t="s">
        <v>98</v>
      </c>
      <c r="B30" s="67" t="s">
        <v>1223</v>
      </c>
      <c r="C30" s="7" t="s">
        <v>115</v>
      </c>
      <c r="D30" s="7" t="s">
        <v>2051</v>
      </c>
      <c r="E30" s="76"/>
      <c r="F30" s="7">
        <v>5.75</v>
      </c>
      <c r="G30" s="7"/>
      <c r="H30" s="7"/>
    </row>
    <row r="31" spans="1:9" x14ac:dyDescent="0.3">
      <c r="A31" s="67" t="s">
        <v>99</v>
      </c>
      <c r="B31" s="67" t="s">
        <v>1224</v>
      </c>
      <c r="C31" s="73" t="s">
        <v>115</v>
      </c>
      <c r="D31" s="7" t="s">
        <v>2051</v>
      </c>
      <c r="E31" s="5"/>
      <c r="F31" s="7">
        <v>5.63</v>
      </c>
      <c r="G31" s="7"/>
      <c r="H31" s="7"/>
    </row>
    <row r="32" spans="1:9" x14ac:dyDescent="0.3">
      <c r="A32" s="67" t="s">
        <v>100</v>
      </c>
      <c r="B32" s="67" t="s">
        <v>1225</v>
      </c>
      <c r="C32" s="73" t="s">
        <v>115</v>
      </c>
      <c r="D32" s="7" t="s">
        <v>2051</v>
      </c>
      <c r="E32" s="5"/>
      <c r="F32" s="7">
        <v>5.84</v>
      </c>
      <c r="G32" s="7"/>
      <c r="H32" s="7"/>
    </row>
    <row r="33" spans="1:8" x14ac:dyDescent="0.3">
      <c r="A33" s="67" t="s">
        <v>101</v>
      </c>
      <c r="B33" s="67" t="s">
        <v>1226</v>
      </c>
      <c r="C33" s="7" t="s">
        <v>115</v>
      </c>
      <c r="D33" s="7" t="s">
        <v>2052</v>
      </c>
      <c r="E33" s="2"/>
      <c r="F33" s="73">
        <v>6.38</v>
      </c>
      <c r="G33" s="73"/>
      <c r="H33" s="73"/>
    </row>
    <row r="34" spans="1:8" x14ac:dyDescent="0.3">
      <c r="A34" s="67" t="s">
        <v>102</v>
      </c>
      <c r="B34" s="67" t="s">
        <v>1227</v>
      </c>
      <c r="C34" s="73" t="s">
        <v>115</v>
      </c>
      <c r="D34" s="7" t="s">
        <v>2052</v>
      </c>
      <c r="E34" s="5"/>
      <c r="F34" s="7">
        <v>6.65</v>
      </c>
      <c r="G34" s="7"/>
      <c r="H34" s="7"/>
    </row>
    <row r="35" spans="1:8" x14ac:dyDescent="0.3">
      <c r="A35" s="67" t="s">
        <v>103</v>
      </c>
      <c r="B35" s="67" t="s">
        <v>1228</v>
      </c>
      <c r="C35" s="7" t="s">
        <v>115</v>
      </c>
      <c r="D35" s="7" t="s">
        <v>2052</v>
      </c>
      <c r="E35" s="2"/>
      <c r="F35" s="73">
        <v>6.48</v>
      </c>
      <c r="G35" s="73"/>
      <c r="H35" s="73"/>
    </row>
    <row r="36" spans="1:8" x14ac:dyDescent="0.3">
      <c r="A36" s="67" t="s">
        <v>104</v>
      </c>
      <c r="B36" s="67" t="s">
        <v>1229</v>
      </c>
      <c r="C36" s="73" t="s">
        <v>115</v>
      </c>
      <c r="D36" s="7" t="s">
        <v>2052</v>
      </c>
      <c r="E36" s="5"/>
      <c r="F36" s="7">
        <v>6.74</v>
      </c>
      <c r="G36" s="7"/>
      <c r="H36" s="7"/>
    </row>
    <row r="37" spans="1:8" x14ac:dyDescent="0.3">
      <c r="A37" s="67" t="s">
        <v>105</v>
      </c>
      <c r="B37" s="67" t="s">
        <v>1230</v>
      </c>
      <c r="C37" s="73" t="s">
        <v>115</v>
      </c>
      <c r="D37" s="73" t="s">
        <v>2053</v>
      </c>
      <c r="E37" s="2"/>
      <c r="F37" s="73">
        <v>6.74</v>
      </c>
      <c r="G37" s="73"/>
      <c r="H37" s="73"/>
    </row>
    <row r="38" spans="1:8" x14ac:dyDescent="0.3">
      <c r="A38" s="67" t="s">
        <v>106</v>
      </c>
      <c r="B38" s="67" t="s">
        <v>1231</v>
      </c>
      <c r="C38" s="73" t="s">
        <v>115</v>
      </c>
      <c r="D38" s="73" t="s">
        <v>2053</v>
      </c>
      <c r="E38" s="2"/>
      <c r="F38" s="73">
        <v>6.58</v>
      </c>
      <c r="G38" s="73"/>
      <c r="H38" s="73"/>
    </row>
    <row r="39" spans="1:8" x14ac:dyDescent="0.3">
      <c r="A39" s="67" t="s">
        <v>107</v>
      </c>
      <c r="B39" s="67" t="s">
        <v>1232</v>
      </c>
      <c r="C39" s="73" t="s">
        <v>115</v>
      </c>
      <c r="D39" s="73" t="s">
        <v>2053</v>
      </c>
      <c r="E39" s="2"/>
      <c r="F39" s="73">
        <v>6.83</v>
      </c>
      <c r="G39" s="73"/>
      <c r="H39" s="73"/>
    </row>
    <row r="40" spans="1:8" x14ac:dyDescent="0.3">
      <c r="A40" s="67" t="s">
        <v>108</v>
      </c>
      <c r="B40" s="67" t="s">
        <v>1233</v>
      </c>
      <c r="C40" s="73" t="s">
        <v>115</v>
      </c>
      <c r="D40" s="73" t="s">
        <v>2053</v>
      </c>
      <c r="E40" s="2"/>
      <c r="F40" s="73">
        <v>6.67</v>
      </c>
      <c r="G40" s="73"/>
      <c r="H40" s="73"/>
    </row>
    <row r="41" spans="1:8" x14ac:dyDescent="0.3">
      <c r="A41" s="67" t="s">
        <v>109</v>
      </c>
      <c r="B41" s="68" t="s">
        <v>1234</v>
      </c>
      <c r="C41" s="73" t="s">
        <v>115</v>
      </c>
      <c r="D41" s="73" t="s">
        <v>2053</v>
      </c>
      <c r="E41" s="2"/>
      <c r="F41" s="73">
        <v>6.92</v>
      </c>
      <c r="G41" s="73"/>
      <c r="H41" s="73"/>
    </row>
    <row r="42" spans="1:8" x14ac:dyDescent="0.3">
      <c r="A42" s="67" t="s">
        <v>110</v>
      </c>
      <c r="B42" s="67" t="s">
        <v>1235</v>
      </c>
      <c r="C42" s="73" t="s">
        <v>115</v>
      </c>
      <c r="D42" s="73" t="s">
        <v>2053</v>
      </c>
      <c r="E42" s="2"/>
      <c r="F42" s="73">
        <v>7.18</v>
      </c>
      <c r="G42" s="73"/>
      <c r="H42" s="73"/>
    </row>
    <row r="43" spans="1:8" x14ac:dyDescent="0.3">
      <c r="A43" s="67" t="s">
        <v>111</v>
      </c>
      <c r="B43" s="67" t="s">
        <v>1236</v>
      </c>
      <c r="C43" s="73" t="s">
        <v>115</v>
      </c>
      <c r="D43" s="73" t="s">
        <v>2054</v>
      </c>
      <c r="E43" s="2"/>
      <c r="F43" s="73">
        <v>7.11</v>
      </c>
      <c r="G43" s="73"/>
      <c r="H43" s="73"/>
    </row>
    <row r="44" spans="1:8" x14ac:dyDescent="0.3">
      <c r="A44" s="67" t="s">
        <v>112</v>
      </c>
      <c r="B44" s="67" t="s">
        <v>1237</v>
      </c>
      <c r="C44" s="73" t="s">
        <v>115</v>
      </c>
      <c r="D44" s="73" t="s">
        <v>2054</v>
      </c>
      <c r="E44" s="2"/>
      <c r="F44" s="73">
        <v>7.36</v>
      </c>
      <c r="G44" s="73"/>
      <c r="H44" s="73"/>
    </row>
    <row r="45" spans="1:8" x14ac:dyDescent="0.3">
      <c r="A45" s="67" t="s">
        <v>113</v>
      </c>
      <c r="B45" s="67" t="s">
        <v>1238</v>
      </c>
      <c r="C45" s="73" t="s">
        <v>115</v>
      </c>
      <c r="D45" s="73" t="s">
        <v>2054</v>
      </c>
      <c r="E45" s="2"/>
      <c r="F45" s="73">
        <v>7.17</v>
      </c>
      <c r="G45" s="73"/>
      <c r="H45" s="73"/>
    </row>
    <row r="46" spans="1:8" s="26" customFormat="1" ht="15" thickBot="1" x14ac:dyDescent="0.35">
      <c r="A46" s="69" t="s">
        <v>114</v>
      </c>
      <c r="B46" s="69" t="s">
        <v>1239</v>
      </c>
      <c r="C46" s="74" t="s">
        <v>115</v>
      </c>
      <c r="D46" s="73" t="s">
        <v>2054</v>
      </c>
      <c r="E46" s="38"/>
      <c r="F46" s="74">
        <v>7.8</v>
      </c>
      <c r="G46" s="74"/>
      <c r="H46" s="74"/>
    </row>
    <row r="47" spans="1:8" x14ac:dyDescent="0.3">
      <c r="A47" s="70" t="s">
        <v>143</v>
      </c>
      <c r="B47" s="70" t="s">
        <v>1245</v>
      </c>
      <c r="C47" s="73" t="s">
        <v>117</v>
      </c>
      <c r="D47" s="384" t="s">
        <v>1245</v>
      </c>
      <c r="E47" s="2"/>
      <c r="F47" s="73">
        <v>5.07</v>
      </c>
      <c r="G47" s="73"/>
      <c r="H47" s="387" t="s">
        <v>889</v>
      </c>
    </row>
    <row r="48" spans="1:8" x14ac:dyDescent="0.3">
      <c r="A48" s="70" t="s">
        <v>144</v>
      </c>
      <c r="B48" s="70" t="s">
        <v>1246</v>
      </c>
      <c r="C48" s="73" t="s">
        <v>117</v>
      </c>
      <c r="D48" s="384" t="s">
        <v>1246</v>
      </c>
      <c r="E48" s="2"/>
      <c r="F48" s="73">
        <v>5.12</v>
      </c>
      <c r="G48" s="73"/>
      <c r="H48" s="388"/>
    </row>
    <row r="49" spans="1:8" x14ac:dyDescent="0.3">
      <c r="A49" s="70" t="s">
        <v>145</v>
      </c>
      <c r="B49" s="70" t="s">
        <v>1247</v>
      </c>
      <c r="C49" s="75" t="s">
        <v>117</v>
      </c>
      <c r="D49" s="384" t="s">
        <v>1247</v>
      </c>
      <c r="E49" s="77"/>
      <c r="F49" s="75">
        <v>5.47</v>
      </c>
      <c r="G49" s="75"/>
      <c r="H49" s="389"/>
    </row>
    <row r="51" spans="1:8" x14ac:dyDescent="0.3">
      <c r="F51" s="84" t="s">
        <v>1250</v>
      </c>
    </row>
    <row r="52" spans="1:8" x14ac:dyDescent="0.3">
      <c r="F52" s="84" t="s">
        <v>1249</v>
      </c>
    </row>
  </sheetData>
  <mergeCells count="1">
    <mergeCell ref="H47:H49"/>
  </mergeCells>
  <conditionalFormatting sqref="E12:E21 G12:G21 H12:H18 H22:H29 A2:D27 F2:F21 F22:G27">
    <cfRule type="cellIs" dxfId="22" priority="5" operator="equal">
      <formula>" "</formula>
    </cfRule>
    <cfRule type="cellIs" dxfId="21" priority="6" operator="equal">
      <formula>"  "</formula>
    </cfRule>
  </conditionalFormatting>
  <conditionalFormatting sqref="A30:D30">
    <cfRule type="cellIs" dxfId="20" priority="19" operator="equal">
      <formula>" "</formula>
    </cfRule>
    <cfRule type="cellIs" dxfId="19" priority="20" operator="equal">
      <formula>"  "</formula>
    </cfRule>
  </conditionalFormatting>
  <conditionalFormatting sqref="A33:D33">
    <cfRule type="cellIs" dxfId="18" priority="17" operator="equal">
      <formula>" "</formula>
    </cfRule>
    <cfRule type="cellIs" dxfId="17" priority="18" operator="equal">
      <formula>"  "</formula>
    </cfRule>
  </conditionalFormatting>
  <conditionalFormatting sqref="A35:C35">
    <cfRule type="cellIs" dxfId="16" priority="21" operator="equal">
      <formula>" "</formula>
    </cfRule>
    <cfRule type="cellIs" dxfId="15" priority="22" operator="equal">
      <formula>"  "</formula>
    </cfRule>
  </conditionalFormatting>
  <conditionalFormatting sqref="H20:H21 E22:E27 E28:G29 E31:H32 E34:H34 E36:H36">
    <cfRule type="cellIs" dxfId="14" priority="131" operator="equal">
      <formula>" "</formula>
    </cfRule>
    <cfRule type="cellIs" dxfId="13" priority="132" operator="equal">
      <formula>"  "</formula>
    </cfRule>
  </conditionalFormatting>
  <conditionalFormatting sqref="D31:D32">
    <cfRule type="cellIs" dxfId="12" priority="3" operator="equal">
      <formula>" "</formula>
    </cfRule>
    <cfRule type="cellIs" dxfId="11" priority="4" operator="equal">
      <formula>"  "</formula>
    </cfRule>
  </conditionalFormatting>
  <conditionalFormatting sqref="D34:D36">
    <cfRule type="cellIs" dxfId="10" priority="1" operator="equal">
      <formula>" "</formula>
    </cfRule>
    <cfRule type="cellIs" dxfId="9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51"/>
  <sheetViews>
    <sheetView tabSelected="1" zoomScale="70" zoomScaleNormal="70" workbookViewId="0">
      <pane xSplit="8" ySplit="1" topLeftCell="O2" activePane="bottomRight" state="frozen"/>
      <selection pane="topRight" activeCell="G1" sqref="G1"/>
      <selection pane="bottomLeft" activeCell="A2" sqref="A2"/>
      <selection pane="bottomRight" activeCell="F13" sqref="F13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1"/>
    <col min="14" max="15" width="11.44140625" style="13"/>
    <col min="16" max="16" width="16.33203125" style="14" customWidth="1"/>
    <col min="17" max="28" width="11.44140625" style="15"/>
    <col min="29" max="29" width="11.44140625" style="127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0" width="11.44140625" style="15"/>
    <col min="61" max="16384" width="11.44140625" style="13"/>
  </cols>
  <sheetData>
    <row r="1" spans="1:60" s="11" customFormat="1" x14ac:dyDescent="0.3">
      <c r="A1" s="112" t="s">
        <v>149</v>
      </c>
      <c r="B1" s="112" t="s">
        <v>150</v>
      </c>
      <c r="C1" s="112" t="s">
        <v>151</v>
      </c>
      <c r="D1" s="112" t="s">
        <v>0</v>
      </c>
      <c r="E1" s="112" t="s">
        <v>152</v>
      </c>
      <c r="F1" s="113" t="s">
        <v>153</v>
      </c>
      <c r="G1" s="113" t="s">
        <v>875</v>
      </c>
      <c r="H1" s="112" t="s">
        <v>154</v>
      </c>
      <c r="I1" s="104" t="s">
        <v>2048</v>
      </c>
      <c r="J1" s="114" t="s">
        <v>2049</v>
      </c>
      <c r="K1" s="114" t="s">
        <v>370</v>
      </c>
      <c r="L1" s="114" t="s">
        <v>371</v>
      </c>
      <c r="M1" s="105" t="s">
        <v>2026</v>
      </c>
      <c r="N1" s="115" t="s">
        <v>2027</v>
      </c>
      <c r="O1" s="115" t="s">
        <v>2028</v>
      </c>
      <c r="P1" s="125" t="s">
        <v>2029</v>
      </c>
      <c r="Q1" s="126" t="s">
        <v>2030</v>
      </c>
      <c r="R1" s="126" t="s">
        <v>2031</v>
      </c>
      <c r="S1" s="126" t="s">
        <v>2032</v>
      </c>
      <c r="T1" s="126" t="s">
        <v>2033</v>
      </c>
      <c r="U1" s="126" t="s">
        <v>2034</v>
      </c>
      <c r="V1" s="126" t="s">
        <v>2035</v>
      </c>
      <c r="W1" s="126" t="s">
        <v>2036</v>
      </c>
      <c r="X1" s="126" t="s">
        <v>2037</v>
      </c>
      <c r="Y1" s="126" t="s">
        <v>2038</v>
      </c>
      <c r="Z1" s="126" t="s">
        <v>2039</v>
      </c>
      <c r="AA1" s="126" t="s">
        <v>2040</v>
      </c>
      <c r="AB1" s="126" t="s">
        <v>2041</v>
      </c>
      <c r="AC1" s="126" t="s">
        <v>2042</v>
      </c>
      <c r="AD1" s="126" t="s">
        <v>2043</v>
      </c>
      <c r="AE1" s="126" t="s">
        <v>2044</v>
      </c>
      <c r="AF1" s="126" t="s">
        <v>2045</v>
      </c>
      <c r="AG1" s="126" t="s">
        <v>2046</v>
      </c>
      <c r="AH1" s="126" t="s">
        <v>2047</v>
      </c>
      <c r="AI1" s="93" t="s">
        <v>864</v>
      </c>
      <c r="AJ1" s="94" t="s">
        <v>862</v>
      </c>
      <c r="AK1" s="94" t="s">
        <v>861</v>
      </c>
      <c r="AL1" s="94" t="s">
        <v>860</v>
      </c>
      <c r="AM1" s="94" t="s">
        <v>888</v>
      </c>
      <c r="AN1" s="94" t="s">
        <v>863</v>
      </c>
      <c r="AO1" s="94" t="s">
        <v>1195</v>
      </c>
      <c r="AP1" s="94" t="s">
        <v>2025</v>
      </c>
      <c r="AQ1" s="94" t="s">
        <v>865</v>
      </c>
      <c r="AR1" s="94" t="s">
        <v>866</v>
      </c>
      <c r="AS1" s="94" t="s">
        <v>867</v>
      </c>
      <c r="AT1" s="94" t="s">
        <v>868</v>
      </c>
      <c r="AU1" s="94" t="s">
        <v>869</v>
      </c>
      <c r="AV1" s="94" t="s">
        <v>870</v>
      </c>
      <c r="AW1" s="94" t="s">
        <v>871</v>
      </c>
      <c r="AX1" s="94" t="s">
        <v>872</v>
      </c>
      <c r="AY1" s="94" t="s">
        <v>873</v>
      </c>
      <c r="AZ1" s="95" t="s">
        <v>1204</v>
      </c>
      <c r="BA1" s="94" t="s">
        <v>1203</v>
      </c>
      <c r="BB1" s="94" t="s">
        <v>874</v>
      </c>
      <c r="BC1" s="94" t="s">
        <v>1202</v>
      </c>
      <c r="BD1" s="94" t="s">
        <v>1201</v>
      </c>
      <c r="BE1" s="94" t="s">
        <v>1200</v>
      </c>
      <c r="BF1" s="94" t="s">
        <v>1199</v>
      </c>
      <c r="BG1" s="94" t="s">
        <v>1198</v>
      </c>
      <c r="BH1" s="94" t="s">
        <v>1197</v>
      </c>
    </row>
    <row r="2" spans="1:60" x14ac:dyDescent="0.3">
      <c r="A2" s="116">
        <v>2017</v>
      </c>
      <c r="B2" s="116" t="s">
        <v>94</v>
      </c>
      <c r="C2" s="117">
        <v>42906</v>
      </c>
      <c r="D2" s="117" t="s">
        <v>3</v>
      </c>
      <c r="E2" s="116" t="s">
        <v>119</v>
      </c>
      <c r="F2" s="118" t="s">
        <v>533</v>
      </c>
      <c r="G2" s="118"/>
      <c r="H2" s="117" t="s">
        <v>32</v>
      </c>
      <c r="I2" s="98">
        <v>19.3</v>
      </c>
      <c r="J2" s="119">
        <v>3.67</v>
      </c>
      <c r="K2" s="119"/>
      <c r="L2" s="119"/>
      <c r="M2" s="97"/>
      <c r="N2" s="119"/>
      <c r="O2" s="119"/>
      <c r="P2" s="96">
        <v>1.82</v>
      </c>
      <c r="Q2" s="98">
        <v>1.03</v>
      </c>
      <c r="R2" s="98">
        <v>4.3899999999999997</v>
      </c>
      <c r="S2" s="98">
        <v>8.25</v>
      </c>
      <c r="T2" s="98">
        <v>9.1300000000000008</v>
      </c>
      <c r="U2" s="98">
        <v>31.94</v>
      </c>
      <c r="V2" s="98">
        <v>4.92</v>
      </c>
      <c r="W2" s="98">
        <v>33.25</v>
      </c>
      <c r="X2" s="98">
        <v>22.45</v>
      </c>
      <c r="Y2" s="98">
        <v>6.57</v>
      </c>
      <c r="Z2" s="98">
        <v>10.199999999999999</v>
      </c>
      <c r="AA2" s="98">
        <v>44.74</v>
      </c>
      <c r="AB2" s="98">
        <v>39.64</v>
      </c>
      <c r="AC2" s="104">
        <v>89.1</v>
      </c>
      <c r="AD2" s="98">
        <v>2.95</v>
      </c>
      <c r="AE2" s="98">
        <v>8.84</v>
      </c>
      <c r="AF2" s="98">
        <v>22.09</v>
      </c>
      <c r="AG2" s="98">
        <v>22.12</v>
      </c>
      <c r="AH2" s="98">
        <v>4.2699999999999996</v>
      </c>
      <c r="AI2" s="96">
        <v>0</v>
      </c>
      <c r="AJ2" s="98">
        <v>0</v>
      </c>
      <c r="AK2" s="98">
        <v>1.175123899696723</v>
      </c>
      <c r="AL2" s="98">
        <v>2.768566462016421</v>
      </c>
      <c r="AM2" s="98">
        <v>0.80153857533841266</v>
      </c>
      <c r="AN2" s="98">
        <v>1.7392391100977709</v>
      </c>
      <c r="AO2" s="98">
        <v>0</v>
      </c>
      <c r="AP2" s="98">
        <v>1.6042421776758637</v>
      </c>
      <c r="AQ2" s="98">
        <v>0.47455433094163768</v>
      </c>
      <c r="AR2" s="98">
        <v>0</v>
      </c>
      <c r="AS2" s="98">
        <v>0.62983187061347212</v>
      </c>
      <c r="AT2" s="98">
        <v>0</v>
      </c>
      <c r="AU2" s="98">
        <v>0</v>
      </c>
      <c r="AV2" s="98">
        <v>0.16193875286633627</v>
      </c>
      <c r="AW2" s="98">
        <v>0</v>
      </c>
      <c r="AX2" s="98">
        <v>0</v>
      </c>
      <c r="AY2" s="98">
        <v>0</v>
      </c>
      <c r="AZ2" s="99">
        <v>6.7581362613837594</v>
      </c>
      <c r="BA2" s="98">
        <v>0</v>
      </c>
      <c r="BB2" s="98">
        <v>0</v>
      </c>
      <c r="BC2" s="98">
        <v>0</v>
      </c>
      <c r="BD2" s="98">
        <v>1.0275538131518605</v>
      </c>
      <c r="BE2" s="98">
        <v>0.11300761890672387</v>
      </c>
      <c r="BF2" s="98">
        <v>0.24776240846216432</v>
      </c>
      <c r="BG2" s="98">
        <v>0</v>
      </c>
      <c r="BH2" s="98">
        <v>0</v>
      </c>
    </row>
    <row r="3" spans="1:60" x14ac:dyDescent="0.3">
      <c r="A3" s="116">
        <v>2017</v>
      </c>
      <c r="B3" s="116" t="s">
        <v>95</v>
      </c>
      <c r="C3" s="117">
        <v>43024</v>
      </c>
      <c r="D3" s="117" t="s">
        <v>3</v>
      </c>
      <c r="E3" s="117" t="s">
        <v>130</v>
      </c>
      <c r="F3" s="118" t="s">
        <v>533</v>
      </c>
      <c r="G3" s="118" t="s">
        <v>877</v>
      </c>
      <c r="H3" s="117" t="s">
        <v>55</v>
      </c>
      <c r="I3" s="98">
        <v>12.3</v>
      </c>
      <c r="J3" s="119">
        <v>1.714</v>
      </c>
      <c r="K3" s="119"/>
      <c r="L3" s="119"/>
      <c r="M3" s="124">
        <v>1.7290000000000001</v>
      </c>
      <c r="N3" s="110">
        <v>0.74603536868998865</v>
      </c>
      <c r="O3" s="110">
        <v>7.49</v>
      </c>
      <c r="P3" s="96">
        <v>1.7326085468699286</v>
      </c>
      <c r="Q3" s="98">
        <v>1.0523399044274275</v>
      </c>
      <c r="R3" s="98">
        <v>2.7205987674857104</v>
      </c>
      <c r="S3" s="98">
        <v>3.9512263236172696</v>
      </c>
      <c r="T3" s="98">
        <v>5.6472572132288601</v>
      </c>
      <c r="U3" s="98">
        <v>13.719768329533963</v>
      </c>
      <c r="V3" s="98">
        <v>3.0014902806788584</v>
      </c>
      <c r="W3" s="98">
        <v>17.059746535759182</v>
      </c>
      <c r="X3" s="98">
        <v>10.010440906810665</v>
      </c>
      <c r="Y3" s="98">
        <v>3.9990374457191935</v>
      </c>
      <c r="Z3" s="98">
        <v>5.1822839418421172</v>
      </c>
      <c r="AA3" s="98">
        <v>24.682601774965406</v>
      </c>
      <c r="AB3" s="98">
        <v>18.947024247544299</v>
      </c>
      <c r="AC3" s="104">
        <v>43.478056387740551</v>
      </c>
      <c r="AD3" s="98">
        <v>1.7624814005889893</v>
      </c>
      <c r="AE3" s="98">
        <v>5.3947185320429547</v>
      </c>
      <c r="AF3" s="98">
        <v>13.395381369607364</v>
      </c>
      <c r="AG3" s="98">
        <v>13.463024058841022</v>
      </c>
      <c r="AH3" s="98">
        <v>2.6550915121382777</v>
      </c>
      <c r="AI3" s="96">
        <v>0</v>
      </c>
      <c r="AJ3" s="98">
        <v>0</v>
      </c>
      <c r="AK3" s="98">
        <v>0</v>
      </c>
      <c r="AL3" s="98">
        <v>3.2410234729009919</v>
      </c>
      <c r="AM3" s="98">
        <v>0.75167952112351788</v>
      </c>
      <c r="AN3" s="98">
        <v>2.2048946701968464</v>
      </c>
      <c r="AO3" s="98">
        <v>0.99058841239340834</v>
      </c>
      <c r="AP3" s="98">
        <v>1.5424703580062165</v>
      </c>
      <c r="AQ3" s="98">
        <v>0.2963324507885346</v>
      </c>
      <c r="AR3" s="98">
        <v>0</v>
      </c>
      <c r="AS3" s="98">
        <v>0.63651893634166001</v>
      </c>
      <c r="AT3" s="98">
        <v>0</v>
      </c>
      <c r="AU3" s="98">
        <v>0</v>
      </c>
      <c r="AV3" s="98">
        <v>0.21011626568435596</v>
      </c>
      <c r="AW3" s="98">
        <v>0</v>
      </c>
      <c r="AX3" s="98">
        <v>0</v>
      </c>
      <c r="AY3" s="98">
        <v>0</v>
      </c>
      <c r="AZ3" s="99">
        <v>5.4139380683780356</v>
      </c>
      <c r="BA3" s="98">
        <v>0</v>
      </c>
      <c r="BB3" s="98">
        <v>0</v>
      </c>
      <c r="BC3" s="98">
        <v>0</v>
      </c>
      <c r="BD3" s="98">
        <v>0.76081501093588122</v>
      </c>
      <c r="BE3" s="98">
        <v>0.21868078738344657</v>
      </c>
      <c r="BF3" s="98">
        <v>1.0480119719120524</v>
      </c>
      <c r="BG3" s="98">
        <v>0</v>
      </c>
      <c r="BH3" s="98">
        <v>0</v>
      </c>
    </row>
    <row r="4" spans="1:60" x14ac:dyDescent="0.3">
      <c r="A4" s="116">
        <v>2017</v>
      </c>
      <c r="B4" s="116" t="s">
        <v>95</v>
      </c>
      <c r="C4" s="117">
        <v>43024</v>
      </c>
      <c r="D4" s="117" t="s">
        <v>3</v>
      </c>
      <c r="E4" s="117" t="s">
        <v>130</v>
      </c>
      <c r="F4" s="118" t="s">
        <v>533</v>
      </c>
      <c r="G4" s="118" t="s">
        <v>879</v>
      </c>
      <c r="H4" s="117" t="s">
        <v>54</v>
      </c>
      <c r="I4" s="98">
        <v>23.3</v>
      </c>
      <c r="J4" s="119">
        <v>0.75</v>
      </c>
      <c r="K4" s="119"/>
      <c r="L4" s="119"/>
      <c r="M4" s="97"/>
      <c r="N4" s="119"/>
      <c r="O4" s="119"/>
      <c r="P4" s="96">
        <v>0.41574566447586286</v>
      </c>
      <c r="Q4" s="98">
        <v>0.14940159052011687</v>
      </c>
      <c r="R4" s="98">
        <v>0.7592153933201341</v>
      </c>
      <c r="S4" s="98">
        <v>1.4304015377754822</v>
      </c>
      <c r="T4" s="98">
        <v>2.0229814611002084</v>
      </c>
      <c r="U4" s="98">
        <v>4.024641888779402</v>
      </c>
      <c r="V4" s="98">
        <v>0.7899355423290555</v>
      </c>
      <c r="W4" s="98">
        <v>4.0434133449973197</v>
      </c>
      <c r="X4" s="98">
        <v>2.6256510074818644</v>
      </c>
      <c r="Y4" s="98">
        <v>0.87182506926682857</v>
      </c>
      <c r="Z4" s="98">
        <v>1.0334167682151649</v>
      </c>
      <c r="AA4" s="98">
        <v>5.0718197479355656</v>
      </c>
      <c r="AB4" s="98">
        <v>4.1272410783455307</v>
      </c>
      <c r="AC4" s="104">
        <v>8.5132004727916506</v>
      </c>
      <c r="AD4" s="98">
        <v>0.31142453777584456</v>
      </c>
      <c r="AE4" s="98">
        <v>0.94943706401422712</v>
      </c>
      <c r="AF4" s="98">
        <v>2.3474616433620668</v>
      </c>
      <c r="AG4" s="98">
        <v>2.5943176677258792</v>
      </c>
      <c r="AH4" s="98">
        <v>0.4964667908818442</v>
      </c>
      <c r="AI4" s="96">
        <v>0</v>
      </c>
      <c r="AJ4" s="98">
        <v>0</v>
      </c>
      <c r="AK4" s="98">
        <v>0</v>
      </c>
      <c r="AL4" s="98">
        <v>0</v>
      </c>
      <c r="AM4" s="98">
        <v>0.24868072630981655</v>
      </c>
      <c r="AN4" s="98">
        <v>0</v>
      </c>
      <c r="AO4" s="98">
        <v>0.18718100274985089</v>
      </c>
      <c r="AP4" s="98">
        <v>0.51884338944581043</v>
      </c>
      <c r="AQ4" s="98">
        <v>0.14418384717230948</v>
      </c>
      <c r="AR4" s="98">
        <v>0.52503310005674297</v>
      </c>
      <c r="AS4" s="98">
        <v>0</v>
      </c>
      <c r="AT4" s="98">
        <v>0</v>
      </c>
      <c r="AU4" s="98">
        <v>0</v>
      </c>
      <c r="AV4" s="98">
        <v>0</v>
      </c>
      <c r="AW4" s="98">
        <v>0</v>
      </c>
      <c r="AX4" s="98">
        <v>0</v>
      </c>
      <c r="AY4" s="98">
        <v>0</v>
      </c>
      <c r="AZ4" s="99">
        <v>1.5901692831473426</v>
      </c>
      <c r="BA4" s="98">
        <v>0</v>
      </c>
      <c r="BB4" s="98">
        <v>0</v>
      </c>
      <c r="BC4" s="98">
        <v>0</v>
      </c>
      <c r="BD4" s="98">
        <v>0.3029317193115188</v>
      </c>
      <c r="BE4" s="98">
        <v>0</v>
      </c>
      <c r="BF4" s="98">
        <v>0.20498865140911671</v>
      </c>
      <c r="BG4" s="98">
        <v>0</v>
      </c>
      <c r="BH4" s="98">
        <v>0</v>
      </c>
    </row>
    <row r="5" spans="1:60" x14ac:dyDescent="0.3">
      <c r="A5" s="116">
        <v>2017</v>
      </c>
      <c r="B5" s="116" t="s">
        <v>94</v>
      </c>
      <c r="C5" s="117">
        <v>42907</v>
      </c>
      <c r="D5" s="117" t="s">
        <v>11</v>
      </c>
      <c r="E5" s="117" t="s">
        <v>123</v>
      </c>
      <c r="F5" s="118" t="s">
        <v>555</v>
      </c>
      <c r="G5" s="118"/>
      <c r="H5" s="117" t="s">
        <v>42</v>
      </c>
      <c r="I5" s="98">
        <v>15.5</v>
      </c>
      <c r="J5" s="119">
        <v>2.0499999999999998</v>
      </c>
      <c r="K5" s="119"/>
      <c r="L5" s="119"/>
      <c r="M5" s="108">
        <v>0.3717409914142264</v>
      </c>
      <c r="N5" s="106">
        <v>5.6599871719305965E-2</v>
      </c>
      <c r="O5" s="106">
        <v>0.439</v>
      </c>
      <c r="P5" s="96">
        <v>1.6307070463697557</v>
      </c>
      <c r="Q5" s="98">
        <v>0.70657119366683718</v>
      </c>
      <c r="R5" s="98">
        <v>4.8105221369178217</v>
      </c>
      <c r="S5" s="98">
        <v>7.7296379194858877</v>
      </c>
      <c r="T5" s="98">
        <v>11.666339239851801</v>
      </c>
      <c r="U5" s="98">
        <v>32.623491545043485</v>
      </c>
      <c r="V5" s="98">
        <v>5.4132319290766269</v>
      </c>
      <c r="W5" s="98">
        <v>35.858619309093498</v>
      </c>
      <c r="X5" s="98">
        <v>22.934970757820999</v>
      </c>
      <c r="Y5" s="98">
        <v>6.5588620479404387</v>
      </c>
      <c r="Z5" s="98">
        <v>8.700588808367975</v>
      </c>
      <c r="AA5" s="98">
        <v>37.100706655032667</v>
      </c>
      <c r="AB5" s="98">
        <v>32.704138614193646</v>
      </c>
      <c r="AC5" s="104">
        <v>61.234807406228938</v>
      </c>
      <c r="AD5" s="98">
        <v>2.4447557282253229</v>
      </c>
      <c r="AE5" s="98">
        <v>6.6413725659005207</v>
      </c>
      <c r="AF5" s="98">
        <v>14.713150486264629</v>
      </c>
      <c r="AG5" s="98">
        <v>15.373099192907073</v>
      </c>
      <c r="AH5" s="98">
        <v>2.7675963318326282</v>
      </c>
      <c r="AI5" s="96">
        <v>0</v>
      </c>
      <c r="AJ5" s="98">
        <v>1.2671514590088002</v>
      </c>
      <c r="AK5" s="98">
        <v>0</v>
      </c>
      <c r="AL5" s="98">
        <v>0</v>
      </c>
      <c r="AM5" s="98">
        <v>0.41077350625289483</v>
      </c>
      <c r="AN5" s="98">
        <v>0.71580361278369597</v>
      </c>
      <c r="AO5" s="98">
        <v>0.18680425410624577</v>
      </c>
      <c r="AP5" s="98">
        <v>0.56612320518758685</v>
      </c>
      <c r="AQ5" s="98">
        <v>9.826771653543305E-2</v>
      </c>
      <c r="AR5" s="98">
        <v>0.50289949050486327</v>
      </c>
      <c r="AS5" s="98">
        <v>0.26084298286243629</v>
      </c>
      <c r="AT5" s="98">
        <v>0</v>
      </c>
      <c r="AU5" s="98">
        <v>0</v>
      </c>
      <c r="AV5" s="98">
        <v>0</v>
      </c>
      <c r="AW5" s="98">
        <v>0</v>
      </c>
      <c r="AX5" s="98">
        <v>0</v>
      </c>
      <c r="AY5" s="98">
        <v>0</v>
      </c>
      <c r="AZ5" s="99">
        <v>3.5523390458545618</v>
      </c>
      <c r="BA5" s="98">
        <v>0</v>
      </c>
      <c r="BB5" s="98">
        <v>0</v>
      </c>
      <c r="BC5" s="98">
        <v>0</v>
      </c>
      <c r="BD5" s="98">
        <v>0.42377952755905512</v>
      </c>
      <c r="BE5" s="98">
        <v>0</v>
      </c>
      <c r="BF5" s="98">
        <v>0</v>
      </c>
      <c r="BG5" s="98">
        <v>0</v>
      </c>
      <c r="BH5" s="98">
        <v>0</v>
      </c>
    </row>
    <row r="6" spans="1:60" x14ac:dyDescent="0.3">
      <c r="A6" s="116">
        <v>2017</v>
      </c>
      <c r="B6" s="116" t="s">
        <v>95</v>
      </c>
      <c r="C6" s="117">
        <v>43024</v>
      </c>
      <c r="D6" s="117" t="s">
        <v>11</v>
      </c>
      <c r="E6" s="117"/>
      <c r="F6" s="118" t="s">
        <v>555</v>
      </c>
      <c r="G6" s="118" t="s">
        <v>881</v>
      </c>
      <c r="H6" s="117" t="s">
        <v>64</v>
      </c>
      <c r="I6" s="98">
        <v>10.3</v>
      </c>
      <c r="J6" s="119"/>
      <c r="K6" s="119"/>
      <c r="L6" s="119"/>
      <c r="M6" s="97"/>
      <c r="N6" s="119"/>
      <c r="O6" s="119"/>
      <c r="P6" s="96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104"/>
      <c r="AD6" s="98"/>
      <c r="AE6" s="98"/>
      <c r="AF6" s="98"/>
      <c r="AG6" s="98"/>
      <c r="AH6" s="98"/>
      <c r="AI6" s="96">
        <v>0</v>
      </c>
      <c r="AJ6" s="98">
        <v>0</v>
      </c>
      <c r="AK6" s="98">
        <v>0</v>
      </c>
      <c r="AL6" s="98">
        <v>0</v>
      </c>
      <c r="AM6" s="98">
        <v>0.2419252018699532</v>
      </c>
      <c r="AN6" s="98">
        <v>0</v>
      </c>
      <c r="AO6" s="98">
        <v>0</v>
      </c>
      <c r="AP6" s="98">
        <v>0.24480526379697648</v>
      </c>
      <c r="AQ6" s="98">
        <v>0.19741515390686656</v>
      </c>
      <c r="AR6" s="98">
        <v>0.63256632869892526</v>
      </c>
      <c r="AS6" s="98">
        <v>0.27916351198362893</v>
      </c>
      <c r="AT6" s="98">
        <v>0</v>
      </c>
      <c r="AU6" s="98">
        <v>0</v>
      </c>
      <c r="AV6" s="98">
        <v>0.151072339262947</v>
      </c>
      <c r="AW6" s="98">
        <v>0</v>
      </c>
      <c r="AX6" s="98">
        <v>0</v>
      </c>
      <c r="AY6" s="98">
        <v>0</v>
      </c>
      <c r="AZ6" s="99">
        <v>1.0638587160320991</v>
      </c>
      <c r="BA6" s="98">
        <v>1.0634547975586326</v>
      </c>
      <c r="BB6" s="98">
        <v>0</v>
      </c>
      <c r="BC6" s="98">
        <v>0</v>
      </c>
      <c r="BD6" s="98">
        <v>0</v>
      </c>
      <c r="BE6" s="98">
        <v>8.928191973772083E-2</v>
      </c>
      <c r="BF6" s="98">
        <v>0</v>
      </c>
      <c r="BG6" s="98">
        <v>0</v>
      </c>
      <c r="BH6" s="98">
        <v>0</v>
      </c>
    </row>
    <row r="7" spans="1:60" s="17" customFormat="1" x14ac:dyDescent="0.3">
      <c r="A7" s="338">
        <v>2017</v>
      </c>
      <c r="B7" s="338" t="s">
        <v>95</v>
      </c>
      <c r="C7" s="339">
        <v>43024</v>
      </c>
      <c r="D7" s="339" t="s">
        <v>11</v>
      </c>
      <c r="E7" s="339" t="s">
        <v>140</v>
      </c>
      <c r="F7" s="340" t="s">
        <v>555</v>
      </c>
      <c r="G7" s="340" t="s">
        <v>880</v>
      </c>
      <c r="H7" s="339" t="s">
        <v>66</v>
      </c>
      <c r="I7" s="341">
        <v>10.6</v>
      </c>
      <c r="J7" s="342">
        <v>1.998</v>
      </c>
      <c r="K7" s="342"/>
      <c r="L7" s="342"/>
      <c r="M7" s="356">
        <v>0.57099999999999995</v>
      </c>
      <c r="N7" s="357">
        <v>0.15385132213755953</v>
      </c>
      <c r="O7" s="357">
        <v>1.5529999999999999</v>
      </c>
      <c r="P7" s="343">
        <v>1.0762608642857621</v>
      </c>
      <c r="Q7" s="341">
        <v>0.55671076516711238</v>
      </c>
      <c r="R7" s="341">
        <v>2.266453439190057</v>
      </c>
      <c r="S7" s="341">
        <v>3.4426708898622982</v>
      </c>
      <c r="T7" s="341">
        <v>5.5459234634019525</v>
      </c>
      <c r="U7" s="341">
        <v>12.303429421006769</v>
      </c>
      <c r="V7" s="341">
        <v>2.0677959476875425</v>
      </c>
      <c r="W7" s="341">
        <v>14.029210872639252</v>
      </c>
      <c r="X7" s="341">
        <v>9.5720023258613587</v>
      </c>
      <c r="Y7" s="341">
        <v>3.0513814988011951</v>
      </c>
      <c r="Z7" s="341">
        <v>3.984483590147804</v>
      </c>
      <c r="AA7" s="341">
        <v>16.471206665017931</v>
      </c>
      <c r="AB7" s="341">
        <v>13.482051896384831</v>
      </c>
      <c r="AC7" s="344">
        <v>29.56879819150215</v>
      </c>
      <c r="AD7" s="341">
        <v>1.2870494714639158</v>
      </c>
      <c r="AE7" s="341">
        <v>3.92704859681802</v>
      </c>
      <c r="AF7" s="341">
        <v>7.4801062016077662</v>
      </c>
      <c r="AG7" s="341">
        <v>6.6159105790844972</v>
      </c>
      <c r="AH7" s="341">
        <v>1.6642208530775973</v>
      </c>
      <c r="AI7" s="343">
        <v>0</v>
      </c>
      <c r="AJ7" s="341">
        <v>0</v>
      </c>
      <c r="AK7" s="341">
        <v>0</v>
      </c>
      <c r="AL7" s="341">
        <v>0</v>
      </c>
      <c r="AM7" s="341">
        <v>0.16835957227235798</v>
      </c>
      <c r="AN7" s="341">
        <v>0</v>
      </c>
      <c r="AO7" s="341">
        <v>0</v>
      </c>
      <c r="AP7" s="341">
        <v>0.3165975012625431</v>
      </c>
      <c r="AQ7" s="341">
        <v>0</v>
      </c>
      <c r="AR7" s="341">
        <v>0</v>
      </c>
      <c r="AS7" s="341">
        <v>0.32296510989614208</v>
      </c>
      <c r="AT7" s="341">
        <v>0</v>
      </c>
      <c r="AU7" s="341">
        <v>0</v>
      </c>
      <c r="AV7" s="341">
        <v>0</v>
      </c>
      <c r="AW7" s="341">
        <v>0</v>
      </c>
      <c r="AX7" s="341">
        <v>0</v>
      </c>
      <c r="AY7" s="341">
        <v>0</v>
      </c>
      <c r="AZ7" s="345">
        <v>1.5149814461058779</v>
      </c>
      <c r="BA7" s="341">
        <v>0</v>
      </c>
      <c r="BB7" s="341">
        <v>0</v>
      </c>
      <c r="BC7" s="341">
        <v>0</v>
      </c>
      <c r="BD7" s="341">
        <v>0.14849263333552906</v>
      </c>
      <c r="BE7" s="341">
        <v>0</v>
      </c>
      <c r="BF7" s="341">
        <v>0</v>
      </c>
      <c r="BG7" s="341">
        <v>0</v>
      </c>
      <c r="BH7" s="341">
        <v>0</v>
      </c>
    </row>
    <row r="8" spans="1:60" x14ac:dyDescent="0.3">
      <c r="A8" s="116">
        <v>2017</v>
      </c>
      <c r="B8" s="116" t="s">
        <v>95</v>
      </c>
      <c r="C8" s="117">
        <v>43024</v>
      </c>
      <c r="D8" s="117" t="s">
        <v>11</v>
      </c>
      <c r="E8" s="117" t="s">
        <v>140</v>
      </c>
      <c r="F8" s="118" t="s">
        <v>555</v>
      </c>
      <c r="G8" s="118" t="s">
        <v>880</v>
      </c>
      <c r="H8" s="117" t="s">
        <v>67</v>
      </c>
      <c r="I8" s="98">
        <v>10.7</v>
      </c>
      <c r="J8" s="119">
        <v>2.1139999999999999</v>
      </c>
      <c r="K8" s="119"/>
      <c r="L8" s="119"/>
      <c r="M8" s="111">
        <v>0.22</v>
      </c>
      <c r="N8" s="109">
        <v>9.2018345532000667E-2</v>
      </c>
      <c r="O8" s="109">
        <v>0.89500000000000002</v>
      </c>
      <c r="P8" s="96">
        <v>1.0790412281899673</v>
      </c>
      <c r="Q8" s="98">
        <v>0.49105909405505921</v>
      </c>
      <c r="R8" s="98">
        <v>2.4062845935266042</v>
      </c>
      <c r="S8" s="98">
        <v>3.5223590410032175</v>
      </c>
      <c r="T8" s="98">
        <v>5.6786317786538447</v>
      </c>
      <c r="U8" s="98">
        <v>13.12845118338514</v>
      </c>
      <c r="V8" s="98">
        <v>2.3352257283125866</v>
      </c>
      <c r="W8" s="98">
        <v>15.196254595176999</v>
      </c>
      <c r="X8" s="98">
        <v>10.349158889670726</v>
      </c>
      <c r="Y8" s="98">
        <v>3.3749487438461827</v>
      </c>
      <c r="Z8" s="98">
        <v>4.4912211873755714</v>
      </c>
      <c r="AA8" s="98">
        <v>18.669943161071707</v>
      </c>
      <c r="AB8" s="98">
        <v>14.570544256904093</v>
      </c>
      <c r="AC8" s="104">
        <v>32.398737747278425</v>
      </c>
      <c r="AD8" s="98">
        <v>1.3327087252174605</v>
      </c>
      <c r="AE8" s="98">
        <v>4.3207113365892162</v>
      </c>
      <c r="AF8" s="98">
        <v>8.3703559028662688</v>
      </c>
      <c r="AG8" s="98">
        <v>7.5384685132178788</v>
      </c>
      <c r="AH8" s="98">
        <v>1.878792800330449</v>
      </c>
      <c r="AI8" s="96">
        <v>0</v>
      </c>
      <c r="AJ8" s="98">
        <v>0</v>
      </c>
      <c r="AK8" s="98">
        <v>0</v>
      </c>
      <c r="AL8" s="98">
        <v>0</v>
      </c>
      <c r="AM8" s="98">
        <v>0.1816608996539793</v>
      </c>
      <c r="AN8" s="98">
        <v>0</v>
      </c>
      <c r="AO8" s="98">
        <v>0</v>
      </c>
      <c r="AP8" s="98">
        <v>0.42456747404844297</v>
      </c>
      <c r="AQ8" s="98">
        <v>0</v>
      </c>
      <c r="AR8" s="98">
        <v>0</v>
      </c>
      <c r="AS8" s="98">
        <v>0.32148212226066897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9">
        <v>1.4459342560553634</v>
      </c>
      <c r="BA8" s="98">
        <v>0</v>
      </c>
      <c r="BB8" s="98">
        <v>0</v>
      </c>
      <c r="BC8" s="98">
        <v>0</v>
      </c>
      <c r="BD8" s="98">
        <v>0.1567474048442907</v>
      </c>
      <c r="BE8" s="98">
        <v>0</v>
      </c>
      <c r="BF8" s="98">
        <v>0</v>
      </c>
      <c r="BG8" s="98">
        <v>0</v>
      </c>
      <c r="BH8" s="98">
        <v>0</v>
      </c>
    </row>
    <row r="9" spans="1:60" x14ac:dyDescent="0.3">
      <c r="A9" s="116">
        <v>2017</v>
      </c>
      <c r="B9" s="116" t="s">
        <v>95</v>
      </c>
      <c r="C9" s="117">
        <v>43024</v>
      </c>
      <c r="D9" s="117" t="s">
        <v>11</v>
      </c>
      <c r="E9" s="117"/>
      <c r="F9" s="118" t="s">
        <v>555</v>
      </c>
      <c r="G9" s="118" t="s">
        <v>880</v>
      </c>
      <c r="H9" s="117" t="s">
        <v>65</v>
      </c>
      <c r="I9" s="98">
        <v>10.1</v>
      </c>
      <c r="J9" s="119"/>
      <c r="K9" s="119"/>
      <c r="L9" s="119"/>
      <c r="M9" s="97"/>
      <c r="N9" s="119"/>
      <c r="O9" s="119"/>
      <c r="P9" s="96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104"/>
      <c r="AD9" s="98"/>
      <c r="AE9" s="98"/>
      <c r="AF9" s="98"/>
      <c r="AG9" s="98"/>
      <c r="AH9" s="98"/>
      <c r="AI9" s="96">
        <v>0</v>
      </c>
      <c r="AJ9" s="98">
        <v>0</v>
      </c>
      <c r="AK9" s="98">
        <v>0</v>
      </c>
      <c r="AL9" s="98">
        <v>0</v>
      </c>
      <c r="AM9" s="98">
        <v>0.1975587166638961</v>
      </c>
      <c r="AN9" s="98">
        <v>0</v>
      </c>
      <c r="AO9" s="98">
        <v>0</v>
      </c>
      <c r="AP9" s="98">
        <v>0.45872853784226658</v>
      </c>
      <c r="AQ9" s="98">
        <v>0</v>
      </c>
      <c r="AR9" s="98">
        <v>0</v>
      </c>
      <c r="AS9" s="98">
        <v>0.39249091643116674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9">
        <v>1.5812534137595291</v>
      </c>
      <c r="BA9" s="98">
        <v>0</v>
      </c>
      <c r="BB9" s="98">
        <v>0</v>
      </c>
      <c r="BC9" s="98">
        <v>0</v>
      </c>
      <c r="BD9" s="98">
        <v>0.16365147593151108</v>
      </c>
      <c r="BE9" s="98">
        <v>0</v>
      </c>
      <c r="BF9" s="98">
        <v>0</v>
      </c>
      <c r="BG9" s="98">
        <v>0</v>
      </c>
      <c r="BH9" s="98">
        <v>0</v>
      </c>
    </row>
    <row r="10" spans="1:60" x14ac:dyDescent="0.3">
      <c r="A10" s="116">
        <v>2017</v>
      </c>
      <c r="B10" s="116" t="s">
        <v>95</v>
      </c>
      <c r="C10" s="117" t="s">
        <v>118</v>
      </c>
      <c r="D10" s="117" t="s">
        <v>3</v>
      </c>
      <c r="E10" s="117" t="s">
        <v>130</v>
      </c>
      <c r="F10" s="118" t="s">
        <v>589</v>
      </c>
      <c r="G10" s="118"/>
      <c r="H10" s="117" t="s">
        <v>135</v>
      </c>
      <c r="I10" s="98">
        <v>8</v>
      </c>
      <c r="J10" s="119">
        <v>1.125</v>
      </c>
      <c r="K10" s="119"/>
      <c r="L10" s="119"/>
      <c r="M10" s="97"/>
      <c r="N10" s="119"/>
      <c r="O10" s="119"/>
      <c r="P10" s="96">
        <v>0.98286035190470311</v>
      </c>
      <c r="Q10" s="98">
        <v>0.21406140857830452</v>
      </c>
      <c r="R10" s="98">
        <v>2.0257262072703548</v>
      </c>
      <c r="S10" s="98">
        <v>3.1580299188697456</v>
      </c>
      <c r="T10" s="98">
        <v>4.9448971938229445</v>
      </c>
      <c r="U10" s="98">
        <v>12.426873584191672</v>
      </c>
      <c r="V10" s="98">
        <v>2.6092735109206568</v>
      </c>
      <c r="W10" s="98">
        <v>12.712800537492399</v>
      </c>
      <c r="X10" s="98">
        <v>9.3489037199819087</v>
      </c>
      <c r="Y10" s="98">
        <v>4.5173264489092411</v>
      </c>
      <c r="Z10" s="98">
        <v>4.8820477111959919</v>
      </c>
      <c r="AA10" s="98">
        <v>16.129618527954598</v>
      </c>
      <c r="AB10" s="98">
        <v>12.405102516045378</v>
      </c>
      <c r="AC10" s="104">
        <v>26.1293484879026</v>
      </c>
      <c r="AD10" s="98">
        <v>0.4868779865036163</v>
      </c>
      <c r="AE10" s="98">
        <v>1.0321713422389132</v>
      </c>
      <c r="AF10" s="98">
        <v>1.6868816896825751</v>
      </c>
      <c r="AG10" s="98">
        <v>9.3383210034831095</v>
      </c>
      <c r="AH10" s="98">
        <v>0.36813325256330998</v>
      </c>
      <c r="AI10" s="96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9"/>
      <c r="BA10" s="98"/>
      <c r="BB10" s="98"/>
      <c r="BC10" s="98"/>
      <c r="BD10" s="98"/>
      <c r="BE10" s="98"/>
      <c r="BF10" s="98"/>
      <c r="BG10" s="98"/>
      <c r="BH10" s="98"/>
    </row>
    <row r="11" spans="1:60" x14ac:dyDescent="0.3">
      <c r="A11" s="116">
        <v>2017</v>
      </c>
      <c r="B11" s="116" t="s">
        <v>95</v>
      </c>
      <c r="C11" s="117">
        <v>43026</v>
      </c>
      <c r="D11" s="13" t="s">
        <v>10</v>
      </c>
      <c r="E11" s="117" t="s">
        <v>142</v>
      </c>
      <c r="F11" s="118" t="s">
        <v>887</v>
      </c>
      <c r="G11" s="118"/>
      <c r="H11" s="117" t="s">
        <v>83</v>
      </c>
      <c r="I11" s="98">
        <v>9.8000000000000007</v>
      </c>
      <c r="J11" s="119">
        <v>2.85</v>
      </c>
      <c r="K11" s="119">
        <v>-18.288499999999999</v>
      </c>
      <c r="L11" s="119">
        <v>10.526000000000003</v>
      </c>
      <c r="M11" s="97"/>
      <c r="N11" s="119"/>
      <c r="O11" s="119"/>
      <c r="P11" s="96">
        <v>13.359439370695759</v>
      </c>
      <c r="Q11" s="98">
        <v>9.0300113756817151</v>
      </c>
      <c r="R11" s="98">
        <v>33.66160738797916</v>
      </c>
      <c r="S11" s="98">
        <v>41.017522663822483</v>
      </c>
      <c r="T11" s="98">
        <v>66.471498235908939</v>
      </c>
      <c r="U11" s="98">
        <v>97.740046536043792</v>
      </c>
      <c r="V11" s="98">
        <v>10.875669820516165</v>
      </c>
      <c r="W11" s="98">
        <v>103.42581213376137</v>
      </c>
      <c r="X11" s="98">
        <v>58.008593730989276</v>
      </c>
      <c r="Y11" s="98">
        <v>18.123201958746684</v>
      </c>
      <c r="Z11" s="98">
        <v>26.974437471322023</v>
      </c>
      <c r="AA11" s="98">
        <v>97.503380555736726</v>
      </c>
      <c r="AB11" s="98">
        <v>94.275437571564595</v>
      </c>
      <c r="AC11" s="104">
        <v>171.60489627366735</v>
      </c>
      <c r="AD11" s="98">
        <v>6.9683531703815991</v>
      </c>
      <c r="AE11" s="98">
        <v>21.773479898818039</v>
      </c>
      <c r="AF11" s="98">
        <v>51.071626656289212</v>
      </c>
      <c r="AG11" s="98">
        <v>35.070748331954178</v>
      </c>
      <c r="AH11" s="98">
        <v>6.9012614121657911</v>
      </c>
      <c r="AI11" s="96">
        <v>5.2156132551596759</v>
      </c>
      <c r="AJ11" s="98">
        <v>12.91169383416017</v>
      </c>
      <c r="AK11" s="98">
        <v>13.284809827545475</v>
      </c>
      <c r="AL11" s="98">
        <v>5.2274853424392758</v>
      </c>
      <c r="AM11" s="98">
        <v>0.56772974249940944</v>
      </c>
      <c r="AN11" s="98">
        <v>0.76496102055279935</v>
      </c>
      <c r="AO11" s="98">
        <v>0.25811026913082186</v>
      </c>
      <c r="AP11" s="98">
        <v>0.87389558232931719</v>
      </c>
      <c r="AQ11" s="98">
        <v>0</v>
      </c>
      <c r="AR11" s="98">
        <v>0</v>
      </c>
      <c r="AS11" s="98">
        <v>7.9663879045594159</v>
      </c>
      <c r="AT11" s="98">
        <v>0</v>
      </c>
      <c r="AU11" s="98">
        <v>1.6687928183321521</v>
      </c>
      <c r="AV11" s="98">
        <v>3.742404913772738</v>
      </c>
      <c r="AW11" s="98">
        <v>0</v>
      </c>
      <c r="AX11" s="98">
        <v>1.9337585636664307</v>
      </c>
      <c r="AY11" s="98">
        <v>0</v>
      </c>
      <c r="AZ11" s="99">
        <v>3.9616536735176</v>
      </c>
      <c r="BA11" s="98">
        <v>0</v>
      </c>
      <c r="BB11" s="98">
        <v>0</v>
      </c>
      <c r="BC11" s="98">
        <v>0</v>
      </c>
      <c r="BD11" s="98">
        <v>4.5063075832742729</v>
      </c>
      <c r="BE11" s="98">
        <v>6.2745098039215685E-2</v>
      </c>
      <c r="BF11" s="98">
        <v>0</v>
      </c>
      <c r="BG11" s="98">
        <v>0</v>
      </c>
      <c r="BH11" s="98">
        <v>0</v>
      </c>
    </row>
    <row r="12" spans="1:60" x14ac:dyDescent="0.3">
      <c r="A12" s="392">
        <v>2017</v>
      </c>
      <c r="B12" s="392" t="s">
        <v>94</v>
      </c>
      <c r="C12" s="393">
        <v>42896</v>
      </c>
      <c r="D12" s="393" t="s">
        <v>3</v>
      </c>
      <c r="E12" s="392" t="s">
        <v>118</v>
      </c>
      <c r="F12" s="395" t="s">
        <v>595</v>
      </c>
      <c r="G12" s="395"/>
      <c r="H12" s="393" t="s">
        <v>30</v>
      </c>
      <c r="I12" s="396">
        <v>22.3</v>
      </c>
      <c r="J12" s="397">
        <v>2.25</v>
      </c>
      <c r="K12" s="397">
        <v>-17.6755</v>
      </c>
      <c r="L12" s="397">
        <v>11.347000000000003</v>
      </c>
      <c r="M12" s="97"/>
      <c r="N12" s="397"/>
      <c r="O12" s="397"/>
      <c r="P12" s="96">
        <v>0.88</v>
      </c>
      <c r="Q12" s="396">
        <v>0.42</v>
      </c>
      <c r="R12" s="396">
        <v>1.1399999999999999</v>
      </c>
      <c r="S12" s="396">
        <v>2.08</v>
      </c>
      <c r="T12" s="396">
        <v>3.17</v>
      </c>
      <c r="U12" s="396">
        <v>2.04</v>
      </c>
      <c r="V12" s="396">
        <v>1.85</v>
      </c>
      <c r="W12" s="396">
        <v>1.08</v>
      </c>
      <c r="X12" s="396">
        <v>8.65</v>
      </c>
      <c r="Y12" s="396">
        <v>0.55000000000000004</v>
      </c>
      <c r="Z12" s="396">
        <v>0.57999999999999996</v>
      </c>
      <c r="AA12" s="396">
        <v>10.57</v>
      </c>
      <c r="AB12" s="396">
        <v>2.73</v>
      </c>
      <c r="AC12" s="411">
        <v>9.65</v>
      </c>
      <c r="AD12" s="396">
        <v>1.89</v>
      </c>
      <c r="AE12" s="396">
        <v>2.79</v>
      </c>
      <c r="AF12" s="396">
        <v>3.59</v>
      </c>
      <c r="AG12" s="396">
        <v>3.17</v>
      </c>
      <c r="AH12" s="396">
        <v>0.87</v>
      </c>
      <c r="AI12" s="96">
        <v>0</v>
      </c>
      <c r="AJ12" s="396">
        <v>0</v>
      </c>
      <c r="AK12" s="396">
        <v>0</v>
      </c>
      <c r="AL12" s="396">
        <v>0</v>
      </c>
      <c r="AM12" s="396">
        <v>0.35727139632770089</v>
      </c>
      <c r="AN12" s="396">
        <v>0</v>
      </c>
      <c r="AO12" s="396">
        <v>0.2591769352772525</v>
      </c>
      <c r="AP12" s="396">
        <v>0.55981211492710314</v>
      </c>
      <c r="AQ12" s="396">
        <v>0.2516546696760813</v>
      </c>
      <c r="AR12" s="396">
        <v>0.59566964558043078</v>
      </c>
      <c r="AS12" s="396">
        <v>2.0165224306644518</v>
      </c>
      <c r="AT12" s="396">
        <v>0</v>
      </c>
      <c r="AU12" s="396">
        <v>0.2866429268590252</v>
      </c>
      <c r="AV12" s="396">
        <v>0.32967196364301843</v>
      </c>
      <c r="AW12" s="396">
        <v>0</v>
      </c>
      <c r="AX12" s="396">
        <v>0</v>
      </c>
      <c r="AY12" s="396">
        <v>0</v>
      </c>
      <c r="AZ12" s="414">
        <v>3.3339270976492839</v>
      </c>
      <c r="BA12" s="396">
        <v>0.54315341734815081</v>
      </c>
      <c r="BB12" s="396">
        <v>0</v>
      </c>
      <c r="BC12" s="396">
        <v>0</v>
      </c>
      <c r="BD12" s="396">
        <v>1.0316102909778566</v>
      </c>
      <c r="BE12" s="396">
        <v>0</v>
      </c>
      <c r="BF12" s="396">
        <v>0</v>
      </c>
      <c r="BG12" s="396">
        <v>0</v>
      </c>
      <c r="BH12" s="396">
        <v>0</v>
      </c>
    </row>
    <row r="13" spans="1:60" s="17" customFormat="1" x14ac:dyDescent="0.3">
      <c r="A13" s="338">
        <v>2017</v>
      </c>
      <c r="B13" s="338" t="s">
        <v>94</v>
      </c>
      <c r="C13" s="339">
        <v>42896</v>
      </c>
      <c r="D13" s="17" t="s">
        <v>10</v>
      </c>
      <c r="E13" s="339" t="s">
        <v>118</v>
      </c>
      <c r="F13" s="340" t="s">
        <v>595</v>
      </c>
      <c r="G13" s="340"/>
      <c r="H13" s="339" t="s">
        <v>46</v>
      </c>
      <c r="I13" s="341">
        <v>14.3</v>
      </c>
      <c r="J13" s="342">
        <v>2.605</v>
      </c>
      <c r="K13" s="342">
        <v>-17.737500000000001</v>
      </c>
      <c r="L13" s="342">
        <v>11.391000000000002</v>
      </c>
      <c r="M13" s="346"/>
      <c r="N13" s="342"/>
      <c r="O13" s="342"/>
      <c r="P13" s="343">
        <v>1.865</v>
      </c>
      <c r="Q13" s="341">
        <v>1</v>
      </c>
      <c r="R13" s="341">
        <v>2.8499999999999996</v>
      </c>
      <c r="S13" s="341">
        <v>2.3250000000000002</v>
      </c>
      <c r="T13" s="341">
        <v>7.0589520033945714</v>
      </c>
      <c r="U13" s="341">
        <v>2.8730249976136992</v>
      </c>
      <c r="V13" s="341">
        <v>2.2450000000000001</v>
      </c>
      <c r="W13" s="341">
        <v>2.2903333195222193</v>
      </c>
      <c r="X13" s="341">
        <v>10.673468429816353</v>
      </c>
      <c r="Y13" s="341">
        <v>0.53940629037412391</v>
      </c>
      <c r="Z13" s="341">
        <v>0.66405609721467185</v>
      </c>
      <c r="AA13" s="341">
        <v>13.58</v>
      </c>
      <c r="AB13" s="341">
        <v>2.7309717025504359</v>
      </c>
      <c r="AC13" s="344">
        <v>10.664999999999999</v>
      </c>
      <c r="AD13" s="341">
        <v>2.1188602321775112</v>
      </c>
      <c r="AE13" s="341">
        <v>3.24</v>
      </c>
      <c r="AF13" s="341">
        <v>4.05</v>
      </c>
      <c r="AG13" s="341">
        <v>3.9350000000000005</v>
      </c>
      <c r="AH13" s="341">
        <v>1.2933881255212678</v>
      </c>
      <c r="AI13" s="343">
        <v>0</v>
      </c>
      <c r="AJ13" s="341">
        <v>0</v>
      </c>
      <c r="AK13" s="341">
        <v>0</v>
      </c>
      <c r="AL13" s="341">
        <v>0</v>
      </c>
      <c r="AM13" s="341">
        <v>0.48358491447798857</v>
      </c>
      <c r="AN13" s="341">
        <v>0</v>
      </c>
      <c r="AO13" s="341">
        <v>0</v>
      </c>
      <c r="AP13" s="341">
        <v>1.0109511792379349</v>
      </c>
      <c r="AQ13" s="341">
        <v>0.41677571112565032</v>
      </c>
      <c r="AR13" s="341">
        <v>0.90348786490949307</v>
      </c>
      <c r="AS13" s="341">
        <v>3.442695716477076</v>
      </c>
      <c r="AT13" s="341">
        <v>0</v>
      </c>
      <c r="AU13" s="341">
        <v>0.36076969810262643</v>
      </c>
      <c r="AV13" s="341">
        <v>0.3710042994672399</v>
      </c>
      <c r="AW13" s="341">
        <v>0</v>
      </c>
      <c r="AX13" s="341">
        <v>0</v>
      </c>
      <c r="AY13" s="341">
        <v>0</v>
      </c>
      <c r="AZ13" s="345">
        <v>6.6193805908193726</v>
      </c>
      <c r="BA13" s="341">
        <v>1.2168022849854025</v>
      </c>
      <c r="BB13" s="341">
        <v>0</v>
      </c>
      <c r="BC13" s="341">
        <v>0</v>
      </c>
      <c r="BD13" s="341">
        <v>2.3337734056142319</v>
      </c>
      <c r="BE13" s="341">
        <v>0.20582920522167181</v>
      </c>
      <c r="BF13" s="341">
        <v>0</v>
      </c>
      <c r="BG13" s="341">
        <v>0</v>
      </c>
      <c r="BH13" s="341">
        <v>0</v>
      </c>
    </row>
    <row r="14" spans="1:60" x14ac:dyDescent="0.3">
      <c r="A14" s="392">
        <v>2017</v>
      </c>
      <c r="B14" s="392" t="s">
        <v>95</v>
      </c>
      <c r="C14" s="393">
        <v>43018</v>
      </c>
      <c r="D14" s="393" t="s">
        <v>12</v>
      </c>
      <c r="E14" s="393" t="s">
        <v>128</v>
      </c>
      <c r="F14" s="395" t="s">
        <v>595</v>
      </c>
      <c r="G14" s="395"/>
      <c r="H14" s="393" t="s">
        <v>62</v>
      </c>
      <c r="I14" s="396">
        <v>19.600000000000001</v>
      </c>
      <c r="J14" s="397">
        <v>3.79</v>
      </c>
      <c r="K14" s="397">
        <v>-16.798500000000001</v>
      </c>
      <c r="L14" s="397">
        <v>13.765000000000002</v>
      </c>
      <c r="M14" s="122">
        <v>1.2E-2</v>
      </c>
      <c r="N14" s="404">
        <v>1.2E-2</v>
      </c>
      <c r="O14" s="408">
        <v>0</v>
      </c>
      <c r="P14" s="96">
        <v>1.7</v>
      </c>
      <c r="Q14" s="396">
        <v>1.27</v>
      </c>
      <c r="R14" s="396">
        <v>2.36</v>
      </c>
      <c r="S14" s="396">
        <v>3.42</v>
      </c>
      <c r="T14" s="396">
        <v>5.0573779397688945</v>
      </c>
      <c r="U14" s="396">
        <v>2.515055824225624</v>
      </c>
      <c r="V14" s="396">
        <v>0.85</v>
      </c>
      <c r="W14" s="396">
        <v>1.8874199544824295</v>
      </c>
      <c r="X14" s="396">
        <v>6.2524851231819483</v>
      </c>
      <c r="Y14" s="396">
        <v>0.40867867068369657</v>
      </c>
      <c r="Z14" s="396">
        <v>0.52234994871345264</v>
      </c>
      <c r="AA14" s="396">
        <v>14.68</v>
      </c>
      <c r="AB14" s="396">
        <v>2.3559161205910639</v>
      </c>
      <c r="AC14" s="411">
        <v>10.821763881655126</v>
      </c>
      <c r="AD14" s="396">
        <v>2.4521634785771718</v>
      </c>
      <c r="AE14" s="396">
        <v>2.84</v>
      </c>
      <c r="AF14" s="396">
        <v>3.26</v>
      </c>
      <c r="AG14" s="396">
        <v>2.21</v>
      </c>
      <c r="AH14" s="396">
        <v>0.77</v>
      </c>
      <c r="AI14" s="96">
        <v>0</v>
      </c>
      <c r="AJ14" s="396">
        <v>0</v>
      </c>
      <c r="AK14" s="396">
        <v>0</v>
      </c>
      <c r="AL14" s="396">
        <v>0</v>
      </c>
      <c r="AM14" s="396">
        <v>0.63645384016295237</v>
      </c>
      <c r="AN14" s="396">
        <v>1.1036301733130351</v>
      </c>
      <c r="AO14" s="396">
        <v>0.50037817517373595</v>
      </c>
      <c r="AP14" s="396">
        <v>1.4665783009825069</v>
      </c>
      <c r="AQ14" s="396">
        <v>0.60509525521207774</v>
      </c>
      <c r="AR14" s="396">
        <v>1.7277325964533912</v>
      </c>
      <c r="AS14" s="396">
        <v>7.7686115927319896</v>
      </c>
      <c r="AT14" s="396">
        <v>0</v>
      </c>
      <c r="AU14" s="396">
        <v>0.60685133596932672</v>
      </c>
      <c r="AV14" s="396">
        <v>1.756833363287803</v>
      </c>
      <c r="AW14" s="396">
        <v>0</v>
      </c>
      <c r="AX14" s="396">
        <v>0</v>
      </c>
      <c r="AY14" s="396">
        <v>0</v>
      </c>
      <c r="AZ14" s="414">
        <v>7.8616630368898095</v>
      </c>
      <c r="BA14" s="396">
        <v>0.96438272649102785</v>
      </c>
      <c r="BB14" s="396">
        <v>0</v>
      </c>
      <c r="BC14" s="396">
        <v>0</v>
      </c>
      <c r="BD14" s="396">
        <v>2.2515463994728018</v>
      </c>
      <c r="BE14" s="396">
        <v>0.10586658279415291</v>
      </c>
      <c r="BF14" s="396">
        <v>0</v>
      </c>
      <c r="BG14" s="396">
        <v>0</v>
      </c>
      <c r="BH14" s="396">
        <v>0</v>
      </c>
    </row>
    <row r="15" spans="1:60" x14ac:dyDescent="0.3">
      <c r="A15" s="392">
        <v>2017</v>
      </c>
      <c r="B15" s="392" t="s">
        <v>95</v>
      </c>
      <c r="C15" s="393">
        <v>43033</v>
      </c>
      <c r="D15" s="393" t="s">
        <v>3</v>
      </c>
      <c r="E15" s="393" t="s">
        <v>129</v>
      </c>
      <c r="F15" s="395" t="s">
        <v>595</v>
      </c>
      <c r="G15" s="395"/>
      <c r="H15" s="393" t="s">
        <v>85</v>
      </c>
      <c r="I15" s="396">
        <v>30.9</v>
      </c>
      <c r="J15" s="397">
        <v>3.2050000000000001</v>
      </c>
      <c r="K15" s="397">
        <v>-15.679500000000001</v>
      </c>
      <c r="L15" s="397">
        <v>13.923000000000002</v>
      </c>
      <c r="M15" s="111">
        <v>1.7000000000000001E-2</v>
      </c>
      <c r="N15" s="406">
        <v>3.0000000000000001E-3</v>
      </c>
      <c r="O15" s="406">
        <v>4.9000000000000002E-2</v>
      </c>
      <c r="P15" s="96">
        <v>0.48990293222697828</v>
      </c>
      <c r="Q15" s="396">
        <v>0.33847841293947317</v>
      </c>
      <c r="R15" s="396">
        <v>0.86229586237843259</v>
      </c>
      <c r="S15" s="396">
        <v>0.73934208367453624</v>
      </c>
      <c r="T15" s="396">
        <v>4.3699722664072951</v>
      </c>
      <c r="U15" s="396">
        <v>1.9206027038026967</v>
      </c>
      <c r="V15" s="396">
        <v>0.65122269357348772</v>
      </c>
      <c r="W15" s="396">
        <v>1.7514826128093288</v>
      </c>
      <c r="X15" s="396">
        <v>7.6194520996053186</v>
      </c>
      <c r="Y15" s="396">
        <v>0.40070788194317286</v>
      </c>
      <c r="Z15" s="396">
        <v>0.54370446904460779</v>
      </c>
      <c r="AA15" s="396">
        <v>5.0459308520612671</v>
      </c>
      <c r="AB15" s="396">
        <v>2.614715080677438</v>
      </c>
      <c r="AC15" s="411">
        <v>13.553249965107645</v>
      </c>
      <c r="AD15" s="396">
        <v>2.7095717775607486</v>
      </c>
      <c r="AE15" s="396">
        <v>5.7828938899879816</v>
      </c>
      <c r="AF15" s="396">
        <v>14.570643013634827</v>
      </c>
      <c r="AG15" s="396">
        <v>16.810974642676545</v>
      </c>
      <c r="AH15" s="413">
        <v>2.0394379500161728</v>
      </c>
      <c r="AI15" s="96">
        <v>0</v>
      </c>
      <c r="AJ15" s="396">
        <v>0</v>
      </c>
      <c r="AK15" s="396">
        <v>0</v>
      </c>
      <c r="AL15" s="396">
        <v>0</v>
      </c>
      <c r="AM15" s="396">
        <v>0.43822937625754521</v>
      </c>
      <c r="AN15" s="396">
        <v>0.80965794768611665</v>
      </c>
      <c r="AO15" s="396">
        <v>0.28627860678399203</v>
      </c>
      <c r="AP15" s="396">
        <v>0.76293052432240482</v>
      </c>
      <c r="AQ15" s="396">
        <v>0.24814770978814055</v>
      </c>
      <c r="AR15" s="396">
        <v>0</v>
      </c>
      <c r="AS15" s="396">
        <v>3.9425257426914424</v>
      </c>
      <c r="AT15" s="396">
        <v>0</v>
      </c>
      <c r="AU15" s="396">
        <v>0</v>
      </c>
      <c r="AV15" s="396">
        <v>0.42521008403361338</v>
      </c>
      <c r="AW15" s="396">
        <v>0</v>
      </c>
      <c r="AX15" s="396">
        <v>0</v>
      </c>
      <c r="AY15" s="396">
        <v>0</v>
      </c>
      <c r="AZ15" s="414">
        <v>4.5844715350929093</v>
      </c>
      <c r="BA15" s="396">
        <v>0.76530950408332332</v>
      </c>
      <c r="BB15" s="396">
        <v>0</v>
      </c>
      <c r="BC15" s="396">
        <v>0</v>
      </c>
      <c r="BD15" s="396">
        <v>0.65955734406438626</v>
      </c>
      <c r="BE15" s="396">
        <v>3.1506687181915009E-2</v>
      </c>
      <c r="BF15" s="396">
        <v>0</v>
      </c>
      <c r="BG15" s="396">
        <v>0</v>
      </c>
      <c r="BH15" s="396">
        <v>0</v>
      </c>
    </row>
    <row r="16" spans="1:60" x14ac:dyDescent="0.3">
      <c r="A16" s="392">
        <v>2017</v>
      </c>
      <c r="B16" s="392" t="s">
        <v>95</v>
      </c>
      <c r="C16" s="393">
        <v>43033</v>
      </c>
      <c r="D16" s="394" t="s">
        <v>10</v>
      </c>
      <c r="E16" s="393" t="s">
        <v>142</v>
      </c>
      <c r="F16" s="395" t="s">
        <v>595</v>
      </c>
      <c r="G16" s="395"/>
      <c r="H16" s="393" t="s">
        <v>84</v>
      </c>
      <c r="I16" s="396">
        <v>28.2</v>
      </c>
      <c r="J16" s="397">
        <v>2.1779999999999999</v>
      </c>
      <c r="K16" s="397">
        <v>-15.5745</v>
      </c>
      <c r="L16" s="397">
        <v>14.027000000000003</v>
      </c>
      <c r="M16" s="399">
        <v>8.0000000000000002E-3</v>
      </c>
      <c r="N16" s="403">
        <v>2E-3</v>
      </c>
      <c r="O16" s="403">
        <v>1.38E-2</v>
      </c>
      <c r="P16" s="409">
        <v>0.49</v>
      </c>
      <c r="Q16" s="410">
        <v>0.31</v>
      </c>
      <c r="R16" s="410">
        <v>1.07</v>
      </c>
      <c r="S16" s="410">
        <v>0.72</v>
      </c>
      <c r="T16" s="410">
        <v>4.8</v>
      </c>
      <c r="U16" s="410">
        <v>1.38</v>
      </c>
      <c r="V16" s="410">
        <v>0.57999999999999996</v>
      </c>
      <c r="W16" s="410">
        <v>1.42</v>
      </c>
      <c r="X16" s="410">
        <v>8.1</v>
      </c>
      <c r="Y16" s="410">
        <v>0.24</v>
      </c>
      <c r="Z16" s="410">
        <v>0.4</v>
      </c>
      <c r="AA16" s="410">
        <v>4.13</v>
      </c>
      <c r="AB16" s="410">
        <v>1.97</v>
      </c>
      <c r="AC16" s="412">
        <v>13.18</v>
      </c>
      <c r="AD16" s="410">
        <v>3.1</v>
      </c>
      <c r="AE16" s="410">
        <v>6.53</v>
      </c>
      <c r="AF16" s="410">
        <v>17.010000000000002</v>
      </c>
      <c r="AG16" s="410">
        <v>18.57</v>
      </c>
      <c r="AH16" s="410">
        <v>2.2200000000000002</v>
      </c>
      <c r="AI16" s="96">
        <v>0</v>
      </c>
      <c r="AJ16" s="396">
        <v>0</v>
      </c>
      <c r="AK16" s="396">
        <v>0</v>
      </c>
      <c r="AL16" s="396">
        <v>0</v>
      </c>
      <c r="AM16" s="396">
        <v>0.58102826980662847</v>
      </c>
      <c r="AN16" s="396">
        <v>0.98360655737704905</v>
      </c>
      <c r="AO16" s="396">
        <v>0.37799846958096972</v>
      </c>
      <c r="AP16" s="396">
        <v>1.0133279196061513</v>
      </c>
      <c r="AQ16" s="396">
        <v>0.24812465106836523</v>
      </c>
      <c r="AR16" s="396">
        <v>0</v>
      </c>
      <c r="AS16" s="396">
        <v>5.668893061970258</v>
      </c>
      <c r="AT16" s="396">
        <v>0</v>
      </c>
      <c r="AU16" s="396">
        <v>0</v>
      </c>
      <c r="AV16" s="396">
        <v>0.90808506318834692</v>
      </c>
      <c r="AW16" s="396">
        <v>0</v>
      </c>
      <c r="AX16" s="396">
        <v>0</v>
      </c>
      <c r="AY16" s="396">
        <v>0</v>
      </c>
      <c r="AZ16" s="414">
        <v>5.9438461148048516</v>
      </c>
      <c r="BA16" s="396">
        <v>1.0053951174947979</v>
      </c>
      <c r="BB16" s="396">
        <v>0</v>
      </c>
      <c r="BC16" s="396">
        <v>0</v>
      </c>
      <c r="BD16" s="396">
        <v>1.2563365984875399</v>
      </c>
      <c r="BE16" s="396">
        <v>4.3851190174085168E-2</v>
      </c>
      <c r="BF16" s="396">
        <v>0</v>
      </c>
      <c r="BG16" s="396">
        <v>0</v>
      </c>
      <c r="BH16" s="396">
        <v>0</v>
      </c>
    </row>
    <row r="17" spans="1:60" s="17" customFormat="1" x14ac:dyDescent="0.3">
      <c r="A17" s="338">
        <v>2017</v>
      </c>
      <c r="B17" s="338" t="s">
        <v>95</v>
      </c>
      <c r="C17" s="339">
        <v>43020</v>
      </c>
      <c r="D17" s="339" t="s">
        <v>11</v>
      </c>
      <c r="E17" s="339" t="s">
        <v>118</v>
      </c>
      <c r="F17" s="340" t="s">
        <v>595</v>
      </c>
      <c r="G17" s="340"/>
      <c r="H17" s="339" t="s">
        <v>76</v>
      </c>
      <c r="I17" s="341">
        <v>18.5</v>
      </c>
      <c r="J17" s="342">
        <v>4.49</v>
      </c>
      <c r="K17" s="342"/>
      <c r="L17" s="342"/>
      <c r="M17" s="398">
        <v>1.4E-2</v>
      </c>
      <c r="N17" s="402">
        <v>1.4E-2</v>
      </c>
      <c r="O17" s="407">
        <v>0</v>
      </c>
      <c r="P17" s="343">
        <v>0.96</v>
      </c>
      <c r="Q17" s="341">
        <v>0.25518486611896996</v>
      </c>
      <c r="R17" s="341">
        <v>0.69</v>
      </c>
      <c r="S17" s="341">
        <v>2.21</v>
      </c>
      <c r="T17" s="341">
        <v>4.6100000000000003</v>
      </c>
      <c r="U17" s="341">
        <v>2.73</v>
      </c>
      <c r="V17" s="341">
        <v>0.65</v>
      </c>
      <c r="W17" s="341">
        <v>1.0690836339879037</v>
      </c>
      <c r="X17" s="341">
        <v>5.5</v>
      </c>
      <c r="Y17" s="341">
        <v>0.15531358430164593</v>
      </c>
      <c r="Z17" s="341">
        <v>0.27034612183112794</v>
      </c>
      <c r="AA17" s="341">
        <v>6.84</v>
      </c>
      <c r="AB17" s="341">
        <v>1.287367984708232</v>
      </c>
      <c r="AC17" s="344">
        <v>6.52</v>
      </c>
      <c r="AD17" s="341">
        <v>1.5496989558478704</v>
      </c>
      <c r="AE17" s="341">
        <v>1.55</v>
      </c>
      <c r="AF17" s="341">
        <v>1.96</v>
      </c>
      <c r="AG17" s="341">
        <v>1.84</v>
      </c>
      <c r="AH17" s="341">
        <v>0.74</v>
      </c>
      <c r="AI17" s="343">
        <v>0</v>
      </c>
      <c r="AJ17" s="341">
        <v>0</v>
      </c>
      <c r="AK17" s="341">
        <v>0</v>
      </c>
      <c r="AL17" s="341">
        <v>0</v>
      </c>
      <c r="AM17" s="341">
        <v>0.34957466775648594</v>
      </c>
      <c r="AN17" s="341">
        <v>0</v>
      </c>
      <c r="AO17" s="341">
        <v>0</v>
      </c>
      <c r="AP17" s="341">
        <v>0.33432476614294793</v>
      </c>
      <c r="AQ17" s="341">
        <v>0.32212484485211756</v>
      </c>
      <c r="AR17" s="341">
        <v>0.59263463808918349</v>
      </c>
      <c r="AS17" s="341">
        <v>4.4291641513566651</v>
      </c>
      <c r="AT17" s="341">
        <v>0</v>
      </c>
      <c r="AU17" s="341">
        <v>0.27191747646293102</v>
      </c>
      <c r="AV17" s="341">
        <v>0.61726909454182188</v>
      </c>
      <c r="AW17" s="341">
        <v>0</v>
      </c>
      <c r="AX17" s="341">
        <v>0</v>
      </c>
      <c r="AY17" s="341">
        <v>0</v>
      </c>
      <c r="AZ17" s="345">
        <v>2.4497323532082893</v>
      </c>
      <c r="BA17" s="341">
        <v>0</v>
      </c>
      <c r="BB17" s="341">
        <v>0</v>
      </c>
      <c r="BC17" s="341">
        <v>0</v>
      </c>
      <c r="BD17" s="341">
        <v>1.1151197287560926</v>
      </c>
      <c r="BE17" s="341">
        <v>0</v>
      </c>
      <c r="BF17" s="341">
        <v>0</v>
      </c>
      <c r="BG17" s="341">
        <v>0</v>
      </c>
      <c r="BH17" s="341">
        <v>0</v>
      </c>
    </row>
    <row r="18" spans="1:60" s="355" customFormat="1" x14ac:dyDescent="0.3">
      <c r="A18" s="347">
        <v>2017</v>
      </c>
      <c r="B18" s="347" t="s">
        <v>95</v>
      </c>
      <c r="C18" s="348" t="s">
        <v>118</v>
      </c>
      <c r="D18" s="348" t="s">
        <v>3</v>
      </c>
      <c r="E18" s="348" t="s">
        <v>127</v>
      </c>
      <c r="F18" s="349" t="s">
        <v>886</v>
      </c>
      <c r="G18" s="349"/>
      <c r="H18" s="348" t="s">
        <v>133</v>
      </c>
      <c r="I18" s="350">
        <v>13.1</v>
      </c>
      <c r="J18" s="351">
        <v>2.665</v>
      </c>
      <c r="K18" s="351"/>
      <c r="L18" s="351"/>
      <c r="M18" s="400">
        <v>0.42699999999999999</v>
      </c>
      <c r="N18" s="405">
        <v>0.13700000000000001</v>
      </c>
      <c r="O18" s="405">
        <v>1.718</v>
      </c>
      <c r="P18" s="352">
        <v>1.1504225383730937</v>
      </c>
      <c r="Q18" s="350">
        <v>0.48142474380026468</v>
      </c>
      <c r="R18" s="350">
        <v>3.85773903486588</v>
      </c>
      <c r="S18" s="350">
        <v>5.3042169593244033</v>
      </c>
      <c r="T18" s="350">
        <v>8.9315316242979765</v>
      </c>
      <c r="U18" s="350">
        <v>28.212309343019527</v>
      </c>
      <c r="V18" s="350">
        <v>4.3477021031761289</v>
      </c>
      <c r="W18" s="350">
        <v>30.094961052968518</v>
      </c>
      <c r="X18" s="350">
        <v>22.496925653317287</v>
      </c>
      <c r="Y18" s="350">
        <v>7.1906742508433563</v>
      </c>
      <c r="Z18" s="350">
        <v>10.744217964465674</v>
      </c>
      <c r="AA18" s="350">
        <v>38.912258558890386</v>
      </c>
      <c r="AB18" s="350">
        <v>40.544878843014899</v>
      </c>
      <c r="AC18" s="353">
        <v>75.7771299889109</v>
      </c>
      <c r="AD18" s="350">
        <v>2.4457810349140234</v>
      </c>
      <c r="AE18" s="350">
        <v>5.679532440181962</v>
      </c>
      <c r="AF18" s="350">
        <v>5.7799335731738095</v>
      </c>
      <c r="AG18" s="350">
        <v>23.7777567667952</v>
      </c>
      <c r="AH18" s="350">
        <v>1.9160946450094782</v>
      </c>
      <c r="AI18" s="352"/>
      <c r="AJ18" s="350"/>
      <c r="AK18" s="350"/>
      <c r="AL18" s="350"/>
      <c r="AM18" s="350"/>
      <c r="AN18" s="350"/>
      <c r="AO18" s="350"/>
      <c r="AP18" s="350"/>
      <c r="AQ18" s="350"/>
      <c r="AR18" s="350"/>
      <c r="AS18" s="350"/>
      <c r="AT18" s="350"/>
      <c r="AU18" s="350"/>
      <c r="AV18" s="350"/>
      <c r="AW18" s="350"/>
      <c r="AX18" s="350"/>
      <c r="AY18" s="350"/>
      <c r="AZ18" s="354"/>
      <c r="BA18" s="350"/>
      <c r="BB18" s="350"/>
      <c r="BC18" s="350"/>
      <c r="BD18" s="350"/>
      <c r="BE18" s="350"/>
      <c r="BF18" s="350"/>
      <c r="BG18" s="350"/>
      <c r="BH18" s="350"/>
    </row>
    <row r="19" spans="1:60" x14ac:dyDescent="0.3">
      <c r="A19" s="116">
        <v>2017</v>
      </c>
      <c r="B19" s="116" t="s">
        <v>95</v>
      </c>
      <c r="C19" s="117">
        <v>43024</v>
      </c>
      <c r="D19" s="117" t="s">
        <v>11</v>
      </c>
      <c r="E19" s="117"/>
      <c r="F19" s="118" t="s">
        <v>601</v>
      </c>
      <c r="G19" s="118" t="s">
        <v>882</v>
      </c>
      <c r="H19" s="117" t="s">
        <v>68</v>
      </c>
      <c r="I19" s="98">
        <v>13.6</v>
      </c>
      <c r="J19" s="119"/>
      <c r="K19" s="119"/>
      <c r="L19" s="119"/>
      <c r="M19" s="97"/>
      <c r="N19" s="119"/>
      <c r="O19" s="119"/>
      <c r="P19" s="96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104"/>
      <c r="AD19" s="98"/>
      <c r="AE19" s="98"/>
      <c r="AF19" s="98"/>
      <c r="AG19" s="98"/>
      <c r="AH19" s="98"/>
      <c r="AI19" s="96">
        <v>0</v>
      </c>
      <c r="AJ19" s="98">
        <v>0</v>
      </c>
      <c r="AK19" s="98">
        <v>0</v>
      </c>
      <c r="AL19" s="98">
        <v>0</v>
      </c>
      <c r="AM19" s="98">
        <v>0.3446632074099219</v>
      </c>
      <c r="AN19" s="98">
        <v>1.346423548809466</v>
      </c>
      <c r="AO19" s="98">
        <v>0.27716909200105938</v>
      </c>
      <c r="AP19" s="98">
        <v>0.34080791426215995</v>
      </c>
      <c r="AQ19" s="98">
        <v>0</v>
      </c>
      <c r="AR19" s="98">
        <v>0</v>
      </c>
      <c r="AS19" s="98">
        <v>1.247378885602056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9">
        <v>3.4493913971194412</v>
      </c>
      <c r="BA19" s="98">
        <v>0</v>
      </c>
      <c r="BB19" s="98">
        <v>0</v>
      </c>
      <c r="BC19" s="98">
        <v>0</v>
      </c>
      <c r="BD19" s="98">
        <v>0.25239319140681826</v>
      </c>
      <c r="BE19" s="98">
        <v>8.4045390621211385E-2</v>
      </c>
      <c r="BF19" s="98">
        <v>0</v>
      </c>
      <c r="BG19" s="98">
        <v>0</v>
      </c>
      <c r="BH19" s="98">
        <v>0</v>
      </c>
    </row>
    <row r="20" spans="1:60" x14ac:dyDescent="0.3">
      <c r="A20" s="116">
        <v>2017</v>
      </c>
      <c r="B20" s="116" t="s">
        <v>94</v>
      </c>
      <c r="C20" s="117">
        <v>42908</v>
      </c>
      <c r="D20" s="13" t="s">
        <v>10</v>
      </c>
      <c r="E20" s="117" t="s">
        <v>125</v>
      </c>
      <c r="F20" s="118" t="s">
        <v>611</v>
      </c>
      <c r="G20" s="118"/>
      <c r="H20" s="117" t="s">
        <v>48</v>
      </c>
      <c r="I20" s="98">
        <v>16</v>
      </c>
      <c r="J20" s="119">
        <v>2.8919999999999999</v>
      </c>
      <c r="K20" s="119"/>
      <c r="L20" s="119"/>
      <c r="M20" s="108">
        <v>0.185</v>
      </c>
      <c r="N20" s="106">
        <v>6.4899999999999999E-2</v>
      </c>
      <c r="O20" s="106">
        <v>0.46400000000000002</v>
      </c>
      <c r="P20" s="96">
        <v>1.9633294266944046</v>
      </c>
      <c r="Q20" s="98">
        <v>1.1122533718688954</v>
      </c>
      <c r="R20" s="98">
        <v>4.2725889238520232</v>
      </c>
      <c r="S20" s="98">
        <v>4.5949543070143024</v>
      </c>
      <c r="T20" s="98">
        <v>8.0347240548513739</v>
      </c>
      <c r="U20" s="98">
        <v>12.305137351690956</v>
      </c>
      <c r="V20" s="98">
        <v>3.1848503836970923</v>
      </c>
      <c r="W20" s="98">
        <v>18.347673685585949</v>
      </c>
      <c r="X20" s="98">
        <v>14.552418863852782</v>
      </c>
      <c r="Y20" s="98">
        <v>4.8042596422654968</v>
      </c>
      <c r="Z20" s="98">
        <v>4.3434698715579039</v>
      </c>
      <c r="AA20" s="98">
        <v>27.40678852659471</v>
      </c>
      <c r="AB20" s="98">
        <v>20.874875618266664</v>
      </c>
      <c r="AC20" s="104">
        <v>49.522544861649635</v>
      </c>
      <c r="AD20" s="98">
        <v>2.0401002098490615</v>
      </c>
      <c r="AE20" s="98">
        <v>6.2535962685824451</v>
      </c>
      <c r="AF20" s="98">
        <v>14.552814857109887</v>
      </c>
      <c r="AG20" s="98">
        <v>12.338991895457273</v>
      </c>
      <c r="AH20" s="98">
        <v>1.8599531791846666</v>
      </c>
      <c r="AI20" s="96">
        <v>0</v>
      </c>
      <c r="AJ20" s="98">
        <v>0</v>
      </c>
      <c r="AK20" s="98">
        <v>16.892724745134384</v>
      </c>
      <c r="AL20" s="98">
        <v>46.877195495267785</v>
      </c>
      <c r="AM20" s="98">
        <v>4.5892647513129443</v>
      </c>
      <c r="AN20" s="98">
        <v>0.58391920623671156</v>
      </c>
      <c r="AO20" s="98">
        <v>0</v>
      </c>
      <c r="AP20" s="98">
        <v>0.35186901451961694</v>
      </c>
      <c r="AQ20" s="98">
        <v>0</v>
      </c>
      <c r="AR20" s="98">
        <v>0.74312635156008644</v>
      </c>
      <c r="AS20" s="98">
        <v>1.6627380108669974</v>
      </c>
      <c r="AT20" s="98">
        <v>0</v>
      </c>
      <c r="AU20" s="98">
        <v>0</v>
      </c>
      <c r="AV20" s="98">
        <v>0.38311708371949338</v>
      </c>
      <c r="AW20" s="98">
        <v>0</v>
      </c>
      <c r="AX20" s="98">
        <v>1.7916434970651838</v>
      </c>
      <c r="AY20" s="98">
        <v>0</v>
      </c>
      <c r="AZ20" s="99">
        <v>3.8472121972051099</v>
      </c>
      <c r="BA20" s="98">
        <v>0</v>
      </c>
      <c r="BB20" s="98">
        <v>0</v>
      </c>
      <c r="BC20" s="98">
        <v>0</v>
      </c>
      <c r="BD20" s="98">
        <v>25.688013592832874</v>
      </c>
      <c r="BE20" s="98">
        <v>0.22215013901760888</v>
      </c>
      <c r="BF20" s="98">
        <v>0</v>
      </c>
      <c r="BG20" s="98">
        <v>0</v>
      </c>
      <c r="BH20" s="98">
        <v>0</v>
      </c>
    </row>
    <row r="21" spans="1:60" x14ac:dyDescent="0.3">
      <c r="A21" s="116">
        <v>2017</v>
      </c>
      <c r="B21" s="116" t="s">
        <v>95</v>
      </c>
      <c r="C21" s="117">
        <v>43026</v>
      </c>
      <c r="D21" s="13" t="s">
        <v>10</v>
      </c>
      <c r="E21" s="117" t="s">
        <v>142</v>
      </c>
      <c r="F21" s="118" t="s">
        <v>611</v>
      </c>
      <c r="G21" s="118"/>
      <c r="H21" s="117" t="s">
        <v>81</v>
      </c>
      <c r="I21" s="98">
        <v>13.3</v>
      </c>
      <c r="J21" s="119">
        <v>1.335</v>
      </c>
      <c r="K21" s="119"/>
      <c r="L21" s="119"/>
      <c r="M21" s="111">
        <v>5.7000000000000002E-2</v>
      </c>
      <c r="N21" s="120">
        <v>1.2E-2</v>
      </c>
      <c r="O21" s="317">
        <v>0</v>
      </c>
      <c r="P21" s="96">
        <v>1.3609502619135656</v>
      </c>
      <c r="Q21" s="98">
        <v>0.81658984126167988</v>
      </c>
      <c r="R21" s="98">
        <v>5.8459727059048952</v>
      </c>
      <c r="S21" s="98">
        <v>5.9372626030369986</v>
      </c>
      <c r="T21" s="98">
        <v>10.990327356964752</v>
      </c>
      <c r="U21" s="98">
        <v>19.878618360603753</v>
      </c>
      <c r="V21" s="98">
        <v>3.8888346230992061</v>
      </c>
      <c r="W21" s="98">
        <v>31.640520337157533</v>
      </c>
      <c r="X21" s="98">
        <v>20.040810969451186</v>
      </c>
      <c r="Y21" s="98">
        <v>7.5997317968677347</v>
      </c>
      <c r="Z21" s="98">
        <v>8.3920206482370254</v>
      </c>
      <c r="AA21" s="98">
        <v>47.497641327034202</v>
      </c>
      <c r="AB21" s="98">
        <v>35.385633407621</v>
      </c>
      <c r="AC21" s="104">
        <v>93.423430237330408</v>
      </c>
      <c r="AD21" s="98">
        <v>2.7218060173339591</v>
      </c>
      <c r="AE21" s="98">
        <v>8.8997363137702834</v>
      </c>
      <c r="AF21" s="98">
        <v>24.739001877769944</v>
      </c>
      <c r="AG21" s="98">
        <v>19.862216624319871</v>
      </c>
      <c r="AH21" s="98">
        <v>2.78355751242725</v>
      </c>
      <c r="AI21" s="96">
        <v>0</v>
      </c>
      <c r="AJ21" s="98">
        <v>0</v>
      </c>
      <c r="AK21" s="98">
        <v>49.673565249744208</v>
      </c>
      <c r="AL21" s="98">
        <v>114.54749382016612</v>
      </c>
      <c r="AM21" s="98">
        <v>14.1606129662357</v>
      </c>
      <c r="AN21" s="98">
        <v>2.2622690821282476</v>
      </c>
      <c r="AO21" s="98">
        <v>0</v>
      </c>
      <c r="AP21" s="98">
        <v>0.37054305025889067</v>
      </c>
      <c r="AQ21" s="98">
        <v>0</v>
      </c>
      <c r="AR21" s="98">
        <v>0.66812001984311531</v>
      </c>
      <c r="AS21" s="98">
        <v>2.5130051285698918</v>
      </c>
      <c r="AT21" s="98">
        <v>0</v>
      </c>
      <c r="AU21" s="98">
        <v>0.37729436021455376</v>
      </c>
      <c r="AV21" s="98">
        <v>0.41027191269029245</v>
      </c>
      <c r="AW21" s="98">
        <v>0</v>
      </c>
      <c r="AX21" s="98">
        <v>2.5667961119895826</v>
      </c>
      <c r="AY21" s="98">
        <v>0</v>
      </c>
      <c r="AZ21" s="99">
        <v>7.7255141792555557</v>
      </c>
      <c r="BA21" s="98">
        <v>1.4069141767022133</v>
      </c>
      <c r="BB21" s="98">
        <v>0</v>
      </c>
      <c r="BC21" s="98">
        <v>0</v>
      </c>
      <c r="BD21" s="98">
        <v>0</v>
      </c>
      <c r="BE21" s="98">
        <v>0.3160132390785354</v>
      </c>
      <c r="BF21" s="98">
        <v>0</v>
      </c>
      <c r="BG21" s="98">
        <v>0</v>
      </c>
      <c r="BH21" s="98">
        <v>0</v>
      </c>
    </row>
    <row r="22" spans="1:60" x14ac:dyDescent="0.3">
      <c r="A22" s="116">
        <v>2017</v>
      </c>
      <c r="B22" s="116" t="s">
        <v>94</v>
      </c>
      <c r="C22" s="117">
        <v>42906</v>
      </c>
      <c r="D22" s="117" t="s">
        <v>3</v>
      </c>
      <c r="E22" s="116" t="s">
        <v>120</v>
      </c>
      <c r="F22" s="118" t="s">
        <v>616</v>
      </c>
      <c r="G22" s="118"/>
      <c r="H22" s="117" t="s">
        <v>37</v>
      </c>
      <c r="I22" s="98">
        <v>29.2</v>
      </c>
      <c r="J22" s="119">
        <v>1.4379999999999999</v>
      </c>
      <c r="K22" s="119">
        <v>-15.797499999999999</v>
      </c>
      <c r="L22" s="119">
        <v>8.6090000000000018</v>
      </c>
      <c r="M22" s="108">
        <v>7.1999999999999995E-2</v>
      </c>
      <c r="N22" s="106">
        <v>1.6E-2</v>
      </c>
      <c r="O22" s="106">
        <v>0.17499999999999999</v>
      </c>
      <c r="P22" s="96">
        <v>0.74</v>
      </c>
      <c r="Q22" s="98">
        <v>0.54</v>
      </c>
      <c r="R22" s="98">
        <v>1.88</v>
      </c>
      <c r="S22" s="98">
        <v>4.0999999999999996</v>
      </c>
      <c r="T22" s="98">
        <v>4.82</v>
      </c>
      <c r="U22" s="98">
        <v>11.82</v>
      </c>
      <c r="V22" s="98">
        <v>1.6</v>
      </c>
      <c r="W22" s="98">
        <v>6.12</v>
      </c>
      <c r="X22" s="98">
        <v>8.11</v>
      </c>
      <c r="Y22" s="98">
        <v>2.78</v>
      </c>
      <c r="Z22" s="98">
        <v>2.73</v>
      </c>
      <c r="AA22" s="98">
        <v>14.73</v>
      </c>
      <c r="AB22" s="98">
        <v>11.45</v>
      </c>
      <c r="AC22" s="104">
        <v>25.66</v>
      </c>
      <c r="AD22" s="98">
        <v>0.68</v>
      </c>
      <c r="AE22" s="98">
        <v>3.2</v>
      </c>
      <c r="AF22" s="98">
        <v>6.95</v>
      </c>
      <c r="AG22" s="98">
        <v>5.92</v>
      </c>
      <c r="AH22" s="98">
        <v>1.38</v>
      </c>
      <c r="AI22" s="96">
        <v>0</v>
      </c>
      <c r="AJ22" s="98">
        <v>0</v>
      </c>
      <c r="AK22" s="98">
        <v>0</v>
      </c>
      <c r="AL22" s="98">
        <v>0</v>
      </c>
      <c r="AM22" s="98">
        <v>0.51848130065886144</v>
      </c>
      <c r="AN22" s="98">
        <v>0.9748495046689104</v>
      </c>
      <c r="AO22" s="98">
        <v>0.18742493464254853</v>
      </c>
      <c r="AP22" s="98">
        <v>0.54350855571882262</v>
      </c>
      <c r="AQ22" s="98">
        <v>0</v>
      </c>
      <c r="AR22" s="98">
        <v>0.87553680618097363</v>
      </c>
      <c r="AS22" s="98">
        <v>0.47179219794283556</v>
      </c>
      <c r="AT22" s="98">
        <v>0</v>
      </c>
      <c r="AU22" s="98">
        <v>0</v>
      </c>
      <c r="AV22" s="98">
        <v>0</v>
      </c>
      <c r="AW22" s="98">
        <v>0</v>
      </c>
      <c r="AX22" s="98">
        <v>0</v>
      </c>
      <c r="AY22" s="98">
        <v>0</v>
      </c>
      <c r="AZ22" s="99">
        <v>12.56559700431341</v>
      </c>
      <c r="BA22" s="98">
        <v>0</v>
      </c>
      <c r="BB22" s="98">
        <v>0</v>
      </c>
      <c r="BC22" s="98">
        <v>0</v>
      </c>
      <c r="BD22" s="98">
        <v>2.5990804379769634</v>
      </c>
      <c r="BE22" s="98">
        <v>6.2985258567568855E-2</v>
      </c>
      <c r="BF22" s="98">
        <v>0.23942740674029486</v>
      </c>
      <c r="BG22" s="98">
        <v>0</v>
      </c>
      <c r="BH22" s="98">
        <v>0</v>
      </c>
    </row>
    <row r="23" spans="1:60" x14ac:dyDescent="0.3">
      <c r="A23" s="392">
        <v>2017</v>
      </c>
      <c r="B23" s="392" t="s">
        <v>94</v>
      </c>
      <c r="C23" s="393">
        <v>42907</v>
      </c>
      <c r="D23" s="393" t="s">
        <v>11</v>
      </c>
      <c r="E23" s="393" t="s">
        <v>123</v>
      </c>
      <c r="F23" s="395" t="s">
        <v>616</v>
      </c>
      <c r="G23" s="395"/>
      <c r="H23" s="393" t="s">
        <v>40</v>
      </c>
      <c r="I23" s="396">
        <v>23.6</v>
      </c>
      <c r="J23" s="397">
        <v>1.55</v>
      </c>
      <c r="K23" s="397"/>
      <c r="L23" s="397"/>
      <c r="M23" s="108">
        <v>7.5999999999999998E-2</v>
      </c>
      <c r="N23" s="401">
        <v>2.5000000000000001E-2</v>
      </c>
      <c r="O23" s="401">
        <v>0.246</v>
      </c>
      <c r="P23" s="96">
        <v>0.64994494570435468</v>
      </c>
      <c r="Q23" s="396">
        <v>0.42728123227814618</v>
      </c>
      <c r="R23" s="396">
        <v>1.3433886065849485</v>
      </c>
      <c r="S23" s="396">
        <v>2.0941098541693965</v>
      </c>
      <c r="T23" s="396">
        <v>2.945773609423938</v>
      </c>
      <c r="U23" s="396">
        <v>8.6103117631724082</v>
      </c>
      <c r="V23" s="396">
        <v>1.3947316003272929</v>
      </c>
      <c r="W23" s="396">
        <v>8.5336047013745215</v>
      </c>
      <c r="X23" s="396">
        <v>6.2305085847149417</v>
      </c>
      <c r="Y23" s="396">
        <v>1.9702757549353918</v>
      </c>
      <c r="Z23" s="396">
        <v>2.9502292749451895</v>
      </c>
      <c r="AA23" s="396">
        <v>10.403681831804548</v>
      </c>
      <c r="AB23" s="396">
        <v>10.473443800571049</v>
      </c>
      <c r="AC23" s="411">
        <v>18.403302261291223</v>
      </c>
      <c r="AD23" s="396">
        <v>0.8850645854118071</v>
      </c>
      <c r="AE23" s="396">
        <v>2.3056220384989472</v>
      </c>
      <c r="AF23" s="396">
        <v>5.8671490185106112</v>
      </c>
      <c r="AG23" s="396">
        <v>6.4656372253584724</v>
      </c>
      <c r="AH23" s="396">
        <v>1.1996002991102495</v>
      </c>
      <c r="AI23" s="96">
        <v>0</v>
      </c>
      <c r="AJ23" s="396">
        <v>0</v>
      </c>
      <c r="AK23" s="396">
        <v>0</v>
      </c>
      <c r="AL23" s="396">
        <v>0</v>
      </c>
      <c r="AM23" s="396">
        <v>0.57278801892195752</v>
      </c>
      <c r="AN23" s="396">
        <v>1.2445599372096476</v>
      </c>
      <c r="AO23" s="396">
        <v>0.23437788108669083</v>
      </c>
      <c r="AP23" s="396">
        <v>0.54071402812838087</v>
      </c>
      <c r="AQ23" s="396">
        <v>0.11412995057381051</v>
      </c>
      <c r="AR23" s="396">
        <v>0</v>
      </c>
      <c r="AS23" s="396">
        <v>0.63925245539975817</v>
      </c>
      <c r="AT23" s="396">
        <v>0</v>
      </c>
      <c r="AU23" s="396">
        <v>0</v>
      </c>
      <c r="AV23" s="396">
        <v>0</v>
      </c>
      <c r="AW23" s="396">
        <v>0</v>
      </c>
      <c r="AX23" s="396">
        <v>0</v>
      </c>
      <c r="AY23" s="396">
        <v>0</v>
      </c>
      <c r="AZ23" s="414">
        <v>18.167281135317452</v>
      </c>
      <c r="BA23" s="396">
        <v>0</v>
      </c>
      <c r="BB23" s="396">
        <v>0</v>
      </c>
      <c r="BC23" s="396">
        <v>0</v>
      </c>
      <c r="BD23" s="396">
        <v>2.6445005409304003</v>
      </c>
      <c r="BE23" s="396">
        <v>0.10236948728283236</v>
      </c>
      <c r="BF23" s="396">
        <v>0</v>
      </c>
      <c r="BG23" s="396">
        <v>0</v>
      </c>
      <c r="BH23" s="396">
        <v>0</v>
      </c>
    </row>
    <row r="24" spans="1:60" x14ac:dyDescent="0.3">
      <c r="A24" s="116">
        <v>2017</v>
      </c>
      <c r="B24" s="116" t="s">
        <v>95</v>
      </c>
      <c r="C24" s="117">
        <v>43025</v>
      </c>
      <c r="D24" s="117" t="s">
        <v>3</v>
      </c>
      <c r="E24" s="117" t="s">
        <v>118</v>
      </c>
      <c r="F24" s="118" t="s">
        <v>616</v>
      </c>
      <c r="G24" s="118"/>
      <c r="H24" s="117" t="s">
        <v>59</v>
      </c>
      <c r="I24" s="98">
        <v>21.5</v>
      </c>
      <c r="J24" s="119"/>
      <c r="K24" s="119"/>
      <c r="L24" s="119"/>
      <c r="M24" s="97"/>
      <c r="N24" s="119"/>
      <c r="O24" s="119"/>
      <c r="P24" s="96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104"/>
      <c r="AD24" s="98"/>
      <c r="AE24" s="98"/>
      <c r="AF24" s="98"/>
      <c r="AG24" s="98"/>
      <c r="AH24" s="98"/>
      <c r="AI24" s="96">
        <v>10.251521896227779</v>
      </c>
      <c r="AJ24" s="98">
        <v>0</v>
      </c>
      <c r="AK24" s="98">
        <v>0</v>
      </c>
      <c r="AL24" s="98">
        <v>0</v>
      </c>
      <c r="AM24" s="98">
        <v>0.71713831478537371</v>
      </c>
      <c r="AN24" s="98">
        <v>1.7495707472178061</v>
      </c>
      <c r="AO24" s="98">
        <v>0.42470605705899828</v>
      </c>
      <c r="AP24" s="98">
        <v>0.95395866454689993</v>
      </c>
      <c r="AQ24" s="98">
        <v>0</v>
      </c>
      <c r="AR24" s="98">
        <v>0</v>
      </c>
      <c r="AS24" s="98">
        <v>0.99287758346581867</v>
      </c>
      <c r="AT24" s="98">
        <v>0</v>
      </c>
      <c r="AU24" s="98">
        <v>0</v>
      </c>
      <c r="AV24" s="98">
        <v>0.65437201907790143</v>
      </c>
      <c r="AW24" s="98">
        <v>0</v>
      </c>
      <c r="AX24" s="98">
        <v>0</v>
      </c>
      <c r="AY24" s="98">
        <v>0</v>
      </c>
      <c r="AZ24" s="99">
        <v>21.151614808085395</v>
      </c>
      <c r="BA24" s="98">
        <v>0.80915285032932105</v>
      </c>
      <c r="BB24" s="98">
        <v>0</v>
      </c>
      <c r="BC24" s="98">
        <v>0</v>
      </c>
      <c r="BD24" s="98">
        <v>7.2025437201907803</v>
      </c>
      <c r="BE24" s="98">
        <v>0.64413354531001588</v>
      </c>
      <c r="BF24" s="98">
        <v>1.2726868044515105</v>
      </c>
      <c r="BG24" s="98">
        <v>0</v>
      </c>
      <c r="BH24" s="98">
        <v>0</v>
      </c>
    </row>
    <row r="25" spans="1:60" x14ac:dyDescent="0.3">
      <c r="A25" s="116">
        <v>2017</v>
      </c>
      <c r="B25" s="116" t="s">
        <v>95</v>
      </c>
      <c r="C25" s="117">
        <v>43024</v>
      </c>
      <c r="D25" s="117" t="s">
        <v>3</v>
      </c>
      <c r="E25" s="117" t="s">
        <v>127</v>
      </c>
      <c r="F25" s="118" t="s">
        <v>616</v>
      </c>
      <c r="G25" s="118" t="s">
        <v>876</v>
      </c>
      <c r="H25" s="117" t="s">
        <v>58</v>
      </c>
      <c r="I25" s="98">
        <v>30.5</v>
      </c>
      <c r="J25" s="119">
        <v>1.024</v>
      </c>
      <c r="K25" s="119"/>
      <c r="L25" s="119"/>
      <c r="M25" s="111">
        <v>0.13500000000000001</v>
      </c>
      <c r="N25" s="109">
        <v>3.2812316440579713E-2</v>
      </c>
      <c r="O25" s="109">
        <v>0.23899999999999999</v>
      </c>
      <c r="P25" s="96">
        <v>0.91797520775769725</v>
      </c>
      <c r="Q25" s="98">
        <v>0.4815217209922516</v>
      </c>
      <c r="R25" s="98">
        <v>1.3667322976063616</v>
      </c>
      <c r="S25" s="98">
        <v>1.8798960497013801</v>
      </c>
      <c r="T25" s="98">
        <v>2.6217554559529201</v>
      </c>
      <c r="U25" s="98">
        <v>7.651160117200936</v>
      </c>
      <c r="V25" s="98">
        <v>1.3165448542119824</v>
      </c>
      <c r="W25" s="98">
        <v>8.7461455291822165</v>
      </c>
      <c r="X25" s="98">
        <v>6.2657227395826176</v>
      </c>
      <c r="Y25" s="98">
        <v>2.1207671657993377</v>
      </c>
      <c r="Z25" s="98">
        <v>2.9415140742600707</v>
      </c>
      <c r="AA25" s="98">
        <v>12.144879642874189</v>
      </c>
      <c r="AB25" s="98">
        <v>10.350487840901071</v>
      </c>
      <c r="AC25" s="104">
        <v>20.561463145925458</v>
      </c>
      <c r="AD25" s="98">
        <v>1.0121433614792175</v>
      </c>
      <c r="AE25" s="98">
        <v>2.9075564223308508</v>
      </c>
      <c r="AF25" s="98">
        <v>7.0872416335361699</v>
      </c>
      <c r="AG25" s="98">
        <v>6.6649805114769514</v>
      </c>
      <c r="AH25" s="98">
        <v>1.4933982275062478</v>
      </c>
      <c r="AI25" s="96">
        <v>0</v>
      </c>
      <c r="AJ25" s="98">
        <v>0</v>
      </c>
      <c r="AK25" s="98">
        <v>0</v>
      </c>
      <c r="AL25" s="98">
        <v>0</v>
      </c>
      <c r="AM25" s="98">
        <v>0.44982346018046293</v>
      </c>
      <c r="AN25" s="98">
        <v>0.83315717813213952</v>
      </c>
      <c r="AO25" s="98">
        <v>0.20292635387136115</v>
      </c>
      <c r="AP25" s="98">
        <v>0</v>
      </c>
      <c r="AQ25" s="98">
        <v>0</v>
      </c>
      <c r="AR25" s="98">
        <v>0</v>
      </c>
      <c r="AS25" s="98">
        <v>0.25287425287886833</v>
      </c>
      <c r="AT25" s="98">
        <v>0</v>
      </c>
      <c r="AU25" s="98">
        <v>0</v>
      </c>
      <c r="AV25" s="98">
        <v>0</v>
      </c>
      <c r="AW25" s="98">
        <v>0</v>
      </c>
      <c r="AX25" s="98">
        <v>0</v>
      </c>
      <c r="AY25" s="98">
        <v>0</v>
      </c>
      <c r="AZ25" s="99">
        <v>7.601970784390649</v>
      </c>
      <c r="BA25" s="98">
        <v>0</v>
      </c>
      <c r="BB25" s="98">
        <v>0</v>
      </c>
      <c r="BC25" s="98">
        <v>0</v>
      </c>
      <c r="BD25" s="98">
        <v>2.2171324394803036</v>
      </c>
      <c r="BE25" s="98">
        <v>0.10235155655043501</v>
      </c>
      <c r="BF25" s="98">
        <v>0</v>
      </c>
      <c r="BG25" s="98">
        <v>0</v>
      </c>
      <c r="BH25" s="98">
        <v>0</v>
      </c>
    </row>
    <row r="26" spans="1:60" x14ac:dyDescent="0.3">
      <c r="A26" s="116">
        <v>2017</v>
      </c>
      <c r="B26" s="116" t="s">
        <v>95</v>
      </c>
      <c r="C26" s="117">
        <v>43024</v>
      </c>
      <c r="D26" s="117" t="s">
        <v>11</v>
      </c>
      <c r="E26" s="117" t="s">
        <v>140</v>
      </c>
      <c r="F26" s="118" t="s">
        <v>616</v>
      </c>
      <c r="G26" s="118" t="s">
        <v>876</v>
      </c>
      <c r="H26" s="117" t="s">
        <v>69</v>
      </c>
      <c r="I26" s="98">
        <v>22.2</v>
      </c>
      <c r="J26" s="119">
        <v>1.258</v>
      </c>
      <c r="K26" s="119"/>
      <c r="L26" s="119"/>
      <c r="M26" s="111">
        <v>4.9000000000000002E-2</v>
      </c>
      <c r="N26" s="120">
        <v>1.0999999999999999E-2</v>
      </c>
      <c r="O26" s="109">
        <v>0.129</v>
      </c>
      <c r="P26" s="96">
        <v>0.79709884330721004</v>
      </c>
      <c r="Q26" s="98">
        <v>0.55602757591573371</v>
      </c>
      <c r="R26" s="98">
        <v>2.4376994633575459</v>
      </c>
      <c r="S26" s="98">
        <v>3.351168109526999</v>
      </c>
      <c r="T26" s="98">
        <v>4.0811303172853393</v>
      </c>
      <c r="U26" s="98">
        <v>12.046359410690471</v>
      </c>
      <c r="V26" s="98">
        <v>1.6801177403640484</v>
      </c>
      <c r="W26" s="98">
        <v>12.770109077595482</v>
      </c>
      <c r="X26" s="98">
        <v>9.5542153556251836</v>
      </c>
      <c r="Y26" s="98">
        <v>2.8307508312223719</v>
      </c>
      <c r="Z26" s="98">
        <v>4.1031008328328493</v>
      </c>
      <c r="AA26" s="98">
        <v>18.09776273517047</v>
      </c>
      <c r="AB26" s="98">
        <v>15.622976406007929</v>
      </c>
      <c r="AC26" s="104">
        <v>34.514641724903143</v>
      </c>
      <c r="AD26" s="98">
        <v>1.4278845247123173</v>
      </c>
      <c r="AE26" s="98">
        <v>3.5990364722544363</v>
      </c>
      <c r="AF26" s="98">
        <v>9.143526880519298</v>
      </c>
      <c r="AG26" s="98">
        <v>9.8907980106064706</v>
      </c>
      <c r="AH26" s="98">
        <v>1.7486881907962122</v>
      </c>
      <c r="AI26" s="96">
        <v>0</v>
      </c>
      <c r="AJ26" s="98">
        <v>0</v>
      </c>
      <c r="AK26" s="98">
        <v>0</v>
      </c>
      <c r="AL26" s="98">
        <v>0</v>
      </c>
      <c r="AM26" s="98">
        <v>0.81311605723370439</v>
      </c>
      <c r="AN26" s="98">
        <v>1.7522771906854953</v>
      </c>
      <c r="AO26" s="98">
        <v>0.22834582652921756</v>
      </c>
      <c r="AP26" s="98">
        <v>0.48326007668568227</v>
      </c>
      <c r="AQ26" s="98">
        <v>0.15464322453941831</v>
      </c>
      <c r="AR26" s="98">
        <v>0</v>
      </c>
      <c r="AS26" s="98">
        <v>0.41665575610212291</v>
      </c>
      <c r="AT26" s="98">
        <v>0</v>
      </c>
      <c r="AU26" s="98">
        <v>0</v>
      </c>
      <c r="AV26" s="98">
        <v>0.13580847283269432</v>
      </c>
      <c r="AW26" s="98">
        <v>0</v>
      </c>
      <c r="AX26" s="98">
        <v>0</v>
      </c>
      <c r="AY26" s="98">
        <v>0</v>
      </c>
      <c r="AZ26" s="99">
        <v>15.95966052557748</v>
      </c>
      <c r="BA26" s="98">
        <v>0</v>
      </c>
      <c r="BB26" s="98">
        <v>0</v>
      </c>
      <c r="BC26" s="98">
        <v>0</v>
      </c>
      <c r="BD26" s="98">
        <v>5.2353174974282242</v>
      </c>
      <c r="BE26" s="98">
        <v>0.19553446179743758</v>
      </c>
      <c r="BF26" s="98">
        <v>0</v>
      </c>
      <c r="BG26" s="98">
        <v>0</v>
      </c>
      <c r="BH26" s="98">
        <v>0</v>
      </c>
    </row>
    <row r="27" spans="1:60" x14ac:dyDescent="0.3">
      <c r="A27" s="116">
        <v>2017</v>
      </c>
      <c r="B27" s="116" t="s">
        <v>95</v>
      </c>
      <c r="C27" s="117">
        <v>43024</v>
      </c>
      <c r="D27" s="117" t="s">
        <v>11</v>
      </c>
      <c r="E27" s="117" t="s">
        <v>118</v>
      </c>
      <c r="F27" s="118" t="s">
        <v>616</v>
      </c>
      <c r="G27" s="118" t="s">
        <v>876</v>
      </c>
      <c r="H27" s="117" t="s">
        <v>71</v>
      </c>
      <c r="I27" s="98">
        <v>20.7</v>
      </c>
      <c r="J27" s="119"/>
      <c r="K27" s="119"/>
      <c r="L27" s="119"/>
      <c r="M27" s="97"/>
      <c r="N27" s="119"/>
      <c r="O27" s="119"/>
      <c r="P27" s="96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104"/>
      <c r="AD27" s="98"/>
      <c r="AE27" s="98"/>
      <c r="AF27" s="98"/>
      <c r="AG27" s="98"/>
      <c r="AH27" s="98"/>
      <c r="AI27" s="96">
        <v>0</v>
      </c>
      <c r="AJ27" s="98">
        <v>0</v>
      </c>
      <c r="AK27" s="98">
        <v>0</v>
      </c>
      <c r="AL27" s="98">
        <v>0</v>
      </c>
      <c r="AM27" s="98">
        <v>0.68152411649591338</v>
      </c>
      <c r="AN27" s="98">
        <v>1.7777921031426267</v>
      </c>
      <c r="AO27" s="98">
        <v>0.21384154926459517</v>
      </c>
      <c r="AP27" s="98">
        <v>0.51284908483941527</v>
      </c>
      <c r="AQ27" s="98">
        <v>0.10568435593415448</v>
      </c>
      <c r="AR27" s="98">
        <v>0</v>
      </c>
      <c r="AS27" s="98">
        <v>0.31605847818579486</v>
      </c>
      <c r="AT27" s="98">
        <v>0</v>
      </c>
      <c r="AU27" s="98">
        <v>0</v>
      </c>
      <c r="AV27" s="98">
        <v>0</v>
      </c>
      <c r="AW27" s="98">
        <v>0</v>
      </c>
      <c r="AX27" s="98">
        <v>0</v>
      </c>
      <c r="AY27" s="98">
        <v>0</v>
      </c>
      <c r="AZ27" s="99">
        <v>13.511499942442732</v>
      </c>
      <c r="BA27" s="98">
        <v>0</v>
      </c>
      <c r="BB27" s="98">
        <v>0</v>
      </c>
      <c r="BC27" s="98">
        <v>0</v>
      </c>
      <c r="BD27" s="98">
        <v>4.6478369978128224</v>
      </c>
      <c r="BE27" s="98">
        <v>0.16587544606883847</v>
      </c>
      <c r="BF27" s="98">
        <v>0.32615172096235756</v>
      </c>
      <c r="BG27" s="98">
        <v>0</v>
      </c>
      <c r="BH27" s="98">
        <v>0</v>
      </c>
    </row>
    <row r="28" spans="1:60" x14ac:dyDescent="0.3">
      <c r="A28" s="116">
        <v>2017</v>
      </c>
      <c r="B28" s="116" t="s">
        <v>95</v>
      </c>
      <c r="C28" s="117">
        <v>43024</v>
      </c>
      <c r="D28" s="117" t="s">
        <v>11</v>
      </c>
      <c r="E28" s="117" t="s">
        <v>118</v>
      </c>
      <c r="F28" s="118" t="s">
        <v>616</v>
      </c>
      <c r="G28" s="118" t="s">
        <v>876</v>
      </c>
      <c r="H28" s="117" t="s">
        <v>70</v>
      </c>
      <c r="I28" s="98">
        <v>23.3</v>
      </c>
      <c r="J28" s="119"/>
      <c r="K28" s="119"/>
      <c r="L28" s="119"/>
      <c r="M28" s="97"/>
      <c r="N28" s="119"/>
      <c r="O28" s="119"/>
      <c r="P28" s="96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104"/>
      <c r="AD28" s="98"/>
      <c r="AE28" s="98"/>
      <c r="AF28" s="98"/>
      <c r="AG28" s="98"/>
      <c r="AH28" s="98"/>
      <c r="AI28" s="96">
        <v>0</v>
      </c>
      <c r="AJ28" s="98">
        <v>0</v>
      </c>
      <c r="AK28" s="98">
        <v>0</v>
      </c>
      <c r="AL28" s="98">
        <v>0</v>
      </c>
      <c r="AM28" s="98">
        <v>0.91845413627192307</v>
      </c>
      <c r="AN28" s="98">
        <v>2.2156493204141823</v>
      </c>
      <c r="AO28" s="98">
        <v>0.3055588056208885</v>
      </c>
      <c r="AP28" s="98">
        <v>0.55849759428837498</v>
      </c>
      <c r="AQ28" s="98">
        <v>0</v>
      </c>
      <c r="AR28" s="98">
        <v>1.2138444823839827</v>
      </c>
      <c r="AS28" s="98">
        <v>0.44769739030176725</v>
      </c>
      <c r="AT28" s="98">
        <v>0</v>
      </c>
      <c r="AU28" s="98">
        <v>0</v>
      </c>
      <c r="AV28" s="98">
        <v>0.12267577215582803</v>
      </c>
      <c r="AW28" s="98">
        <v>0</v>
      </c>
      <c r="AX28" s="98">
        <v>0</v>
      </c>
      <c r="AY28" s="98">
        <v>0</v>
      </c>
      <c r="AZ28" s="99">
        <v>18.592190860513071</v>
      </c>
      <c r="BA28" s="98">
        <v>0</v>
      </c>
      <c r="BB28" s="98">
        <v>0</v>
      </c>
      <c r="BC28" s="98">
        <v>0</v>
      </c>
      <c r="BD28" s="98">
        <v>5.8439325070397556</v>
      </c>
      <c r="BE28" s="98">
        <v>0.21260725926254412</v>
      </c>
      <c r="BF28" s="98">
        <v>0.3576506064167092</v>
      </c>
      <c r="BG28" s="98">
        <v>0</v>
      </c>
      <c r="BH28" s="98">
        <v>0.53942928094720743</v>
      </c>
    </row>
    <row r="29" spans="1:60" x14ac:dyDescent="0.3">
      <c r="A29" s="116">
        <v>2017</v>
      </c>
      <c r="B29" s="116" t="s">
        <v>95</v>
      </c>
      <c r="C29" s="117">
        <v>43024</v>
      </c>
      <c r="D29" s="117" t="s">
        <v>11</v>
      </c>
      <c r="E29" s="117" t="s">
        <v>140</v>
      </c>
      <c r="F29" s="118" t="s">
        <v>634</v>
      </c>
      <c r="G29" s="118"/>
      <c r="H29" s="117" t="s">
        <v>73</v>
      </c>
      <c r="I29" s="98">
        <v>16.2</v>
      </c>
      <c r="J29" s="119">
        <v>1.3340000000000001</v>
      </c>
      <c r="K29" s="119"/>
      <c r="L29" s="119"/>
      <c r="M29" s="97"/>
      <c r="N29" s="119"/>
      <c r="O29" s="119"/>
      <c r="P29" s="96">
        <v>0.72499088384088961</v>
      </c>
      <c r="Q29" s="98">
        <v>0.1400484497945369</v>
      </c>
      <c r="R29" s="98">
        <v>2.9334620714188491</v>
      </c>
      <c r="S29" s="98">
        <v>3.6429642325634188</v>
      </c>
      <c r="T29" s="98">
        <v>4.69827913362281</v>
      </c>
      <c r="U29" s="98">
        <v>13.425731641149861</v>
      </c>
      <c r="V29" s="98">
        <v>3.677305057675627</v>
      </c>
      <c r="W29" s="98">
        <v>14.003321184487941</v>
      </c>
      <c r="X29" s="98">
        <v>13.749179785015109</v>
      </c>
      <c r="Y29" s="98">
        <v>3.6348092675745369</v>
      </c>
      <c r="Z29" s="98">
        <v>4.0654982789130525</v>
      </c>
      <c r="AA29" s="98">
        <v>16.695339856761912</v>
      </c>
      <c r="AB29" s="98">
        <v>12.59283340114537</v>
      </c>
      <c r="AC29" s="104">
        <v>24.298772368445583</v>
      </c>
      <c r="AD29" s="98">
        <v>2.4059263343585116</v>
      </c>
      <c r="AE29" s="98">
        <v>4.7588541813472967</v>
      </c>
      <c r="AF29" s="98">
        <v>8.905295057561549</v>
      </c>
      <c r="AG29" s="98">
        <v>8.5762439044167316</v>
      </c>
      <c r="AH29" s="98">
        <v>2.5824617667601637</v>
      </c>
      <c r="AI29" s="96">
        <v>0</v>
      </c>
      <c r="AJ29" s="98">
        <v>0</v>
      </c>
      <c r="AK29" s="98">
        <v>0</v>
      </c>
      <c r="AL29" s="98">
        <v>3.4502909397738231</v>
      </c>
      <c r="AM29" s="98">
        <v>1.1681533269045323</v>
      </c>
      <c r="AN29" s="98">
        <v>2.6052555448408872</v>
      </c>
      <c r="AO29" s="98">
        <v>0.74767380943550166</v>
      </c>
      <c r="AP29" s="98">
        <v>2.1924421407907424</v>
      </c>
      <c r="AQ29" s="98">
        <v>0.48927193828351018</v>
      </c>
      <c r="AR29" s="98">
        <v>0</v>
      </c>
      <c r="AS29" s="98">
        <v>1.9365718418514946</v>
      </c>
      <c r="AT29" s="98">
        <v>0</v>
      </c>
      <c r="AU29" s="98">
        <v>0</v>
      </c>
      <c r="AV29" s="98">
        <v>0.17336668273866923</v>
      </c>
      <c r="AW29" s="98">
        <v>0</v>
      </c>
      <c r="AX29" s="98">
        <v>0</v>
      </c>
      <c r="AY29" s="98">
        <v>0</v>
      </c>
      <c r="AZ29" s="99">
        <v>12.105948649951785</v>
      </c>
      <c r="BA29" s="98">
        <v>0</v>
      </c>
      <c r="BB29" s="98">
        <v>0.31988307618129219</v>
      </c>
      <c r="BC29" s="98">
        <v>0</v>
      </c>
      <c r="BD29" s="98">
        <v>1.8301289778206367</v>
      </c>
      <c r="BE29" s="98">
        <v>7.6904532304725159E-2</v>
      </c>
      <c r="BF29" s="98">
        <v>0.90395973963355825</v>
      </c>
      <c r="BG29" s="98">
        <v>0</v>
      </c>
      <c r="BH29" s="98">
        <v>0</v>
      </c>
    </row>
    <row r="30" spans="1:60" x14ac:dyDescent="0.3">
      <c r="A30" s="116">
        <v>2017</v>
      </c>
      <c r="B30" s="116" t="s">
        <v>94</v>
      </c>
      <c r="C30" s="117">
        <v>42908</v>
      </c>
      <c r="D30" s="13" t="s">
        <v>10</v>
      </c>
      <c r="E30" s="117" t="s">
        <v>125</v>
      </c>
      <c r="F30" s="118" t="s">
        <v>885</v>
      </c>
      <c r="G30" s="118"/>
      <c r="H30" s="117" t="s">
        <v>51</v>
      </c>
      <c r="I30" s="98">
        <v>18.100000000000001</v>
      </c>
      <c r="J30" s="119">
        <v>2.9159999999999999</v>
      </c>
      <c r="K30" s="119"/>
      <c r="L30" s="119"/>
      <c r="M30" s="97"/>
      <c r="N30" s="119"/>
      <c r="O30" s="119"/>
      <c r="P30" s="96">
        <v>3.6970622531915391</v>
      </c>
      <c r="Q30" s="98">
        <v>2.1867001369869468</v>
      </c>
      <c r="R30" s="98">
        <v>10.389624791176733</v>
      </c>
      <c r="S30" s="98">
        <v>23.772633896217013</v>
      </c>
      <c r="T30" s="98">
        <v>21.526449530244154</v>
      </c>
      <c r="U30" s="98">
        <v>101.45097212043078</v>
      </c>
      <c r="V30" s="98">
        <v>9.9564565107131848</v>
      </c>
      <c r="W30" s="98">
        <v>93.227817801456069</v>
      </c>
      <c r="X30" s="98">
        <v>61.496645315743436</v>
      </c>
      <c r="Y30" s="98">
        <v>13.221903764280828</v>
      </c>
      <c r="Z30" s="98">
        <v>21.138062354252362</v>
      </c>
      <c r="AA30" s="98">
        <v>94.395635409128346</v>
      </c>
      <c r="AB30" s="98">
        <v>87.444032883574494</v>
      </c>
      <c r="AC30" s="104">
        <v>163.83240188760016</v>
      </c>
      <c r="AD30" s="98">
        <v>5.4771689195600297</v>
      </c>
      <c r="AE30" s="98">
        <v>17.493561443883586</v>
      </c>
      <c r="AF30" s="98">
        <v>37.196824851237437</v>
      </c>
      <c r="AG30" s="98">
        <v>35.534304191376194</v>
      </c>
      <c r="AH30" s="98">
        <v>6.121160048761956</v>
      </c>
      <c r="AI30" s="96">
        <v>0</v>
      </c>
      <c r="AJ30" s="98">
        <v>0</v>
      </c>
      <c r="AK30" s="98">
        <v>0</v>
      </c>
      <c r="AL30" s="98">
        <v>0</v>
      </c>
      <c r="AM30" s="98">
        <v>0</v>
      </c>
      <c r="AN30" s="98">
        <v>0</v>
      </c>
      <c r="AO30" s="98">
        <v>0</v>
      </c>
      <c r="AP30" s="98">
        <v>0.38602601850111717</v>
      </c>
      <c r="AQ30" s="98">
        <v>0</v>
      </c>
      <c r="AR30" s="98">
        <v>0.36344880870346014</v>
      </c>
      <c r="AS30" s="98">
        <v>0</v>
      </c>
      <c r="AT30" s="98">
        <v>0</v>
      </c>
      <c r="AU30" s="98">
        <v>0</v>
      </c>
      <c r="AV30" s="98">
        <v>0</v>
      </c>
      <c r="AW30" s="98">
        <v>0</v>
      </c>
      <c r="AX30" s="98">
        <v>0</v>
      </c>
      <c r="AY30" s="98">
        <v>0</v>
      </c>
      <c r="AZ30" s="99">
        <v>0.96677733926371401</v>
      </c>
      <c r="BA30" s="98">
        <v>0</v>
      </c>
      <c r="BB30" s="98">
        <v>0</v>
      </c>
      <c r="BC30" s="98">
        <v>0</v>
      </c>
      <c r="BD30" s="98">
        <v>0.257203115538015</v>
      </c>
      <c r="BE30" s="98">
        <v>0</v>
      </c>
      <c r="BF30" s="98">
        <v>0</v>
      </c>
      <c r="BG30" s="98">
        <v>0</v>
      </c>
      <c r="BH30" s="98">
        <v>0</v>
      </c>
    </row>
    <row r="31" spans="1:60" s="17" customFormat="1" x14ac:dyDescent="0.3">
      <c r="A31" s="338">
        <v>2017</v>
      </c>
      <c r="B31" s="338" t="s">
        <v>94</v>
      </c>
      <c r="C31" s="339">
        <v>42907</v>
      </c>
      <c r="D31" s="339" t="s">
        <v>11</v>
      </c>
      <c r="E31" s="339" t="s">
        <v>123</v>
      </c>
      <c r="F31" s="340" t="s">
        <v>885</v>
      </c>
      <c r="G31" s="340"/>
      <c r="H31" s="339" t="s">
        <v>44</v>
      </c>
      <c r="I31" s="341">
        <v>21.7</v>
      </c>
      <c r="J31" s="342">
        <v>2.37</v>
      </c>
      <c r="K31" s="342"/>
      <c r="L31" s="342"/>
      <c r="M31" s="346"/>
      <c r="N31" s="342"/>
      <c r="O31" s="342"/>
      <c r="P31" s="343">
        <v>2.3841208549053072</v>
      </c>
      <c r="Q31" s="341">
        <v>1.3036811206223096</v>
      </c>
      <c r="R31" s="341">
        <v>5.2415713218978244</v>
      </c>
      <c r="S31" s="341">
        <v>13.201502225742493</v>
      </c>
      <c r="T31" s="341">
        <v>11.079017821903179</v>
      </c>
      <c r="U31" s="341">
        <v>55.825730252146641</v>
      </c>
      <c r="V31" s="341">
        <v>6.300588310529001</v>
      </c>
      <c r="W31" s="341">
        <v>47.854802032711831</v>
      </c>
      <c r="X31" s="341">
        <v>33.647803924978625</v>
      </c>
      <c r="Y31" s="341">
        <v>8.2399069835594894</v>
      </c>
      <c r="Z31" s="341">
        <v>13.263125863678624</v>
      </c>
      <c r="AA31" s="341">
        <v>51.462021216083293</v>
      </c>
      <c r="AB31" s="341">
        <v>50.909267450333886</v>
      </c>
      <c r="AC31" s="344">
        <v>91.045972567936502</v>
      </c>
      <c r="AD31" s="341">
        <v>3.0146561639000513</v>
      </c>
      <c r="AE31" s="341">
        <v>9.0784310151947771</v>
      </c>
      <c r="AF31" s="341">
        <v>17.904811718187716</v>
      </c>
      <c r="AG31" s="341">
        <v>23.217057202148119</v>
      </c>
      <c r="AH31" s="341">
        <v>3.3779450066093455</v>
      </c>
      <c r="AI31" s="343">
        <v>0</v>
      </c>
      <c r="AJ31" s="341">
        <v>0</v>
      </c>
      <c r="AK31" s="341">
        <v>0</v>
      </c>
      <c r="AL31" s="341">
        <v>0</v>
      </c>
      <c r="AM31" s="341">
        <v>0.35687875150060022</v>
      </c>
      <c r="AN31" s="341">
        <v>0.57000720288115236</v>
      </c>
      <c r="AO31" s="341">
        <v>0.28614184135192539</v>
      </c>
      <c r="AP31" s="341">
        <v>0.51438175270108044</v>
      </c>
      <c r="AQ31" s="341">
        <v>0</v>
      </c>
      <c r="AR31" s="341">
        <v>0.52590636254501799</v>
      </c>
      <c r="AS31" s="341">
        <v>0.38341416566626652</v>
      </c>
      <c r="AT31" s="341">
        <v>0</v>
      </c>
      <c r="AU31" s="341">
        <v>0</v>
      </c>
      <c r="AV31" s="341">
        <v>0</v>
      </c>
      <c r="AW31" s="341">
        <v>0</v>
      </c>
      <c r="AX31" s="341">
        <v>0</v>
      </c>
      <c r="AY31" s="341">
        <v>0</v>
      </c>
      <c r="AZ31" s="345">
        <v>2.4524561824729889</v>
      </c>
      <c r="BA31" s="341">
        <v>0</v>
      </c>
      <c r="BB31" s="341">
        <v>0</v>
      </c>
      <c r="BC31" s="341">
        <v>0</v>
      </c>
      <c r="BD31" s="341">
        <v>0.31846338535414165</v>
      </c>
      <c r="BE31" s="341">
        <v>0</v>
      </c>
      <c r="BF31" s="341">
        <v>0</v>
      </c>
      <c r="BG31" s="341">
        <v>0</v>
      </c>
      <c r="BH31" s="341">
        <v>0</v>
      </c>
    </row>
    <row r="32" spans="1:60" x14ac:dyDescent="0.3">
      <c r="A32" s="116">
        <v>2017</v>
      </c>
      <c r="B32" s="116" t="s">
        <v>95</v>
      </c>
      <c r="C32" s="117">
        <v>43026</v>
      </c>
      <c r="D32" s="13" t="s">
        <v>10</v>
      </c>
      <c r="E32" s="117" t="s">
        <v>142</v>
      </c>
      <c r="F32" s="118" t="s">
        <v>885</v>
      </c>
      <c r="G32" s="118" t="s">
        <v>880</v>
      </c>
      <c r="H32" s="117" t="s">
        <v>77</v>
      </c>
      <c r="I32" s="98">
        <v>13.3</v>
      </c>
      <c r="J32" s="119">
        <v>2.2240000000000002</v>
      </c>
      <c r="K32" s="119"/>
      <c r="L32" s="119"/>
      <c r="M32" s="111">
        <v>0.51</v>
      </c>
      <c r="N32" s="109">
        <v>0.02</v>
      </c>
      <c r="O32" s="109">
        <v>0.13100000000000001</v>
      </c>
      <c r="P32" s="96">
        <v>2.4650971299405722</v>
      </c>
      <c r="Q32" s="98">
        <v>1.3135222658457315</v>
      </c>
      <c r="R32" s="98">
        <v>9.1457330806284478</v>
      </c>
      <c r="S32" s="98">
        <v>18.322093708194636</v>
      </c>
      <c r="T32" s="98">
        <v>17.299023427280716</v>
      </c>
      <c r="U32" s="98">
        <v>140.92790515856902</v>
      </c>
      <c r="V32" s="98">
        <v>15.453943051472217</v>
      </c>
      <c r="W32" s="98">
        <v>146.17244941588061</v>
      </c>
      <c r="X32" s="98">
        <v>99.927766607507181</v>
      </c>
      <c r="Y32" s="98">
        <v>24.530566273517714</v>
      </c>
      <c r="Z32" s="98">
        <v>41.526388006571665</v>
      </c>
      <c r="AA32" s="98">
        <v>171.74196126219488</v>
      </c>
      <c r="AB32" s="98">
        <v>142.66148964343037</v>
      </c>
      <c r="AC32" s="104">
        <v>308.55120604866715</v>
      </c>
      <c r="AD32" s="98">
        <v>9.89118515627821</v>
      </c>
      <c r="AE32" s="98">
        <v>28.446697891021408</v>
      </c>
      <c r="AF32" s="98">
        <v>62.704485374914583</v>
      </c>
      <c r="AG32" s="98">
        <v>62.677535578862532</v>
      </c>
      <c r="AH32" s="98">
        <v>10.039041006022241</v>
      </c>
      <c r="AI32" s="96">
        <v>1.1951980520273979</v>
      </c>
      <c r="AJ32" s="98">
        <v>1.73702680906181</v>
      </c>
      <c r="AK32" s="98">
        <v>0</v>
      </c>
      <c r="AL32" s="98">
        <v>0</v>
      </c>
      <c r="AM32" s="98">
        <v>0.40157384100295707</v>
      </c>
      <c r="AN32" s="98">
        <v>1.4752559935482294</v>
      </c>
      <c r="AO32" s="98">
        <v>0.64753311890094312</v>
      </c>
      <c r="AP32" s="98">
        <v>1.1518218920305971</v>
      </c>
      <c r="AQ32" s="98">
        <v>0.14827341821647644</v>
      </c>
      <c r="AR32" s="98">
        <v>0</v>
      </c>
      <c r="AS32" s="98">
        <v>0.93194848358953075</v>
      </c>
      <c r="AT32" s="98">
        <v>0</v>
      </c>
      <c r="AU32" s="98">
        <v>0</v>
      </c>
      <c r="AV32" s="98">
        <v>0.17453016935897747</v>
      </c>
      <c r="AW32" s="98">
        <v>0</v>
      </c>
      <c r="AX32" s="98">
        <v>0</v>
      </c>
      <c r="AY32" s="98">
        <v>0</v>
      </c>
      <c r="AZ32" s="99">
        <v>3.7998582565556349</v>
      </c>
      <c r="BA32" s="98">
        <v>0</v>
      </c>
      <c r="BB32" s="98">
        <v>0</v>
      </c>
      <c r="BC32" s="98">
        <v>0</v>
      </c>
      <c r="BD32" s="98">
        <v>1.0518145604731297</v>
      </c>
      <c r="BE32" s="98">
        <v>0.19267821794276499</v>
      </c>
      <c r="BF32" s="98">
        <v>0.25870622449228969</v>
      </c>
      <c r="BG32" s="98">
        <v>0</v>
      </c>
      <c r="BH32" s="98">
        <v>0</v>
      </c>
    </row>
    <row r="33" spans="1:60" x14ac:dyDescent="0.3">
      <c r="A33" s="116">
        <v>2017</v>
      </c>
      <c r="B33" s="116" t="s">
        <v>95</v>
      </c>
      <c r="C33" s="117">
        <v>43024</v>
      </c>
      <c r="D33" s="117" t="s">
        <v>11</v>
      </c>
      <c r="E33" s="117" t="s">
        <v>140</v>
      </c>
      <c r="F33" s="118" t="s">
        <v>885</v>
      </c>
      <c r="G33" s="118" t="s">
        <v>883</v>
      </c>
      <c r="H33" s="117" t="s">
        <v>63</v>
      </c>
      <c r="I33" s="98">
        <v>12.9</v>
      </c>
      <c r="J33" s="119">
        <v>2.3380000000000001</v>
      </c>
      <c r="K33" s="119"/>
      <c r="L33" s="119"/>
      <c r="M33" s="111">
        <v>0.628</v>
      </c>
      <c r="N33" s="109">
        <v>9.4E-2</v>
      </c>
      <c r="O33" s="109">
        <v>0.995</v>
      </c>
      <c r="P33" s="96">
        <v>3.8181844069623336</v>
      </c>
      <c r="Q33" s="98">
        <v>2.119695361142877</v>
      </c>
      <c r="R33" s="98">
        <v>8.7251253772705137</v>
      </c>
      <c r="S33" s="98">
        <v>23.301920976922961</v>
      </c>
      <c r="T33" s="98">
        <v>19.110336469292065</v>
      </c>
      <c r="U33" s="98">
        <v>116.81010478397062</v>
      </c>
      <c r="V33" s="98">
        <v>13.514651131743697</v>
      </c>
      <c r="W33" s="98">
        <v>111.29977340000347</v>
      </c>
      <c r="X33" s="98">
        <v>76.229236867153787</v>
      </c>
      <c r="Y33" s="98">
        <v>19.690443064221412</v>
      </c>
      <c r="Z33" s="98">
        <v>31.517168611473174</v>
      </c>
      <c r="AA33" s="98">
        <v>133.38061191691295</v>
      </c>
      <c r="AB33" s="98">
        <v>115.47160848638057</v>
      </c>
      <c r="AC33" s="104">
        <v>230.23835295923359</v>
      </c>
      <c r="AD33" s="98">
        <v>7.0432079556473015</v>
      </c>
      <c r="AE33" s="98">
        <v>19.182533710505911</v>
      </c>
      <c r="AF33" s="98">
        <v>39.456765671362461</v>
      </c>
      <c r="AG33" s="98">
        <v>52.645501510978271</v>
      </c>
      <c r="AH33" s="98">
        <v>6.6639730162370885</v>
      </c>
      <c r="AI33" s="96">
        <v>0</v>
      </c>
      <c r="AJ33" s="98">
        <v>0</v>
      </c>
      <c r="AK33" s="98">
        <v>0</v>
      </c>
      <c r="AL33" s="98">
        <v>0</v>
      </c>
      <c r="AM33" s="98">
        <v>0.30215792174784334</v>
      </c>
      <c r="AN33" s="98">
        <v>0.61381754197316662</v>
      </c>
      <c r="AO33" s="98">
        <v>0</v>
      </c>
      <c r="AP33" s="98">
        <v>0.47232337056135293</v>
      </c>
      <c r="AQ33" s="98">
        <v>0</v>
      </c>
      <c r="AR33" s="98">
        <v>0</v>
      </c>
      <c r="AS33" s="98">
        <v>0.69816466678071309</v>
      </c>
      <c r="AT33" s="98">
        <v>0</v>
      </c>
      <c r="AU33" s="98">
        <v>0</v>
      </c>
      <c r="AV33" s="98">
        <v>0</v>
      </c>
      <c r="AW33" s="98">
        <v>0</v>
      </c>
      <c r="AX33" s="98">
        <v>0</v>
      </c>
      <c r="AY33" s="98">
        <v>0</v>
      </c>
      <c r="AZ33" s="99">
        <v>2.1426183435567827</v>
      </c>
      <c r="BA33" s="98">
        <v>0</v>
      </c>
      <c r="BB33" s="98">
        <v>0</v>
      </c>
      <c r="BC33" s="98">
        <v>0</v>
      </c>
      <c r="BD33" s="98">
        <v>0.91722671619541052</v>
      </c>
      <c r="BE33" s="98">
        <v>0</v>
      </c>
      <c r="BF33" s="98">
        <v>0</v>
      </c>
      <c r="BG33" s="98">
        <v>0</v>
      </c>
      <c r="BH33" s="98">
        <v>0</v>
      </c>
    </row>
    <row r="34" spans="1:60" x14ac:dyDescent="0.3">
      <c r="A34" s="116">
        <v>2017</v>
      </c>
      <c r="B34" s="116" t="s">
        <v>95</v>
      </c>
      <c r="C34" s="117">
        <v>43024</v>
      </c>
      <c r="D34" s="117" t="s">
        <v>11</v>
      </c>
      <c r="E34" s="117" t="s">
        <v>140</v>
      </c>
      <c r="F34" s="118" t="s">
        <v>885</v>
      </c>
      <c r="G34" s="118" t="s">
        <v>876</v>
      </c>
      <c r="H34" s="117" t="s">
        <v>141</v>
      </c>
      <c r="I34" s="98"/>
      <c r="J34" s="119">
        <v>2.6579999999999999</v>
      </c>
      <c r="K34" s="119"/>
      <c r="L34" s="119"/>
      <c r="M34" s="97"/>
      <c r="N34" s="119"/>
      <c r="O34" s="119"/>
      <c r="P34" s="96">
        <v>3.5737638597027446</v>
      </c>
      <c r="Q34" s="98">
        <v>1.5066675242060712</v>
      </c>
      <c r="R34" s="98">
        <v>9.0266156931075656</v>
      </c>
      <c r="S34" s="98">
        <v>23.423290630565777</v>
      </c>
      <c r="T34" s="98">
        <v>20.073479374322599</v>
      </c>
      <c r="U34" s="98">
        <v>116.64559752604728</v>
      </c>
      <c r="V34" s="98">
        <v>13.481832864666382</v>
      </c>
      <c r="W34" s="98">
        <v>112.1754664834186</v>
      </c>
      <c r="X34" s="98">
        <v>76.877928929026965</v>
      </c>
      <c r="Y34" s="98">
        <v>20.181459305609824</v>
      </c>
      <c r="Z34" s="98">
        <v>31.734497208051373</v>
      </c>
      <c r="AA34" s="98">
        <v>129.39070447109549</v>
      </c>
      <c r="AB34" s="98">
        <v>117.30243686918408</v>
      </c>
      <c r="AC34" s="104">
        <v>231.42446420658413</v>
      </c>
      <c r="AD34" s="98">
        <v>6.9324927946911918</v>
      </c>
      <c r="AE34" s="98">
        <v>19.684221151834357</v>
      </c>
      <c r="AF34" s="98">
        <v>39.205024563905148</v>
      </c>
      <c r="AG34" s="98">
        <v>53.530620056061849</v>
      </c>
      <c r="AH34" s="98">
        <v>6.536316800509085</v>
      </c>
      <c r="AI34" s="96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9"/>
      <c r="BA34" s="98"/>
      <c r="BB34" s="98"/>
      <c r="BC34" s="98"/>
      <c r="BD34" s="98"/>
      <c r="BE34" s="98"/>
      <c r="BF34" s="98"/>
      <c r="BG34" s="98"/>
      <c r="BH34" s="98"/>
    </row>
    <row r="35" spans="1:60" x14ac:dyDescent="0.3">
      <c r="A35" s="116">
        <v>2017</v>
      </c>
      <c r="B35" s="116" t="s">
        <v>94</v>
      </c>
      <c r="C35" s="117">
        <v>42906</v>
      </c>
      <c r="D35" s="117" t="s">
        <v>3</v>
      </c>
      <c r="E35" s="116" t="s">
        <v>120</v>
      </c>
      <c r="F35" s="118" t="s">
        <v>884</v>
      </c>
      <c r="G35" s="118"/>
      <c r="H35" s="117" t="s">
        <v>36</v>
      </c>
      <c r="I35" s="98">
        <v>23.6</v>
      </c>
      <c r="J35" s="119">
        <v>1.86</v>
      </c>
      <c r="K35" s="119"/>
      <c r="L35" s="119"/>
      <c r="M35" s="121">
        <v>2.1000000000000001E-2</v>
      </c>
      <c r="N35" s="107">
        <v>3.2000000000000001E-2</v>
      </c>
      <c r="O35" s="107">
        <v>3.9E-2</v>
      </c>
      <c r="P35" s="96">
        <v>1.32</v>
      </c>
      <c r="Q35" s="98">
        <v>0.52</v>
      </c>
      <c r="R35" s="98">
        <v>2.88</v>
      </c>
      <c r="S35" s="98">
        <v>3.47</v>
      </c>
      <c r="T35" s="98">
        <v>6.75</v>
      </c>
      <c r="U35" s="98">
        <v>15.64</v>
      </c>
      <c r="V35" s="98">
        <v>3.8</v>
      </c>
      <c r="W35" s="98">
        <v>16.05</v>
      </c>
      <c r="X35" s="98">
        <v>16.73</v>
      </c>
      <c r="Y35" s="98">
        <v>4.9400000000000004</v>
      </c>
      <c r="Z35" s="98">
        <v>5.75</v>
      </c>
      <c r="AA35" s="98">
        <v>28.44</v>
      </c>
      <c r="AB35" s="98">
        <v>24.68</v>
      </c>
      <c r="AC35" s="104">
        <v>49.53</v>
      </c>
      <c r="AD35" s="98">
        <v>1.23</v>
      </c>
      <c r="AE35" s="98">
        <v>5.62</v>
      </c>
      <c r="AF35" s="98">
        <v>9.52</v>
      </c>
      <c r="AG35" s="98">
        <v>9.5</v>
      </c>
      <c r="AH35" s="98">
        <v>1.38</v>
      </c>
      <c r="AI35" s="96">
        <v>3.1568463242046128</v>
      </c>
      <c r="AJ35" s="98">
        <v>0</v>
      </c>
      <c r="AK35" s="98">
        <v>0</v>
      </c>
      <c r="AL35" s="98">
        <v>0</v>
      </c>
      <c r="AM35" s="98">
        <v>0.87310279263220447</v>
      </c>
      <c r="AN35" s="98">
        <v>1.4378419489007725</v>
      </c>
      <c r="AO35" s="98">
        <v>0.36463476392888161</v>
      </c>
      <c r="AP35" s="98">
        <v>0.59574569221628049</v>
      </c>
      <c r="AQ35" s="98">
        <v>0.21778253119429591</v>
      </c>
      <c r="AR35" s="98">
        <v>1.2348900772430185</v>
      </c>
      <c r="AS35" s="98">
        <v>0.37213547237076655</v>
      </c>
      <c r="AT35" s="98">
        <v>0</v>
      </c>
      <c r="AU35" s="98">
        <v>0</v>
      </c>
      <c r="AV35" s="98">
        <v>0.16846583481877603</v>
      </c>
      <c r="AW35" s="98">
        <v>0</v>
      </c>
      <c r="AX35" s="98">
        <v>0</v>
      </c>
      <c r="AY35" s="98">
        <v>0</v>
      </c>
      <c r="AZ35" s="99">
        <v>8.0066690433749272</v>
      </c>
      <c r="BA35" s="98">
        <v>0.98947593582887705</v>
      </c>
      <c r="BB35" s="98">
        <v>0</v>
      </c>
      <c r="BC35" s="98">
        <v>0</v>
      </c>
      <c r="BD35" s="98">
        <v>1.6818966131907311</v>
      </c>
      <c r="BE35" s="98">
        <v>0.27459536541889484</v>
      </c>
      <c r="BF35" s="98">
        <v>0.19292691622103389</v>
      </c>
      <c r="BG35" s="98">
        <v>0</v>
      </c>
      <c r="BH35" s="98">
        <v>0</v>
      </c>
    </row>
    <row r="36" spans="1:60" x14ac:dyDescent="0.3">
      <c r="A36" s="116">
        <v>2017</v>
      </c>
      <c r="B36" s="116" t="s">
        <v>94</v>
      </c>
      <c r="C36" s="117">
        <v>42907</v>
      </c>
      <c r="D36" s="117" t="s">
        <v>11</v>
      </c>
      <c r="E36" s="117" t="s">
        <v>124</v>
      </c>
      <c r="F36" s="118" t="s">
        <v>884</v>
      </c>
      <c r="G36" s="118"/>
      <c r="H36" s="117" t="s">
        <v>45</v>
      </c>
      <c r="I36" s="98">
        <v>18.8</v>
      </c>
      <c r="J36" s="119">
        <v>2.0499999999999998</v>
      </c>
      <c r="K36" s="119"/>
      <c r="L36" s="119"/>
      <c r="M36" s="121">
        <v>2.1999999999999999E-2</v>
      </c>
      <c r="N36" s="107">
        <v>3.3000000000000002E-2</v>
      </c>
      <c r="O36" s="107">
        <v>0.04</v>
      </c>
      <c r="P36" s="96">
        <v>0.91050639769848885</v>
      </c>
      <c r="Q36" s="98">
        <v>0.454706869610709</v>
      </c>
      <c r="R36" s="98">
        <v>2.3310236989329853</v>
      </c>
      <c r="S36" s="98">
        <v>4.5861268596783527</v>
      </c>
      <c r="T36" s="98">
        <v>6.0509547937264454</v>
      </c>
      <c r="U36" s="98">
        <v>17.409885545714392</v>
      </c>
      <c r="V36" s="98">
        <v>2.5267017710121502</v>
      </c>
      <c r="W36" s="98">
        <v>10.676413986117526</v>
      </c>
      <c r="X36" s="98">
        <v>12.072819022579726</v>
      </c>
      <c r="Y36" s="98">
        <v>4.0522637752775426</v>
      </c>
      <c r="Z36" s="98">
        <v>4.1337921316969304</v>
      </c>
      <c r="AA36" s="98">
        <v>21.867945140285393</v>
      </c>
      <c r="AB36" s="98">
        <v>17.632127403378945</v>
      </c>
      <c r="AC36" s="104">
        <v>38.856003594327852</v>
      </c>
      <c r="AD36" s="98">
        <v>1.2791241073226498</v>
      </c>
      <c r="AE36" s="98">
        <v>4.8516572766913608</v>
      </c>
      <c r="AF36" s="98">
        <v>9.6147832981719077</v>
      </c>
      <c r="AG36" s="98">
        <v>10.466034260322473</v>
      </c>
      <c r="AH36" s="98">
        <v>1.8984922509978224</v>
      </c>
      <c r="AI36" s="96">
        <v>4.0089784165414413</v>
      </c>
      <c r="AJ36" s="98">
        <v>0</v>
      </c>
      <c r="AK36" s="98">
        <v>0.96116908301782245</v>
      </c>
      <c r="AL36" s="98">
        <v>3.0237199775014902</v>
      </c>
      <c r="AM36" s="98">
        <v>1.2560716594330041</v>
      </c>
      <c r="AN36" s="98">
        <v>1.9928155877735709</v>
      </c>
      <c r="AO36" s="98">
        <v>0.51486304581003994</v>
      </c>
      <c r="AP36" s="98">
        <v>0.75630252100840334</v>
      </c>
      <c r="AQ36" s="98">
        <v>0.17370024933050146</v>
      </c>
      <c r="AR36" s="98">
        <v>1.3998522485917442</v>
      </c>
      <c r="AS36" s="98">
        <v>0.47015421553236686</v>
      </c>
      <c r="AT36" s="98">
        <v>0</v>
      </c>
      <c r="AU36" s="98">
        <v>0</v>
      </c>
      <c r="AV36" s="98">
        <v>0.1121987256441038</v>
      </c>
      <c r="AW36" s="98">
        <v>0</v>
      </c>
      <c r="AX36" s="98">
        <v>1.9589066395789083</v>
      </c>
      <c r="AY36" s="98">
        <v>0</v>
      </c>
      <c r="AZ36" s="99">
        <v>12.175750300120049</v>
      </c>
      <c r="BA36" s="98">
        <v>2.1071059192907931</v>
      </c>
      <c r="BB36" s="98">
        <v>0</v>
      </c>
      <c r="BC36" s="98">
        <v>0</v>
      </c>
      <c r="BD36" s="98">
        <v>12.51833040908671</v>
      </c>
      <c r="BE36" s="98">
        <v>0.8432911626188937</v>
      </c>
      <c r="BF36" s="98">
        <v>0</v>
      </c>
      <c r="BG36" s="98">
        <v>0</v>
      </c>
      <c r="BH36" s="98">
        <v>0</v>
      </c>
    </row>
    <row r="37" spans="1:60" x14ac:dyDescent="0.3">
      <c r="A37" s="116">
        <v>2017</v>
      </c>
      <c r="B37" s="116" t="s">
        <v>95</v>
      </c>
      <c r="C37" s="117">
        <v>43024</v>
      </c>
      <c r="D37" s="117" t="s">
        <v>3</v>
      </c>
      <c r="E37" s="117" t="s">
        <v>131</v>
      </c>
      <c r="F37" s="118" t="s">
        <v>884</v>
      </c>
      <c r="G37" s="118"/>
      <c r="H37" s="117" t="s">
        <v>60</v>
      </c>
      <c r="I37" s="98">
        <v>13.2</v>
      </c>
      <c r="J37" s="119">
        <v>1.4810000000000001</v>
      </c>
      <c r="K37" s="119"/>
      <c r="L37" s="119"/>
      <c r="M37" s="123">
        <v>0.02</v>
      </c>
      <c r="N37" s="22">
        <v>8.9999999999999993E-3</v>
      </c>
      <c r="O37" s="22">
        <v>2.5999999999999999E-2</v>
      </c>
      <c r="P37" s="96">
        <v>1.5231803831885107</v>
      </c>
      <c r="Q37" s="98">
        <v>0.52440644231114542</v>
      </c>
      <c r="R37" s="98">
        <v>2.7494458492098608</v>
      </c>
      <c r="S37" s="98">
        <v>3.3933340108131453</v>
      </c>
      <c r="T37" s="98">
        <v>6.4523525097888577</v>
      </c>
      <c r="U37" s="98">
        <v>16.223706275128951</v>
      </c>
      <c r="V37" s="98">
        <v>3.8305120634314878</v>
      </c>
      <c r="W37" s="98">
        <v>14.288004487246134</v>
      </c>
      <c r="X37" s="98">
        <v>16.357544297519553</v>
      </c>
      <c r="Y37" s="98">
        <v>4.7541144053554598</v>
      </c>
      <c r="Z37" s="98">
        <v>5.7632906598015516</v>
      </c>
      <c r="AA37" s="98">
        <v>31.206364544753121</v>
      </c>
      <c r="AB37" s="98">
        <v>24.796543506504925</v>
      </c>
      <c r="AC37" s="104">
        <v>58.029047102602753</v>
      </c>
      <c r="AD37" s="98">
        <v>1.5518243842474857</v>
      </c>
      <c r="AE37" s="98">
        <v>5.6730485216964901</v>
      </c>
      <c r="AF37" s="98">
        <v>11.743309348543034</v>
      </c>
      <c r="AG37" s="98">
        <v>12.19282957311092</v>
      </c>
      <c r="AH37" s="98">
        <v>1.7764134596971708</v>
      </c>
      <c r="AI37" s="96">
        <v>1.5972749366675891</v>
      </c>
      <c r="AJ37" s="98">
        <v>0</v>
      </c>
      <c r="AK37" s="98">
        <v>0</v>
      </c>
      <c r="AL37" s="98">
        <v>2.9365955155719448</v>
      </c>
      <c r="AM37" s="98">
        <v>2.8428965810150775</v>
      </c>
      <c r="AN37" s="98">
        <v>6.3550364550152194</v>
      </c>
      <c r="AO37" s="98">
        <v>1.6657135908144618</v>
      </c>
      <c r="AP37" s="98">
        <v>1.2925037162879596</v>
      </c>
      <c r="AQ37" s="98">
        <v>0.18194945848375457</v>
      </c>
      <c r="AR37" s="98">
        <v>0</v>
      </c>
      <c r="AS37" s="98">
        <v>0.59879663056558374</v>
      </c>
      <c r="AT37" s="98">
        <v>0</v>
      </c>
      <c r="AU37" s="98">
        <v>0</v>
      </c>
      <c r="AV37" s="98">
        <v>0.67224463792737321</v>
      </c>
      <c r="AW37" s="98">
        <v>0</v>
      </c>
      <c r="AX37" s="98">
        <v>0</v>
      </c>
      <c r="AY37" s="98">
        <v>0</v>
      </c>
      <c r="AZ37" s="99">
        <v>21.474792949670846</v>
      </c>
      <c r="BA37" s="98">
        <v>1.9696043038153894</v>
      </c>
      <c r="BB37" s="98">
        <v>0</v>
      </c>
      <c r="BC37" s="98">
        <v>0</v>
      </c>
      <c r="BD37" s="98">
        <v>4.551794436186027</v>
      </c>
      <c r="BE37" s="98">
        <v>1.7004884264174986</v>
      </c>
      <c r="BF37" s="98">
        <v>0.43448715226162676</v>
      </c>
      <c r="BG37" s="98">
        <v>0</v>
      </c>
      <c r="BH37" s="98">
        <v>0</v>
      </c>
    </row>
    <row r="38" spans="1:60" s="17" customFormat="1" x14ac:dyDescent="0.3">
      <c r="A38" s="338">
        <v>2017</v>
      </c>
      <c r="B38" s="338" t="s">
        <v>95</v>
      </c>
      <c r="C38" s="339">
        <v>43024</v>
      </c>
      <c r="D38" s="339" t="s">
        <v>11</v>
      </c>
      <c r="E38" s="339" t="s">
        <v>140</v>
      </c>
      <c r="F38" s="340" t="s">
        <v>884</v>
      </c>
      <c r="G38" s="340"/>
      <c r="H38" s="339" t="s">
        <v>74</v>
      </c>
      <c r="I38" s="341">
        <v>14.1</v>
      </c>
      <c r="J38" s="342">
        <v>1.784</v>
      </c>
      <c r="K38" s="342"/>
      <c r="L38" s="342"/>
      <c r="M38" s="346"/>
      <c r="N38" s="342"/>
      <c r="O38" s="342"/>
      <c r="P38" s="343">
        <v>1.5413228413017146</v>
      </c>
      <c r="Q38" s="341">
        <v>0.76718287880464386</v>
      </c>
      <c r="R38" s="341">
        <v>3.3548345661630439</v>
      </c>
      <c r="S38" s="341">
        <v>6.0430637595600221</v>
      </c>
      <c r="T38" s="341">
        <v>8.8107760708252592</v>
      </c>
      <c r="U38" s="341">
        <v>17.878948101628986</v>
      </c>
      <c r="V38" s="341">
        <v>2.371911152970902</v>
      </c>
      <c r="W38" s="341">
        <v>12.194051920325315</v>
      </c>
      <c r="X38" s="341">
        <v>11.304367456046993</v>
      </c>
      <c r="Y38" s="341">
        <v>4.8335074189437854</v>
      </c>
      <c r="Z38" s="341">
        <v>5.0537570493212751</v>
      </c>
      <c r="AA38" s="341">
        <v>25.245130667775307</v>
      </c>
      <c r="AB38" s="341">
        <v>17.932952423786229</v>
      </c>
      <c r="AC38" s="344">
        <v>43.303001994541972</v>
      </c>
      <c r="AD38" s="341">
        <v>0.94080634981645661</v>
      </c>
      <c r="AE38" s="341">
        <v>5.4369741298827083</v>
      </c>
      <c r="AF38" s="341">
        <v>10.884216669532774</v>
      </c>
      <c r="AG38" s="341">
        <v>9.121932185771005</v>
      </c>
      <c r="AH38" s="341">
        <v>2.5296795929688836</v>
      </c>
      <c r="AI38" s="343">
        <v>5.2371189549362702</v>
      </c>
      <c r="AJ38" s="341">
        <v>0</v>
      </c>
      <c r="AK38" s="341">
        <v>1.6370534320819501</v>
      </c>
      <c r="AL38" s="341">
        <v>4.8360504680756655</v>
      </c>
      <c r="AM38" s="341">
        <v>3.0139893873613119</v>
      </c>
      <c r="AN38" s="341">
        <v>6.8173547856190231</v>
      </c>
      <c r="AO38" s="341">
        <v>1.7588663117478984</v>
      </c>
      <c r="AP38" s="341">
        <v>1.6266678017082374</v>
      </c>
      <c r="AQ38" s="341">
        <v>0.20670809568400442</v>
      </c>
      <c r="AR38" s="341">
        <v>2.4470531483215567</v>
      </c>
      <c r="AS38" s="341">
        <v>0.62334212990550775</v>
      </c>
      <c r="AT38" s="341">
        <v>0</v>
      </c>
      <c r="AU38" s="341">
        <v>0</v>
      </c>
      <c r="AV38" s="341">
        <v>0.24700207145086689</v>
      </c>
      <c r="AW38" s="341">
        <v>0</v>
      </c>
      <c r="AX38" s="341">
        <v>2.5082999914871884</v>
      </c>
      <c r="AY38" s="341">
        <v>0</v>
      </c>
      <c r="AZ38" s="345">
        <v>25.277063647456085</v>
      </c>
      <c r="BA38" s="341">
        <v>4.4353168184784773</v>
      </c>
      <c r="BB38" s="341">
        <v>0</v>
      </c>
      <c r="BC38" s="341">
        <v>0</v>
      </c>
      <c r="BD38" s="341">
        <v>18.646843165630941</v>
      </c>
      <c r="BE38" s="341">
        <v>2.0195340654351464</v>
      </c>
      <c r="BF38" s="341">
        <v>0.23370505944780226</v>
      </c>
      <c r="BG38" s="341">
        <v>0</v>
      </c>
      <c r="BH38" s="341">
        <v>2.2350784597485882</v>
      </c>
    </row>
    <row r="39" spans="1:60" x14ac:dyDescent="0.3">
      <c r="A39" s="116">
        <v>2017</v>
      </c>
      <c r="B39" s="116" t="s">
        <v>95</v>
      </c>
      <c r="C39" s="117" t="s">
        <v>118</v>
      </c>
      <c r="D39" s="117" t="s">
        <v>3</v>
      </c>
      <c r="E39" s="117" t="s">
        <v>136</v>
      </c>
      <c r="F39" s="118" t="s">
        <v>724</v>
      </c>
      <c r="G39" s="118"/>
      <c r="H39" s="117" t="s">
        <v>138</v>
      </c>
      <c r="I39" s="98">
        <v>12.4</v>
      </c>
      <c r="J39" s="119">
        <v>1.665</v>
      </c>
      <c r="K39" s="119"/>
      <c r="L39" s="119"/>
      <c r="M39" s="97"/>
      <c r="N39" s="119"/>
      <c r="O39" s="119"/>
      <c r="P39" s="96">
        <v>3.0547609443803578</v>
      </c>
      <c r="Q39" s="98">
        <v>1.7694264800525044</v>
      </c>
      <c r="R39" s="98">
        <v>3.9498098968232993</v>
      </c>
      <c r="S39" s="98">
        <v>5.7489475959265066</v>
      </c>
      <c r="T39" s="98">
        <v>8.6541942949708144</v>
      </c>
      <c r="U39" s="98">
        <v>19.823139214621747</v>
      </c>
      <c r="V39" s="98">
        <v>4.636108851005071</v>
      </c>
      <c r="W39" s="98">
        <v>19.399902901954242</v>
      </c>
      <c r="X39" s="98">
        <v>17.204415834185077</v>
      </c>
      <c r="Y39" s="98">
        <v>6.4930061251606253</v>
      </c>
      <c r="Z39" s="98">
        <v>8.0909134458369714</v>
      </c>
      <c r="AA39" s="98">
        <v>33.117545010574595</v>
      </c>
      <c r="AB39" s="98">
        <v>23.570259580748385</v>
      </c>
      <c r="AC39" s="104">
        <v>54.939885490873714</v>
      </c>
      <c r="AD39" s="98">
        <v>3.0066207111289476</v>
      </c>
      <c r="AE39" s="98">
        <v>5.7804331821457682</v>
      </c>
      <c r="AF39" s="98">
        <v>10.007197732376714</v>
      </c>
      <c r="AG39" s="98">
        <v>19.644660134562422</v>
      </c>
      <c r="AH39" s="98">
        <v>2.6099189123420916</v>
      </c>
      <c r="AI39" s="96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9"/>
      <c r="BA39" s="98"/>
      <c r="BB39" s="98"/>
      <c r="BC39" s="98"/>
      <c r="BD39" s="98"/>
      <c r="BE39" s="98"/>
      <c r="BF39" s="98"/>
      <c r="BG39" s="98"/>
      <c r="BH39" s="98"/>
    </row>
    <row r="40" spans="1:60" x14ac:dyDescent="0.3">
      <c r="A40" s="116">
        <v>2017</v>
      </c>
      <c r="B40" s="116" t="s">
        <v>94</v>
      </c>
      <c r="C40" s="117">
        <v>42906</v>
      </c>
      <c r="D40" s="117" t="s">
        <v>3</v>
      </c>
      <c r="E40" s="116" t="s">
        <v>119</v>
      </c>
      <c r="F40" s="118" t="s">
        <v>729</v>
      </c>
      <c r="G40" s="118"/>
      <c r="H40" s="117" t="s">
        <v>39</v>
      </c>
      <c r="I40" s="98">
        <v>21.8</v>
      </c>
      <c r="J40" s="119">
        <v>6.1</v>
      </c>
      <c r="K40" s="119"/>
      <c r="L40" s="119"/>
      <c r="M40" s="108">
        <v>0.16700000000000001</v>
      </c>
      <c r="N40" s="107">
        <v>1.6E-2</v>
      </c>
      <c r="O40" s="106">
        <v>0.219</v>
      </c>
      <c r="P40" s="96">
        <v>0.61</v>
      </c>
      <c r="Q40" s="98">
        <v>0.46</v>
      </c>
      <c r="R40" s="98">
        <v>1.08</v>
      </c>
      <c r="S40" s="98">
        <v>1.34</v>
      </c>
      <c r="T40" s="98">
        <v>2.14</v>
      </c>
      <c r="U40" s="98">
        <v>6.14</v>
      </c>
      <c r="V40" s="98">
        <v>0.95</v>
      </c>
      <c r="W40" s="98">
        <v>6.31</v>
      </c>
      <c r="X40" s="98">
        <v>4.7</v>
      </c>
      <c r="Y40" s="98">
        <v>1.48</v>
      </c>
      <c r="Z40" s="98">
        <v>2.21</v>
      </c>
      <c r="AA40" s="98">
        <v>7.98</v>
      </c>
      <c r="AB40" s="98">
        <v>8.01</v>
      </c>
      <c r="AC40" s="104">
        <v>14.54</v>
      </c>
      <c r="AD40" s="98">
        <v>0.55000000000000004</v>
      </c>
      <c r="AE40" s="98">
        <v>1.75</v>
      </c>
      <c r="AF40" s="98">
        <v>4.6900000000000004</v>
      </c>
      <c r="AG40" s="98">
        <v>4.9400000000000004</v>
      </c>
      <c r="AH40" s="98">
        <v>0.94</v>
      </c>
      <c r="AI40" s="96">
        <v>0</v>
      </c>
      <c r="AJ40" s="98">
        <v>0</v>
      </c>
      <c r="AK40" s="98">
        <v>0</v>
      </c>
      <c r="AL40" s="98">
        <v>0</v>
      </c>
      <c r="AM40" s="98">
        <v>0.17850954865265881</v>
      </c>
      <c r="AN40" s="98">
        <v>0</v>
      </c>
      <c r="AO40" s="98">
        <v>0</v>
      </c>
      <c r="AP40" s="98">
        <v>0.28525343416455279</v>
      </c>
      <c r="AQ40" s="98">
        <v>8.5334801129564916E-2</v>
      </c>
      <c r="AR40" s="98">
        <v>0</v>
      </c>
      <c r="AS40" s="98">
        <v>0.36445699516584501</v>
      </c>
      <c r="AT40" s="98">
        <v>0</v>
      </c>
      <c r="AU40" s="98">
        <v>0</v>
      </c>
      <c r="AV40" s="98">
        <v>0</v>
      </c>
      <c r="AW40" s="98">
        <v>0</v>
      </c>
      <c r="AX40" s="98">
        <v>0</v>
      </c>
      <c r="AY40" s="98">
        <v>0</v>
      </c>
      <c r="AZ40" s="99">
        <v>0</v>
      </c>
      <c r="BA40" s="98">
        <v>0</v>
      </c>
      <c r="BB40" s="98">
        <v>0</v>
      </c>
      <c r="BC40" s="98">
        <v>0</v>
      </c>
      <c r="BD40" s="98">
        <v>0.21680467142105014</v>
      </c>
      <c r="BE40" s="98">
        <v>0</v>
      </c>
      <c r="BF40" s="98">
        <v>0</v>
      </c>
      <c r="BG40" s="98">
        <v>0</v>
      </c>
      <c r="BH40" s="98">
        <v>0</v>
      </c>
    </row>
    <row r="41" spans="1:60" x14ac:dyDescent="0.3">
      <c r="A41" s="116">
        <v>2017</v>
      </c>
      <c r="B41" s="116" t="s">
        <v>95</v>
      </c>
      <c r="C41" s="117">
        <v>43025</v>
      </c>
      <c r="D41" s="117" t="s">
        <v>3</v>
      </c>
      <c r="E41" s="117" t="s">
        <v>131</v>
      </c>
      <c r="F41" s="118" t="s">
        <v>729</v>
      </c>
      <c r="G41" s="118"/>
      <c r="H41" s="117" t="s">
        <v>61</v>
      </c>
      <c r="I41" s="98">
        <v>18.600000000000001</v>
      </c>
      <c r="J41" s="119">
        <v>1.2789999999999999</v>
      </c>
      <c r="K41" s="119"/>
      <c r="L41" s="119"/>
      <c r="M41" s="111">
        <v>0.26300000000000001</v>
      </c>
      <c r="N41" s="109">
        <v>8.2000000000000003E-2</v>
      </c>
      <c r="O41" s="109">
        <v>0.78700000000000003</v>
      </c>
      <c r="P41" s="96">
        <v>1.1894773485482328</v>
      </c>
      <c r="Q41" s="98">
        <v>0.47370227451324026</v>
      </c>
      <c r="R41" s="98">
        <v>3.3776457861732387</v>
      </c>
      <c r="S41" s="98">
        <v>5.7724773688099713</v>
      </c>
      <c r="T41" s="98">
        <v>7.9984326088003925</v>
      </c>
      <c r="U41" s="98">
        <v>17.239132557511429</v>
      </c>
      <c r="V41" s="98">
        <v>2.2783571855191505</v>
      </c>
      <c r="W41" s="98">
        <v>10.715742907472499</v>
      </c>
      <c r="X41" s="98">
        <v>11.053103114870918</v>
      </c>
      <c r="Y41" s="98">
        <v>5.291507457983597</v>
      </c>
      <c r="Z41" s="98">
        <v>4.9693151078126352</v>
      </c>
      <c r="AA41" s="98">
        <v>26.180858653518655</v>
      </c>
      <c r="AB41" s="98">
        <v>18.139676165386106</v>
      </c>
      <c r="AC41" s="104">
        <v>42.927342882047604</v>
      </c>
      <c r="AD41" s="98">
        <v>0.85737723785274567</v>
      </c>
      <c r="AE41" s="98">
        <v>6.0794648465070154</v>
      </c>
      <c r="AF41" s="98">
        <v>11.678045366416789</v>
      </c>
      <c r="AG41" s="98">
        <v>7.3045602529785398</v>
      </c>
      <c r="AH41" s="98">
        <v>2.9085108401998587</v>
      </c>
      <c r="AI41" s="96">
        <v>0</v>
      </c>
      <c r="AJ41" s="98">
        <v>1.8823144062734822</v>
      </c>
      <c r="AK41" s="98">
        <v>0</v>
      </c>
      <c r="AL41" s="98">
        <v>0</v>
      </c>
      <c r="AM41" s="98">
        <v>0</v>
      </c>
      <c r="AN41" s="98">
        <v>0</v>
      </c>
      <c r="AO41" s="98">
        <v>0</v>
      </c>
      <c r="AP41" s="98">
        <v>0.44097030885724747</v>
      </c>
      <c r="AQ41" s="98">
        <v>9.9458584613013226E-2</v>
      </c>
      <c r="AR41" s="98">
        <v>0.64860407313924584</v>
      </c>
      <c r="AS41" s="98">
        <v>1.3246989460704031</v>
      </c>
      <c r="AT41" s="98">
        <v>0</v>
      </c>
      <c r="AU41" s="98">
        <v>0.15846322806882332</v>
      </c>
      <c r="AV41" s="98">
        <v>0.27826053447910443</v>
      </c>
      <c r="AW41" s="98">
        <v>0</v>
      </c>
      <c r="AX41" s="98">
        <v>0</v>
      </c>
      <c r="AY41" s="98">
        <v>0</v>
      </c>
      <c r="AZ41" s="99">
        <v>1.6058650122348317</v>
      </c>
      <c r="BA41" s="98">
        <v>0</v>
      </c>
      <c r="BB41" s="98">
        <v>0</v>
      </c>
      <c r="BC41" s="98">
        <v>0</v>
      </c>
      <c r="BD41" s="98">
        <v>0.32363152925762512</v>
      </c>
      <c r="BE41" s="98">
        <v>0.17991946205275428</v>
      </c>
      <c r="BF41" s="98">
        <v>0.25546328587117778</v>
      </c>
      <c r="BG41" s="98">
        <v>0</v>
      </c>
      <c r="BH41" s="98">
        <v>0</v>
      </c>
    </row>
    <row r="42" spans="1:60" x14ac:dyDescent="0.3">
      <c r="A42" s="116">
        <v>2017</v>
      </c>
      <c r="B42" s="116" t="s">
        <v>94</v>
      </c>
      <c r="C42" s="117">
        <v>42908</v>
      </c>
      <c r="D42" s="13" t="s">
        <v>10</v>
      </c>
      <c r="E42" s="117" t="s">
        <v>125</v>
      </c>
      <c r="F42" s="118" t="s">
        <v>744</v>
      </c>
      <c r="G42" s="118"/>
      <c r="H42" s="117" t="s">
        <v>50</v>
      </c>
      <c r="I42" s="98">
        <v>17.8</v>
      </c>
      <c r="J42" s="119">
        <v>3.15</v>
      </c>
      <c r="K42" s="119"/>
      <c r="L42" s="119"/>
      <c r="M42" s="108">
        <v>1.2661136364137739</v>
      </c>
      <c r="N42" s="106">
        <v>0.47209678137496364</v>
      </c>
      <c r="O42" s="106">
        <v>5.774</v>
      </c>
      <c r="P42" s="96">
        <v>2.3647381054658023</v>
      </c>
      <c r="Q42" s="98">
        <v>1.7528857623948388</v>
      </c>
      <c r="R42" s="98">
        <v>4.153465188925245</v>
      </c>
      <c r="S42" s="98">
        <v>6.6512396613044693</v>
      </c>
      <c r="T42" s="98">
        <v>8.7314283033491904</v>
      </c>
      <c r="U42" s="98">
        <v>21.760428586008</v>
      </c>
      <c r="V42" s="98">
        <v>3.9827587914542559</v>
      </c>
      <c r="W42" s="98">
        <v>24.293422804140732</v>
      </c>
      <c r="X42" s="98">
        <v>16.877766667713185</v>
      </c>
      <c r="Y42" s="98">
        <v>5.4222612801201802</v>
      </c>
      <c r="Z42" s="98">
        <v>7.3325192685440088</v>
      </c>
      <c r="AA42" s="98">
        <v>26.591584389334653</v>
      </c>
      <c r="AB42" s="98">
        <v>24.978522615559104</v>
      </c>
      <c r="AC42" s="104">
        <v>47.682900008861438</v>
      </c>
      <c r="AD42" s="98">
        <v>2.2708825093708054</v>
      </c>
      <c r="AE42" s="98">
        <v>6.6073440365376186</v>
      </c>
      <c r="AF42" s="98">
        <v>16.012457612752861</v>
      </c>
      <c r="AG42" s="98">
        <v>13.823744714058849</v>
      </c>
      <c r="AH42" s="98">
        <v>3.6386151703375536</v>
      </c>
      <c r="AI42" s="96">
        <v>0</v>
      </c>
      <c r="AJ42" s="98">
        <v>0</v>
      </c>
      <c r="AK42" s="98">
        <v>0</v>
      </c>
      <c r="AL42" s="98">
        <v>0</v>
      </c>
      <c r="AM42" s="98">
        <v>0.25314977054651644</v>
      </c>
      <c r="AN42" s="98">
        <v>0</v>
      </c>
      <c r="AO42" s="98">
        <v>0.22798615161863339</v>
      </c>
      <c r="AP42" s="98">
        <v>0.73972858229649796</v>
      </c>
      <c r="AQ42" s="98">
        <v>0.23705121598076023</v>
      </c>
      <c r="AR42" s="98">
        <v>0</v>
      </c>
      <c r="AS42" s="98">
        <v>0.94454342437851235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9">
        <v>2.5186581265797932</v>
      </c>
      <c r="BA42" s="98">
        <v>0</v>
      </c>
      <c r="BB42" s="98">
        <v>0</v>
      </c>
      <c r="BC42" s="98">
        <v>0</v>
      </c>
      <c r="BD42" s="98">
        <v>0.23503889666004071</v>
      </c>
      <c r="BE42" s="98">
        <v>0.13241061130334483</v>
      </c>
      <c r="BF42" s="98">
        <v>0.3054700728852241</v>
      </c>
      <c r="BG42" s="98">
        <v>0</v>
      </c>
      <c r="BH42" s="98">
        <v>0</v>
      </c>
    </row>
    <row r="43" spans="1:60" x14ac:dyDescent="0.3">
      <c r="A43" s="116">
        <v>2017</v>
      </c>
      <c r="B43" s="116" t="s">
        <v>94</v>
      </c>
      <c r="C43" s="117">
        <v>42908</v>
      </c>
      <c r="D43" s="13" t="s">
        <v>10</v>
      </c>
      <c r="E43" s="117" t="s">
        <v>125</v>
      </c>
      <c r="F43" s="118" t="s">
        <v>744</v>
      </c>
      <c r="G43" s="118"/>
      <c r="H43" s="117" t="s">
        <v>52</v>
      </c>
      <c r="I43" s="98">
        <v>11</v>
      </c>
      <c r="J43" s="119">
        <v>3.01</v>
      </c>
      <c r="K43" s="119"/>
      <c r="L43" s="119"/>
      <c r="M43" s="108">
        <v>1.2763470626332247</v>
      </c>
      <c r="N43" s="106">
        <v>0.53409363250261166</v>
      </c>
      <c r="O43" s="106">
        <v>5.9009999999999998</v>
      </c>
      <c r="P43" s="96">
        <v>1.346570332356146</v>
      </c>
      <c r="Q43" s="98">
        <v>0.89354181024954193</v>
      </c>
      <c r="R43" s="98">
        <v>3.8498715514178858</v>
      </c>
      <c r="S43" s="98">
        <v>5.3477430781110762</v>
      </c>
      <c r="T43" s="98">
        <v>6.603282153122132</v>
      </c>
      <c r="U43" s="98">
        <v>22.510397343940902</v>
      </c>
      <c r="V43" s="98">
        <v>4.0741090678282976</v>
      </c>
      <c r="W43" s="98">
        <v>24.787895042309813</v>
      </c>
      <c r="X43" s="98">
        <v>18.386190455748295</v>
      </c>
      <c r="Y43" s="98">
        <v>4.7934305537562629</v>
      </c>
      <c r="Z43" s="98">
        <v>6.1444989661034697</v>
      </c>
      <c r="AA43" s="98">
        <v>25.882309384767325</v>
      </c>
      <c r="AB43" s="98">
        <v>21.551415159131942</v>
      </c>
      <c r="AC43" s="104">
        <v>48.824993722588772</v>
      </c>
      <c r="AD43" s="98">
        <v>1.674588241955141</v>
      </c>
      <c r="AE43" s="98">
        <v>4.1301187595680497</v>
      </c>
      <c r="AF43" s="98">
        <v>10.55660693304133</v>
      </c>
      <c r="AG43" s="98">
        <v>8.9462775407800592</v>
      </c>
      <c r="AH43" s="98">
        <v>1.602224369734583</v>
      </c>
      <c r="AI43" s="96">
        <v>0</v>
      </c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8">
        <v>0.20936785986290934</v>
      </c>
      <c r="AP43" s="98">
        <v>0.65255140898705244</v>
      </c>
      <c r="AQ43" s="98">
        <v>0</v>
      </c>
      <c r="AR43" s="98">
        <v>1.042985529322163</v>
      </c>
      <c r="AS43" s="98">
        <v>0.53052031719009018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9">
        <v>0.89079234801308183</v>
      </c>
      <c r="BA43" s="98">
        <v>0</v>
      </c>
      <c r="BB43" s="98">
        <v>0</v>
      </c>
      <c r="BC43" s="98">
        <v>0</v>
      </c>
      <c r="BD43" s="98">
        <v>0</v>
      </c>
      <c r="BE43" s="98">
        <v>0.15162223914699161</v>
      </c>
      <c r="BF43" s="98">
        <v>0.22236100533130235</v>
      </c>
      <c r="BG43" s="98">
        <v>0</v>
      </c>
      <c r="BH43" s="98">
        <v>0</v>
      </c>
    </row>
    <row r="44" spans="1:60" x14ac:dyDescent="0.3">
      <c r="A44" s="392">
        <v>2017</v>
      </c>
      <c r="B44" s="392" t="s">
        <v>94</v>
      </c>
      <c r="C44" s="393">
        <v>42908</v>
      </c>
      <c r="D44" s="394" t="s">
        <v>10</v>
      </c>
      <c r="E44" s="393" t="s">
        <v>125</v>
      </c>
      <c r="F44" s="395" t="s">
        <v>744</v>
      </c>
      <c r="G44" s="395"/>
      <c r="H44" s="393" t="s">
        <v>53</v>
      </c>
      <c r="I44" s="396">
        <v>10.7</v>
      </c>
      <c r="J44" s="397">
        <v>2.96</v>
      </c>
      <c r="K44" s="397">
        <v>-18.526499999999999</v>
      </c>
      <c r="L44" s="397">
        <v>11.060000000000002</v>
      </c>
      <c r="M44" s="108">
        <v>2.1920000000000002</v>
      </c>
      <c r="N44" s="401">
        <v>1.012</v>
      </c>
      <c r="O44" s="401">
        <v>9.2720000000000002</v>
      </c>
      <c r="P44" s="96">
        <v>1.9136758623738874</v>
      </c>
      <c r="Q44" s="396">
        <v>1.2595439580730343</v>
      </c>
      <c r="R44" s="396">
        <v>5.2240516292261407</v>
      </c>
      <c r="S44" s="396">
        <v>7.9641419707401804</v>
      </c>
      <c r="T44" s="396">
        <v>10.80805454349775</v>
      </c>
      <c r="U44" s="396">
        <v>25.069098322339169</v>
      </c>
      <c r="V44" s="396">
        <v>4.26700269803107</v>
      </c>
      <c r="W44" s="396">
        <v>26.544992649772638</v>
      </c>
      <c r="X44" s="396">
        <v>19.022950316065202</v>
      </c>
      <c r="Y44" s="396">
        <v>4.9350344287045891</v>
      </c>
      <c r="Z44" s="396">
        <v>6.4364264093992425</v>
      </c>
      <c r="AA44" s="396">
        <v>26.585894593567865</v>
      </c>
      <c r="AB44" s="396">
        <v>22.929790778720033</v>
      </c>
      <c r="AC44" s="411">
        <v>50.693893250886951</v>
      </c>
      <c r="AD44" s="396">
        <v>1.9669217142287097</v>
      </c>
      <c r="AE44" s="396">
        <v>4.8194271953896539</v>
      </c>
      <c r="AF44" s="396">
        <v>11.025233332710389</v>
      </c>
      <c r="AG44" s="396">
        <v>9.2011895707138649</v>
      </c>
      <c r="AH44" s="396">
        <v>1.6821355660031796</v>
      </c>
      <c r="AI44" s="96">
        <v>0</v>
      </c>
      <c r="AJ44" s="396">
        <v>0</v>
      </c>
      <c r="AK44" s="396">
        <v>0</v>
      </c>
      <c r="AL44" s="396">
        <v>0</v>
      </c>
      <c r="AM44" s="396">
        <v>0</v>
      </c>
      <c r="AN44" s="396">
        <v>0</v>
      </c>
      <c r="AO44" s="396">
        <v>0</v>
      </c>
      <c r="AP44" s="396">
        <v>0.88576805129634817</v>
      </c>
      <c r="AQ44" s="396">
        <v>0.23059659882910513</v>
      </c>
      <c r="AR44" s="396">
        <v>1.1536427841278694</v>
      </c>
      <c r="AS44" s="396">
        <v>0.54531177399869901</v>
      </c>
      <c r="AT44" s="396">
        <v>0</v>
      </c>
      <c r="AU44" s="396">
        <v>0</v>
      </c>
      <c r="AV44" s="396">
        <v>0.18342161509153426</v>
      </c>
      <c r="AW44" s="396">
        <v>0</v>
      </c>
      <c r="AX44" s="396">
        <v>0</v>
      </c>
      <c r="AY44" s="396">
        <v>0</v>
      </c>
      <c r="AZ44" s="414">
        <v>1.235001393922498</v>
      </c>
      <c r="BA44" s="396">
        <v>0</v>
      </c>
      <c r="BB44" s="396">
        <v>0</v>
      </c>
      <c r="BC44" s="396">
        <v>0</v>
      </c>
      <c r="BD44" s="396">
        <v>0.17484434532106682</v>
      </c>
      <c r="BE44" s="396">
        <v>0</v>
      </c>
      <c r="BF44" s="396">
        <v>0.32692593625127775</v>
      </c>
      <c r="BG44" s="396">
        <v>0</v>
      </c>
      <c r="BH44" s="396">
        <v>0</v>
      </c>
    </row>
    <row r="45" spans="1:60" x14ac:dyDescent="0.3">
      <c r="A45" s="116">
        <v>2017</v>
      </c>
      <c r="B45" s="116" t="s">
        <v>95</v>
      </c>
      <c r="C45" s="117">
        <v>43026</v>
      </c>
      <c r="D45" s="13" t="s">
        <v>10</v>
      </c>
      <c r="E45" s="117" t="s">
        <v>142</v>
      </c>
      <c r="F45" s="118" t="s">
        <v>744</v>
      </c>
      <c r="G45" s="118" t="s">
        <v>880</v>
      </c>
      <c r="H45" s="117" t="s">
        <v>78</v>
      </c>
      <c r="I45" s="98">
        <v>9.1999999999999993</v>
      </c>
      <c r="J45" s="119">
        <v>3.0139999999999998</v>
      </c>
      <c r="K45" s="119"/>
      <c r="L45" s="119"/>
      <c r="M45" s="97"/>
      <c r="N45" s="119"/>
      <c r="O45" s="119"/>
      <c r="P45" s="96">
        <v>2.47474268367047</v>
      </c>
      <c r="Q45" s="98">
        <v>1.6103493708642007</v>
      </c>
      <c r="R45" s="98">
        <v>5.915734229445488</v>
      </c>
      <c r="S45" s="98">
        <v>9.3108340417723809</v>
      </c>
      <c r="T45" s="98">
        <v>13.05693050433273</v>
      </c>
      <c r="U45" s="98">
        <v>30.985536985658186</v>
      </c>
      <c r="V45" s="98">
        <v>4.7949194928998349</v>
      </c>
      <c r="W45" s="98">
        <v>32.317439856303977</v>
      </c>
      <c r="X45" s="98">
        <v>22.468661162551669</v>
      </c>
      <c r="Y45" s="98">
        <v>6.8972693165998908</v>
      </c>
      <c r="Z45" s="98">
        <v>8.8733660173337441</v>
      </c>
      <c r="AA45" s="98">
        <v>40.26738970800757</v>
      </c>
      <c r="AB45" s="98">
        <v>29.51935313575251</v>
      </c>
      <c r="AC45" s="104">
        <v>73.823716417913005</v>
      </c>
      <c r="AD45" s="98">
        <v>2.8546796315827074</v>
      </c>
      <c r="AE45" s="98">
        <v>7.2461235046014814</v>
      </c>
      <c r="AF45" s="98">
        <v>17.549974734573329</v>
      </c>
      <c r="AG45" s="98">
        <v>13.270715733577029</v>
      </c>
      <c r="AH45" s="98">
        <v>2.8604162532465587</v>
      </c>
      <c r="AI45" s="96">
        <v>0</v>
      </c>
      <c r="AJ45" s="98">
        <v>0</v>
      </c>
      <c r="AK45" s="98">
        <v>0</v>
      </c>
      <c r="AL45" s="98">
        <v>0</v>
      </c>
      <c r="AM45" s="98">
        <v>0.24670990714016816</v>
      </c>
      <c r="AN45" s="98">
        <v>0.62984187808640846</v>
      </c>
      <c r="AO45" s="98">
        <v>0.45442495921696574</v>
      </c>
      <c r="AP45" s="98">
        <v>1.1274038461538463</v>
      </c>
      <c r="AQ45" s="98">
        <v>0.54412802735600452</v>
      </c>
      <c r="AR45" s="98">
        <v>1.4592404944158615</v>
      </c>
      <c r="AS45" s="98">
        <v>1.9731131387804213</v>
      </c>
      <c r="AT45" s="98">
        <v>0</v>
      </c>
      <c r="AU45" s="98">
        <v>0</v>
      </c>
      <c r="AV45" s="98">
        <v>0.28428127745011922</v>
      </c>
      <c r="AW45" s="98">
        <v>0</v>
      </c>
      <c r="AX45" s="98">
        <v>0</v>
      </c>
      <c r="AY45" s="98">
        <v>0</v>
      </c>
      <c r="AZ45" s="99">
        <v>2.2410829095096445</v>
      </c>
      <c r="BA45" s="98">
        <v>0</v>
      </c>
      <c r="BB45" s="98">
        <v>0</v>
      </c>
      <c r="BC45" s="98">
        <v>0</v>
      </c>
      <c r="BD45" s="98">
        <v>0.32500549002384244</v>
      </c>
      <c r="BE45" s="98">
        <v>0.20178190488141548</v>
      </c>
      <c r="BF45" s="98">
        <v>0</v>
      </c>
      <c r="BG45" s="98">
        <v>32.795300539590919</v>
      </c>
      <c r="BH45" s="98">
        <v>0</v>
      </c>
    </row>
    <row r="46" spans="1:60" x14ac:dyDescent="0.3">
      <c r="A46" s="116">
        <v>2017</v>
      </c>
      <c r="B46" s="116" t="s">
        <v>95</v>
      </c>
      <c r="C46" s="117">
        <v>43026</v>
      </c>
      <c r="D46" s="13" t="s">
        <v>10</v>
      </c>
      <c r="E46" s="117" t="s">
        <v>142</v>
      </c>
      <c r="F46" s="118" t="s">
        <v>744</v>
      </c>
      <c r="G46" s="118"/>
      <c r="H46" s="117" t="s">
        <v>79</v>
      </c>
      <c r="I46" s="98">
        <v>10.3</v>
      </c>
      <c r="J46" s="119">
        <v>2.9980000000000002</v>
      </c>
      <c r="K46" s="119"/>
      <c r="L46" s="119"/>
      <c r="M46" s="111">
        <v>4.2919999999999998</v>
      </c>
      <c r="N46" s="109">
        <v>2.0230000000000001</v>
      </c>
      <c r="O46" s="109">
        <v>21.349</v>
      </c>
      <c r="P46" s="96">
        <v>2.693074906336407</v>
      </c>
      <c r="Q46" s="98">
        <v>1.810422781609283</v>
      </c>
      <c r="R46" s="98">
        <v>5.6733639678664023</v>
      </c>
      <c r="S46" s="98">
        <v>9.3364602776966006</v>
      </c>
      <c r="T46" s="98">
        <v>13.181259910311377</v>
      </c>
      <c r="U46" s="98">
        <v>28.256657836511494</v>
      </c>
      <c r="V46" s="98">
        <v>4.2806073949761041</v>
      </c>
      <c r="W46" s="98">
        <v>28.470498886762066</v>
      </c>
      <c r="X46" s="98">
        <v>19.935131677456717</v>
      </c>
      <c r="Y46" s="98">
        <v>5.9313247388194617</v>
      </c>
      <c r="Z46" s="98">
        <v>7.4831828356550361</v>
      </c>
      <c r="AA46" s="98">
        <v>35.315441819532566</v>
      </c>
      <c r="AB46" s="98">
        <v>25.344972561955565</v>
      </c>
      <c r="AC46" s="104">
        <v>64.978598424412709</v>
      </c>
      <c r="AD46" s="98">
        <v>2.5992187091498966</v>
      </c>
      <c r="AE46" s="98">
        <v>6.1748321571812834</v>
      </c>
      <c r="AF46" s="98">
        <v>14.794452760450682</v>
      </c>
      <c r="AG46" s="98">
        <v>11.511769072944176</v>
      </c>
      <c r="AH46" s="98">
        <v>2.4766841014927845</v>
      </c>
      <c r="AI46" s="96">
        <v>0</v>
      </c>
      <c r="AJ46" s="98">
        <v>0</v>
      </c>
      <c r="AK46" s="98">
        <v>0</v>
      </c>
      <c r="AL46" s="98">
        <v>0</v>
      </c>
      <c r="AM46" s="98">
        <v>0.21966194439936007</v>
      </c>
      <c r="AN46" s="98">
        <v>0.61432910570613752</v>
      </c>
      <c r="AO46" s="98">
        <v>0.35112355241966414</v>
      </c>
      <c r="AP46" s="98">
        <v>1.4027916251246264</v>
      </c>
      <c r="AQ46" s="98">
        <v>0.17896079204247722</v>
      </c>
      <c r="AR46" s="98">
        <v>1.6696793340907512</v>
      </c>
      <c r="AS46" s="98">
        <v>1.5943889262445223</v>
      </c>
      <c r="AT46" s="98">
        <v>0</v>
      </c>
      <c r="AU46" s="98">
        <v>0</v>
      </c>
      <c r="AV46" s="98">
        <v>0.32436643557699002</v>
      </c>
      <c r="AW46" s="98">
        <v>0</v>
      </c>
      <c r="AX46" s="98">
        <v>0</v>
      </c>
      <c r="AY46" s="98">
        <v>0</v>
      </c>
      <c r="AZ46" s="99">
        <v>2.084750399962902</v>
      </c>
      <c r="BA46" s="98">
        <v>0</v>
      </c>
      <c r="BB46" s="98">
        <v>0</v>
      </c>
      <c r="BC46" s="98">
        <v>0</v>
      </c>
      <c r="BD46" s="98">
        <v>0.30696746968397132</v>
      </c>
      <c r="BE46" s="98">
        <v>0.16373669688608591</v>
      </c>
      <c r="BF46" s="98">
        <v>0.2758978877321524</v>
      </c>
      <c r="BG46" s="98">
        <v>0</v>
      </c>
      <c r="BH46" s="98">
        <v>0</v>
      </c>
    </row>
    <row r="47" spans="1:60" x14ac:dyDescent="0.3">
      <c r="A47" s="116">
        <v>2017</v>
      </c>
      <c r="B47" s="116" t="s">
        <v>95</v>
      </c>
      <c r="C47" s="117">
        <v>43026</v>
      </c>
      <c r="D47" s="13" t="s">
        <v>10</v>
      </c>
      <c r="E47" s="117" t="s">
        <v>142</v>
      </c>
      <c r="F47" s="118" t="s">
        <v>744</v>
      </c>
      <c r="G47" s="118" t="s">
        <v>880</v>
      </c>
      <c r="H47" s="117" t="s">
        <v>80</v>
      </c>
      <c r="I47" s="98">
        <v>10.4</v>
      </c>
      <c r="J47" s="119">
        <v>2.3250000000000002</v>
      </c>
      <c r="K47" s="119"/>
      <c r="L47" s="119"/>
      <c r="M47" s="97"/>
      <c r="N47" s="119"/>
      <c r="O47" s="119"/>
      <c r="P47" s="96">
        <v>2.4700000000000002</v>
      </c>
      <c r="Q47" s="98">
        <v>1.6</v>
      </c>
      <c r="R47" s="98">
        <v>5.87</v>
      </c>
      <c r="S47" s="98">
        <v>9.31</v>
      </c>
      <c r="T47" s="98">
        <v>12.71</v>
      </c>
      <c r="U47" s="98">
        <v>31.83</v>
      </c>
      <c r="V47" s="98">
        <v>4.6900000000000004</v>
      </c>
      <c r="W47" s="98">
        <v>31.47</v>
      </c>
      <c r="X47" s="98">
        <v>22.68</v>
      </c>
      <c r="Y47" s="98">
        <v>6.75</v>
      </c>
      <c r="Z47" s="98">
        <v>8.84</v>
      </c>
      <c r="AA47" s="98">
        <v>39.81</v>
      </c>
      <c r="AB47" s="98">
        <v>28.3</v>
      </c>
      <c r="AC47" s="104">
        <v>73.77</v>
      </c>
      <c r="AD47" s="98">
        <v>2.79</v>
      </c>
      <c r="AE47" s="98">
        <v>7.24</v>
      </c>
      <c r="AF47" s="98">
        <v>17.149999999999999</v>
      </c>
      <c r="AG47" s="98">
        <v>13.21</v>
      </c>
      <c r="AH47" s="98">
        <v>2.83</v>
      </c>
      <c r="AI47" s="96">
        <v>0</v>
      </c>
      <c r="AJ47" s="98">
        <v>0</v>
      </c>
      <c r="AK47" s="98">
        <v>0</v>
      </c>
      <c r="AL47" s="98">
        <v>0</v>
      </c>
      <c r="AM47" s="98">
        <v>0.21021897810218973</v>
      </c>
      <c r="AN47" s="98">
        <v>0.70456562186918559</v>
      </c>
      <c r="AO47" s="98">
        <v>0.4823101877846403</v>
      </c>
      <c r="AP47" s="98">
        <v>1.2655312246553121</v>
      </c>
      <c r="AQ47" s="98">
        <v>0</v>
      </c>
      <c r="AR47" s="98">
        <v>1.2626115166261149</v>
      </c>
      <c r="AS47" s="98">
        <v>1.9659844473069026</v>
      </c>
      <c r="AT47" s="98">
        <v>0</v>
      </c>
      <c r="AU47" s="98">
        <v>0</v>
      </c>
      <c r="AV47" s="98">
        <v>0.29132197891321976</v>
      </c>
      <c r="AW47" s="98">
        <v>0</v>
      </c>
      <c r="AX47" s="98">
        <v>0</v>
      </c>
      <c r="AY47" s="98">
        <v>0</v>
      </c>
      <c r="AZ47" s="99">
        <v>2.5188302084824192</v>
      </c>
      <c r="BA47" s="98">
        <v>0</v>
      </c>
      <c r="BB47" s="98">
        <v>0</v>
      </c>
      <c r="BC47" s="98">
        <v>0</v>
      </c>
      <c r="BD47" s="98">
        <v>0.42141119221411183</v>
      </c>
      <c r="BE47" s="98">
        <v>0.14533657745336576</v>
      </c>
      <c r="BF47" s="98">
        <v>0.31273317112733168</v>
      </c>
      <c r="BG47" s="98">
        <v>0</v>
      </c>
      <c r="BH47" s="98">
        <v>0.82902533276084145</v>
      </c>
    </row>
    <row r="48" spans="1:60" x14ac:dyDescent="0.3">
      <c r="A48" s="116">
        <v>2017</v>
      </c>
      <c r="B48" s="116" t="s">
        <v>94</v>
      </c>
      <c r="C48" s="117">
        <v>42906</v>
      </c>
      <c r="D48" s="117" t="s">
        <v>3</v>
      </c>
      <c r="E48" s="116" t="s">
        <v>119</v>
      </c>
      <c r="F48" s="118" t="s">
        <v>747</v>
      </c>
      <c r="G48" s="118"/>
      <c r="H48" s="117" t="s">
        <v>34</v>
      </c>
      <c r="I48" s="98">
        <v>16.5</v>
      </c>
      <c r="J48" s="119">
        <v>2.2400000000000002</v>
      </c>
      <c r="K48" s="119"/>
      <c r="L48" s="119"/>
      <c r="M48" s="108">
        <v>20.308</v>
      </c>
      <c r="N48" s="106">
        <v>7.1779999999999999</v>
      </c>
      <c r="O48" s="106">
        <v>78.575999999999993</v>
      </c>
      <c r="P48" s="96">
        <v>1.34</v>
      </c>
      <c r="Q48" s="98">
        <v>0.71</v>
      </c>
      <c r="R48" s="98">
        <v>3.45</v>
      </c>
      <c r="S48" s="98">
        <v>5.76</v>
      </c>
      <c r="T48" s="98">
        <v>8.5</v>
      </c>
      <c r="U48" s="98">
        <v>29.96</v>
      </c>
      <c r="V48" s="98">
        <v>4.2</v>
      </c>
      <c r="W48" s="98">
        <v>14.45</v>
      </c>
      <c r="X48" s="98">
        <v>20.69</v>
      </c>
      <c r="Y48" s="98">
        <v>5.78</v>
      </c>
      <c r="Z48" s="98">
        <v>5.84</v>
      </c>
      <c r="AA48" s="98">
        <v>36.840000000000003</v>
      </c>
      <c r="AB48" s="98">
        <v>31.65</v>
      </c>
      <c r="AC48" s="104">
        <v>69.58</v>
      </c>
      <c r="AD48" s="98">
        <v>2.2599999999999998</v>
      </c>
      <c r="AE48" s="98">
        <v>7.79</v>
      </c>
      <c r="AF48" s="98">
        <v>17.329999999999998</v>
      </c>
      <c r="AG48" s="98">
        <v>19.829999999999998</v>
      </c>
      <c r="AH48" s="98">
        <v>2.75</v>
      </c>
      <c r="AI48" s="96">
        <v>0</v>
      </c>
      <c r="AJ48" s="98">
        <v>0</v>
      </c>
      <c r="AK48" s="98">
        <v>0</v>
      </c>
      <c r="AL48" s="98">
        <v>0</v>
      </c>
      <c r="AM48" s="98">
        <v>0.24059560449087522</v>
      </c>
      <c r="AN48" s="98">
        <v>0</v>
      </c>
      <c r="AO48" s="98">
        <v>0.24165780251219587</v>
      </c>
      <c r="AP48" s="98">
        <v>0.45852442671984051</v>
      </c>
      <c r="AQ48" s="98">
        <v>0.12179981793749189</v>
      </c>
      <c r="AR48" s="98">
        <v>0</v>
      </c>
      <c r="AS48" s="98">
        <v>0</v>
      </c>
      <c r="AT48" s="98">
        <v>0</v>
      </c>
      <c r="AU48" s="98">
        <v>0</v>
      </c>
      <c r="AV48" s="98">
        <v>0</v>
      </c>
      <c r="AW48" s="98">
        <v>0</v>
      </c>
      <c r="AX48" s="98">
        <v>0</v>
      </c>
      <c r="AY48" s="98">
        <v>0</v>
      </c>
      <c r="AZ48" s="99">
        <v>1.8595344401577878</v>
      </c>
      <c r="BA48" s="98">
        <v>0</v>
      </c>
      <c r="BB48" s="98">
        <v>0</v>
      </c>
      <c r="BC48" s="98">
        <v>0</v>
      </c>
      <c r="BD48" s="98">
        <v>0.13163119337639259</v>
      </c>
      <c r="BE48" s="98">
        <v>0</v>
      </c>
      <c r="BF48" s="98">
        <v>0</v>
      </c>
      <c r="BG48" s="98">
        <v>0</v>
      </c>
      <c r="BH48" s="98">
        <v>0</v>
      </c>
    </row>
    <row r="49" spans="1:60" x14ac:dyDescent="0.3">
      <c r="A49" s="116">
        <v>2017</v>
      </c>
      <c r="B49" s="116" t="s">
        <v>95</v>
      </c>
      <c r="C49" s="117">
        <v>43024</v>
      </c>
      <c r="D49" s="117" t="s">
        <v>3</v>
      </c>
      <c r="E49" s="117" t="s">
        <v>127</v>
      </c>
      <c r="F49" s="118" t="s">
        <v>747</v>
      </c>
      <c r="G49" s="118" t="s">
        <v>877</v>
      </c>
      <c r="H49" s="117" t="s">
        <v>56</v>
      </c>
      <c r="I49" s="98">
        <v>9.8000000000000007</v>
      </c>
      <c r="J49" s="119">
        <v>2.3159999999999998</v>
      </c>
      <c r="K49" s="119"/>
      <c r="L49" s="119"/>
      <c r="M49" s="111">
        <v>7.1176786123664142</v>
      </c>
      <c r="N49" s="109">
        <v>2.8767088076857248</v>
      </c>
      <c r="O49" s="109">
        <v>29.74</v>
      </c>
      <c r="P49" s="96">
        <v>1.4552326937724185</v>
      </c>
      <c r="Q49" s="98">
        <v>0.75749950680852418</v>
      </c>
      <c r="R49" s="98">
        <v>2.8037220343645495</v>
      </c>
      <c r="S49" s="98">
        <v>4.158477140200123</v>
      </c>
      <c r="T49" s="98">
        <v>6.6500809070240008</v>
      </c>
      <c r="U49" s="98">
        <v>17.973369338990217</v>
      </c>
      <c r="V49" s="98">
        <v>3.0143168103442703</v>
      </c>
      <c r="W49" s="98">
        <v>12.905318933647264</v>
      </c>
      <c r="X49" s="98">
        <v>14.916007855614108</v>
      </c>
      <c r="Y49" s="98">
        <v>5.0202662897086014</v>
      </c>
      <c r="Z49" s="98">
        <v>5.4394748673663411</v>
      </c>
      <c r="AA49" s="98">
        <v>33.343237208066782</v>
      </c>
      <c r="AB49" s="98">
        <v>24.652008128763956</v>
      </c>
      <c r="AC49" s="104">
        <v>63.812440462815687</v>
      </c>
      <c r="AD49" s="98">
        <v>1.6394594874576285</v>
      </c>
      <c r="AE49" s="98">
        <v>7.3710810035613026</v>
      </c>
      <c r="AF49" s="98">
        <v>16.320954779559404</v>
      </c>
      <c r="AG49" s="98">
        <v>22.440386484100756</v>
      </c>
      <c r="AH49" s="98">
        <v>2.876009936929945</v>
      </c>
      <c r="AI49" s="96">
        <v>0</v>
      </c>
      <c r="AJ49" s="98">
        <v>0</v>
      </c>
      <c r="AK49" s="98">
        <v>0</v>
      </c>
      <c r="AL49" s="98">
        <v>0</v>
      </c>
      <c r="AM49" s="98">
        <v>0.28343834797406064</v>
      </c>
      <c r="AN49" s="98">
        <v>0</v>
      </c>
      <c r="AO49" s="98">
        <v>0.35696563703968387</v>
      </c>
      <c r="AP49" s="98">
        <v>0.72427907832405825</v>
      </c>
      <c r="AQ49" s="98">
        <v>0</v>
      </c>
      <c r="AR49" s="98">
        <v>1.2170169709791658</v>
      </c>
      <c r="AS49" s="98">
        <v>0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9">
        <v>2.0074690705054499</v>
      </c>
      <c r="BA49" s="98">
        <v>0</v>
      </c>
      <c r="BB49" s="98">
        <v>0</v>
      </c>
      <c r="BC49" s="98">
        <v>0</v>
      </c>
      <c r="BD49" s="98">
        <v>0.2135767833325668</v>
      </c>
      <c r="BE49" s="98">
        <v>3.0796118290944214E-2</v>
      </c>
      <c r="BF49" s="98">
        <v>0</v>
      </c>
      <c r="BG49" s="98">
        <v>0</v>
      </c>
      <c r="BH49" s="98">
        <v>0</v>
      </c>
    </row>
    <row r="50" spans="1:60" x14ac:dyDescent="0.3">
      <c r="A50" s="116">
        <v>2017</v>
      </c>
      <c r="B50" s="116" t="s">
        <v>95</v>
      </c>
      <c r="C50" s="117" t="s">
        <v>118</v>
      </c>
      <c r="D50" s="117" t="s">
        <v>3</v>
      </c>
      <c r="E50" s="117" t="s">
        <v>127</v>
      </c>
      <c r="F50" s="118" t="s">
        <v>747</v>
      </c>
      <c r="G50" s="118" t="s">
        <v>876</v>
      </c>
      <c r="H50" s="117" t="s">
        <v>139</v>
      </c>
      <c r="I50" s="98">
        <v>8.1</v>
      </c>
      <c r="J50" s="119">
        <v>1.998</v>
      </c>
      <c r="K50" s="119"/>
      <c r="L50" s="119"/>
      <c r="M50" s="111">
        <v>7.4</v>
      </c>
      <c r="N50" s="109">
        <v>3.097</v>
      </c>
      <c r="O50" s="109">
        <v>43.195</v>
      </c>
      <c r="P50" s="96">
        <v>1.2444551992825372</v>
      </c>
      <c r="Q50" s="98">
        <v>0.54122802481919097</v>
      </c>
      <c r="R50" s="98">
        <v>1.9968513194873123</v>
      </c>
      <c r="S50" s="98">
        <v>3.9086621300185507</v>
      </c>
      <c r="T50" s="98">
        <v>6.0759910415289964</v>
      </c>
      <c r="U50" s="98">
        <v>19.362063198679795</v>
      </c>
      <c r="V50" s="98">
        <v>3.4873312973328274</v>
      </c>
      <c r="W50" s="98">
        <v>14.027469931522567</v>
      </c>
      <c r="X50" s="98">
        <v>17.683296640696696</v>
      </c>
      <c r="Y50" s="98">
        <v>6.297420073616367</v>
      </c>
      <c r="Z50" s="98">
        <v>6.3443784240446588</v>
      </c>
      <c r="AA50" s="98">
        <v>40.130215404356115</v>
      </c>
      <c r="AB50" s="98">
        <v>28.555107845681857</v>
      </c>
      <c r="AC50" s="104">
        <v>76.138589271308916</v>
      </c>
      <c r="AD50" s="98">
        <v>2.3419274466112538</v>
      </c>
      <c r="AE50" s="98">
        <v>10.002713592657095</v>
      </c>
      <c r="AF50" s="98">
        <v>20.164590837005804</v>
      </c>
      <c r="AG50" s="98">
        <v>27.550118615040518</v>
      </c>
      <c r="AH50" s="98">
        <v>3.5610737247534114</v>
      </c>
      <c r="AI50" s="96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9"/>
      <c r="BA50" s="98"/>
      <c r="BB50" s="98"/>
      <c r="BC50" s="98"/>
      <c r="BD50" s="98"/>
      <c r="BE50" s="98"/>
      <c r="BF50" s="98"/>
      <c r="BG50" s="98"/>
      <c r="BH50" s="98"/>
    </row>
    <row r="51" spans="1:60" x14ac:dyDescent="0.3">
      <c r="A51" s="116">
        <v>2017</v>
      </c>
      <c r="B51" s="116" t="s">
        <v>95</v>
      </c>
      <c r="C51" s="117">
        <v>43024</v>
      </c>
      <c r="D51" s="117" t="s">
        <v>3</v>
      </c>
      <c r="E51" s="117" t="s">
        <v>118</v>
      </c>
      <c r="F51" s="118" t="s">
        <v>747</v>
      </c>
      <c r="G51" s="118" t="s">
        <v>878</v>
      </c>
      <c r="H51" s="117" t="s">
        <v>57</v>
      </c>
      <c r="I51" s="98">
        <v>9.3000000000000007</v>
      </c>
      <c r="J51" s="119">
        <v>2.105</v>
      </c>
      <c r="K51" s="119"/>
      <c r="L51" s="119"/>
      <c r="M51" s="97"/>
      <c r="N51" s="119"/>
      <c r="O51" s="119"/>
      <c r="P51" s="96">
        <v>1.3414031722714685</v>
      </c>
      <c r="Q51" s="98">
        <v>0.36570509605985846</v>
      </c>
      <c r="R51" s="98">
        <v>2.838482349442637</v>
      </c>
      <c r="S51" s="98">
        <v>3.9532454486763613</v>
      </c>
      <c r="T51" s="98">
        <v>6.3822667644096391</v>
      </c>
      <c r="U51" s="98">
        <v>19.547619151315129</v>
      </c>
      <c r="V51" s="98">
        <v>3.4937158628041218</v>
      </c>
      <c r="W51" s="98">
        <v>18.215741624848498</v>
      </c>
      <c r="X51" s="98">
        <v>16.154434308215919</v>
      </c>
      <c r="Y51" s="98">
        <v>6.3355093490257399</v>
      </c>
      <c r="Z51" s="98">
        <v>8.1328649871051404</v>
      </c>
      <c r="AA51" s="98">
        <v>36.895699926740207</v>
      </c>
      <c r="AB51" s="98">
        <v>29.773524919563954</v>
      </c>
      <c r="AC51" s="104">
        <v>64.403352410299107</v>
      </c>
      <c r="AD51" s="98">
        <v>2.1479564322055387</v>
      </c>
      <c r="AE51" s="98">
        <v>9.0345680799714412</v>
      </c>
      <c r="AF51" s="98">
        <v>19.866428767570845</v>
      </c>
      <c r="AG51" s="98">
        <v>22.963663687835613</v>
      </c>
      <c r="AH51" s="98">
        <v>3.7466355681669303</v>
      </c>
      <c r="AI51" s="96">
        <v>0</v>
      </c>
      <c r="AJ51" s="98">
        <v>0</v>
      </c>
      <c r="AK51" s="98">
        <v>0</v>
      </c>
      <c r="AL51" s="98">
        <v>0</v>
      </c>
      <c r="AM51" s="98">
        <v>0.57194570135746603</v>
      </c>
      <c r="AN51" s="98">
        <v>1.200533397261095</v>
      </c>
      <c r="AO51" s="98">
        <v>0.5738337985768388</v>
      </c>
      <c r="AP51" s="98">
        <v>1.357424110754847</v>
      </c>
      <c r="AQ51" s="98">
        <v>0.26798118126517034</v>
      </c>
      <c r="AR51" s="98">
        <v>1.7967996164334303</v>
      </c>
      <c r="AS51" s="98">
        <v>0.32648706961133922</v>
      </c>
      <c r="AT51" s="98">
        <v>0</v>
      </c>
      <c r="AU51" s="98">
        <v>0</v>
      </c>
      <c r="AV51" s="98">
        <v>0.12168050103383177</v>
      </c>
      <c r="AW51" s="98">
        <v>0</v>
      </c>
      <c r="AX51" s="98">
        <v>0</v>
      </c>
      <c r="AY51" s="98">
        <v>0</v>
      </c>
      <c r="AZ51" s="99">
        <v>4.5655808935902424</v>
      </c>
      <c r="BA51" s="98">
        <v>0</v>
      </c>
      <c r="BB51" s="98">
        <v>0</v>
      </c>
      <c r="BC51" s="98">
        <v>0</v>
      </c>
      <c r="BD51" s="98">
        <v>0.34989062359533724</v>
      </c>
      <c r="BE51" s="98">
        <v>5.6815798148092664E-2</v>
      </c>
      <c r="BF51" s="98">
        <v>0.31153995984537469</v>
      </c>
      <c r="BG51" s="98">
        <v>0</v>
      </c>
      <c r="BH51" s="98">
        <v>0</v>
      </c>
    </row>
  </sheetData>
  <autoFilter ref="A1:BH51" xr:uid="{00000000-0001-0000-0500-000000000000}">
    <sortState xmlns:xlrd2="http://schemas.microsoft.com/office/spreadsheetml/2017/richdata2" ref="A2:BH51">
      <sortCondition ref="F1:F51"/>
    </sortState>
  </autoFilter>
  <sortState xmlns:xlrd2="http://schemas.microsoft.com/office/spreadsheetml/2017/richdata2" ref="A2:BH51">
    <sortCondition ref="B2:B51"/>
    <sortCondition ref="D2:D51"/>
    <sortCondition ref="H2:H51"/>
  </sortState>
  <conditionalFormatting sqref="D8:D13">
    <cfRule type="cellIs" dxfId="8" priority="4" operator="equal">
      <formula>0</formula>
    </cfRule>
    <cfRule type="containsBlanks" dxfId="7" priority="5">
      <formula>LEN(TRIM(D8))=0</formula>
    </cfRule>
  </conditionalFormatting>
  <conditionalFormatting sqref="D32:D38">
    <cfRule type="cellIs" dxfId="6" priority="2" operator="equal">
      <formula>0</formula>
    </cfRule>
    <cfRule type="containsBlanks" dxfId="5" priority="3">
      <formula>LEN(TRIM(D32))=0</formula>
    </cfRule>
  </conditionalFormatting>
  <conditionalFormatting sqref="AI17:BH51">
    <cfRule type="cellIs" dxfId="4" priority="1" operator="equal">
      <formula>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7"/>
  <sheetViews>
    <sheetView topLeftCell="AO1" zoomScale="80" zoomScaleNormal="80" workbookViewId="0">
      <selection activeCell="Q20" sqref="Q20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97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17.88671875" style="35" customWidth="1"/>
    <col min="10" max="10" width="22.109375" style="15" customWidth="1"/>
    <col min="11" max="11" width="17.88671875" style="35" customWidth="1"/>
    <col min="12" max="12" width="17.6640625" style="19" customWidth="1"/>
    <col min="13" max="13" width="22" style="19" customWidth="1"/>
    <col min="14" max="14" width="22.5546875" style="15" customWidth="1"/>
    <col min="15" max="15" width="27.33203125" style="15" customWidth="1"/>
    <col min="16" max="16" width="19.5546875" style="13" customWidth="1"/>
    <col min="17" max="17" width="21.109375" style="13" customWidth="1"/>
    <col min="18" max="19" width="13.5546875" style="13" customWidth="1"/>
    <col min="20" max="20" width="11.44140625" style="101"/>
    <col min="21" max="22" width="11.44140625" style="13"/>
    <col min="23" max="23" width="16.33203125" style="101" customWidth="1"/>
    <col min="24" max="35" width="11.44140625" style="13" customWidth="1"/>
    <col min="36" max="36" width="11.44140625" style="13"/>
    <col min="37" max="40" width="11.44140625" style="13" customWidth="1"/>
    <col min="41" max="41" width="11.6640625" style="13" customWidth="1"/>
    <col min="42" max="42" width="11.44140625" style="14" customWidth="1"/>
    <col min="43" max="51" width="11.44140625" style="15" customWidth="1"/>
    <col min="52" max="52" width="11.44140625" style="15"/>
    <col min="53" max="58" width="11.44140625" style="15" customWidth="1"/>
    <col min="59" max="67" width="11.44140625" style="15"/>
    <col min="68" max="16384" width="11.44140625" style="13"/>
  </cols>
  <sheetData>
    <row r="1" spans="1:67" s="39" customFormat="1" ht="15.6" x14ac:dyDescent="0.3">
      <c r="A1" s="39" t="s">
        <v>149</v>
      </c>
      <c r="B1" s="39" t="s">
        <v>150</v>
      </c>
      <c r="C1" s="296" t="s">
        <v>890</v>
      </c>
      <c r="D1" s="39" t="s">
        <v>0</v>
      </c>
      <c r="E1" s="39" t="s">
        <v>153</v>
      </c>
      <c r="F1" s="39" t="s">
        <v>2059</v>
      </c>
      <c r="G1" s="39" t="s">
        <v>161</v>
      </c>
      <c r="H1" s="39" t="s">
        <v>154</v>
      </c>
      <c r="I1" s="55" t="s">
        <v>156</v>
      </c>
      <c r="J1" s="56" t="s">
        <v>171</v>
      </c>
      <c r="K1" s="55" t="s">
        <v>157</v>
      </c>
      <c r="L1" s="58" t="s">
        <v>176</v>
      </c>
      <c r="M1" s="58" t="s">
        <v>175</v>
      </c>
      <c r="N1" s="56" t="s">
        <v>340</v>
      </c>
      <c r="O1" s="56" t="s">
        <v>341</v>
      </c>
      <c r="P1" s="39" t="s">
        <v>155</v>
      </c>
      <c r="Q1" s="39" t="s">
        <v>173</v>
      </c>
      <c r="R1" s="39" t="s">
        <v>370</v>
      </c>
      <c r="S1" s="39" t="s">
        <v>371</v>
      </c>
      <c r="T1" s="100" t="s">
        <v>2056</v>
      </c>
      <c r="U1" s="40" t="s">
        <v>2057</v>
      </c>
      <c r="V1" s="40" t="s">
        <v>2058</v>
      </c>
      <c r="W1" s="102" t="s">
        <v>2029</v>
      </c>
      <c r="X1" s="41" t="s">
        <v>2030</v>
      </c>
      <c r="Y1" s="41" t="s">
        <v>2031</v>
      </c>
      <c r="Z1" s="41" t="s">
        <v>2032</v>
      </c>
      <c r="AA1" s="41" t="s">
        <v>2033</v>
      </c>
      <c r="AB1" s="41" t="s">
        <v>2034</v>
      </c>
      <c r="AC1" s="41" t="s">
        <v>2035</v>
      </c>
      <c r="AD1" s="41" t="s">
        <v>2036</v>
      </c>
      <c r="AE1" s="41" t="s">
        <v>2037</v>
      </c>
      <c r="AF1" s="41" t="s">
        <v>2038</v>
      </c>
      <c r="AG1" s="41" t="s">
        <v>2039</v>
      </c>
      <c r="AH1" s="41" t="s">
        <v>2040</v>
      </c>
      <c r="AI1" s="41" t="s">
        <v>2041</v>
      </c>
      <c r="AJ1" s="41" t="s">
        <v>2042</v>
      </c>
      <c r="AK1" s="41" t="s">
        <v>2043</v>
      </c>
      <c r="AL1" s="41" t="s">
        <v>2044</v>
      </c>
      <c r="AM1" s="41" t="s">
        <v>2045</v>
      </c>
      <c r="AN1" s="41" t="s">
        <v>2046</v>
      </c>
      <c r="AO1" s="41" t="s">
        <v>2047</v>
      </c>
      <c r="AP1" s="103" t="s">
        <v>864</v>
      </c>
      <c r="AQ1" s="64" t="s">
        <v>862</v>
      </c>
      <c r="AR1" s="64" t="s">
        <v>861</v>
      </c>
      <c r="AS1" s="64" t="s">
        <v>860</v>
      </c>
      <c r="AT1" s="64" t="s">
        <v>888</v>
      </c>
      <c r="AU1" s="64" t="s">
        <v>863</v>
      </c>
      <c r="AV1" s="64" t="s">
        <v>1195</v>
      </c>
      <c r="AW1" s="64" t="s">
        <v>2025</v>
      </c>
      <c r="AX1" s="64" t="s">
        <v>865</v>
      </c>
      <c r="AY1" s="64" t="s">
        <v>866</v>
      </c>
      <c r="AZ1" s="64" t="s">
        <v>867</v>
      </c>
      <c r="BA1" s="64" t="s">
        <v>868</v>
      </c>
      <c r="BB1" s="64" t="s">
        <v>869</v>
      </c>
      <c r="BC1" s="64" t="s">
        <v>870</v>
      </c>
      <c r="BD1" s="64" t="s">
        <v>871</v>
      </c>
      <c r="BE1" s="64" t="s">
        <v>872</v>
      </c>
      <c r="BF1" s="64" t="s">
        <v>873</v>
      </c>
      <c r="BG1" s="64" t="s">
        <v>1204</v>
      </c>
      <c r="BH1" s="64" t="s">
        <v>1203</v>
      </c>
      <c r="BI1" s="64" t="s">
        <v>874</v>
      </c>
      <c r="BJ1" s="318" t="s">
        <v>1202</v>
      </c>
      <c r="BK1" s="64" t="s">
        <v>1201</v>
      </c>
      <c r="BL1" s="318" t="s">
        <v>1200</v>
      </c>
      <c r="BM1" s="64" t="s">
        <v>1199</v>
      </c>
      <c r="BN1" s="64" t="s">
        <v>1198</v>
      </c>
      <c r="BO1" s="64" t="s">
        <v>1197</v>
      </c>
    </row>
    <row r="2" spans="1:67" x14ac:dyDescent="0.3">
      <c r="A2" s="13">
        <v>2017</v>
      </c>
      <c r="B2" s="34">
        <v>42887</v>
      </c>
      <c r="C2" s="297">
        <v>42897</v>
      </c>
      <c r="D2" s="13" t="s">
        <v>3</v>
      </c>
      <c r="E2" s="13" t="s">
        <v>177</v>
      </c>
      <c r="F2" s="13" t="s">
        <v>158</v>
      </c>
      <c r="G2" s="13" t="s">
        <v>162</v>
      </c>
      <c r="H2" s="13" t="s">
        <v>86</v>
      </c>
      <c r="I2" s="35">
        <f>AVERAGE(solesG0pools!H2:H94)</f>
        <v>2.9935483870967747</v>
      </c>
      <c r="J2" s="15">
        <f>STDEV(solesG0pools!H2:H94)</f>
        <v>0.87846289318243742</v>
      </c>
      <c r="K2" s="35">
        <f>AVERAGE(solesG0pools!I2:I94)</f>
        <v>2.7129032258064512</v>
      </c>
      <c r="L2" s="19">
        <f>AVERAGE(solesG0pools!J2:J94)</f>
        <v>0.23697204301075256</v>
      </c>
      <c r="M2" s="19">
        <f>STDEV(solesG0pools!J2:J94)</f>
        <v>0.21816018763922249</v>
      </c>
      <c r="N2" s="15">
        <f>AVERAGE(solesG0pools!N2:N94)</f>
        <v>0.73338311747738538</v>
      </c>
      <c r="O2" s="15">
        <f>STDEV(solesG0pools!N2:N94)</f>
        <v>0.13723667310685059</v>
      </c>
      <c r="P2" s="13">
        <v>77.400000000000006</v>
      </c>
      <c r="Q2" s="13">
        <v>2.17</v>
      </c>
      <c r="R2" s="13">
        <v>-17.7575</v>
      </c>
      <c r="S2" s="13">
        <v>10.702000000000002</v>
      </c>
      <c r="W2" s="101">
        <v>1.1399024031761376</v>
      </c>
      <c r="X2" s="13">
        <v>0.41250272146299904</v>
      </c>
      <c r="Y2" s="13">
        <v>3.0685450530692373</v>
      </c>
      <c r="Z2" s="13">
        <v>5.5601714085749441</v>
      </c>
      <c r="AA2" s="13">
        <v>9.6465842438879861</v>
      </c>
      <c r="AB2" s="13">
        <v>18.420000000000002</v>
      </c>
      <c r="AC2" s="13">
        <v>3.4111613687528655</v>
      </c>
      <c r="AD2" s="13">
        <v>17.95</v>
      </c>
      <c r="AE2" s="13">
        <v>31.723333408091701</v>
      </c>
      <c r="AF2" s="13">
        <v>6.1978899339422515</v>
      </c>
      <c r="AG2" s="13">
        <v>6.4</v>
      </c>
      <c r="AH2" s="13">
        <v>47.441760919968097</v>
      </c>
      <c r="AI2" s="13">
        <v>18.97</v>
      </c>
      <c r="AJ2" s="13">
        <v>57.6258308876737</v>
      </c>
      <c r="AK2" s="13">
        <v>1.7218276719728631</v>
      </c>
      <c r="AL2" s="13">
        <v>11.35</v>
      </c>
      <c r="AM2" s="13">
        <v>16.271758297940927</v>
      </c>
      <c r="AN2" s="13">
        <v>16.05</v>
      </c>
      <c r="AO2" s="13">
        <v>2.6883548089382279</v>
      </c>
      <c r="AP2" s="14">
        <v>0</v>
      </c>
      <c r="AQ2" s="15">
        <v>0</v>
      </c>
      <c r="AR2" s="15">
        <v>0</v>
      </c>
      <c r="AS2" s="15">
        <v>0</v>
      </c>
      <c r="AT2" s="15">
        <v>0.34326062639821026</v>
      </c>
      <c r="AU2" s="15">
        <v>0</v>
      </c>
      <c r="AV2" s="15">
        <v>0</v>
      </c>
      <c r="AW2" s="15">
        <v>0.58095637583892612</v>
      </c>
      <c r="AX2" s="15">
        <v>0</v>
      </c>
      <c r="AY2" s="15">
        <v>0.38730425055928408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4.8542637189103832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</row>
    <row r="3" spans="1:67" x14ac:dyDescent="0.3">
      <c r="A3" s="13">
        <v>2017</v>
      </c>
      <c r="B3" s="34">
        <v>42887</v>
      </c>
      <c r="C3" s="297">
        <v>42897</v>
      </c>
      <c r="D3" s="13" t="s">
        <v>10</v>
      </c>
      <c r="E3" s="13" t="s">
        <v>177</v>
      </c>
      <c r="F3" s="13" t="s">
        <v>158</v>
      </c>
      <c r="G3" s="13" t="s">
        <v>162</v>
      </c>
      <c r="H3" s="13" t="s">
        <v>170</v>
      </c>
      <c r="I3" s="35">
        <f>AVERAGE(solesG0pools!H95:H113)</f>
        <v>3.0789473684210522</v>
      </c>
      <c r="J3" s="15">
        <f>STDEV(solesG0pools!H95:H113)</f>
        <v>0.47208632375448806</v>
      </c>
      <c r="K3" s="35">
        <f>AVERAGE(solesG0pools!I95:I113)</f>
        <v>2.7789473684210524</v>
      </c>
      <c r="L3" s="19">
        <f>AVERAGE(solesG0pools!J95:J113)</f>
        <v>0.22908421052631578</v>
      </c>
      <c r="M3" s="19">
        <f>STDEV(solesG0pools!J95:J113)</f>
        <v>8.4357119591241356E-2</v>
      </c>
      <c r="N3" s="15">
        <f>AVERAGE(solesG0pools!N95:N113)</f>
        <v>0.79332461503359097</v>
      </c>
      <c r="O3" s="15">
        <f>STDEV(solesG0pools!N95:N113)</f>
        <v>0.31736123327410903</v>
      </c>
      <c r="P3" s="13">
        <v>77.8</v>
      </c>
      <c r="Q3" s="13">
        <v>3.5</v>
      </c>
      <c r="W3" s="101">
        <v>0.95839713814897043</v>
      </c>
      <c r="X3" s="13">
        <v>0.64429095222068689</v>
      </c>
      <c r="Y3" s="13">
        <v>2.4503323674354216</v>
      </c>
      <c r="Z3" s="13">
        <v>4.6520067870980482</v>
      </c>
      <c r="AA3" s="13">
        <v>6.7331856862108248</v>
      </c>
      <c r="AB3" s="13">
        <v>24.64087279148486</v>
      </c>
      <c r="AC3" s="13">
        <v>5.2260297490483092</v>
      </c>
      <c r="AD3" s="13">
        <v>26.955419997450697</v>
      </c>
      <c r="AE3" s="13">
        <v>23.80168085648625</v>
      </c>
      <c r="AF3" s="13">
        <v>7.4317964190787711</v>
      </c>
      <c r="AG3" s="13">
        <v>7.9299223206524676</v>
      </c>
      <c r="AH3" s="13">
        <v>41.797864323608664</v>
      </c>
      <c r="AI3" s="13">
        <v>26.173829924604078</v>
      </c>
      <c r="AJ3" s="13">
        <v>74.553255876018284</v>
      </c>
      <c r="AK3" s="13">
        <v>3.0399388320177376</v>
      </c>
      <c r="AL3" s="13">
        <v>9.2190007164099441</v>
      </c>
      <c r="AM3" s="13">
        <v>20.96192877194316</v>
      </c>
      <c r="AN3" s="13">
        <v>18.260188092633619</v>
      </c>
      <c r="AO3" s="13">
        <v>3.2333004410605195</v>
      </c>
      <c r="AP3" s="101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x14ac:dyDescent="0.3">
      <c r="A4" s="13">
        <v>2017</v>
      </c>
      <c r="B4" s="34">
        <v>42887</v>
      </c>
      <c r="C4" s="297">
        <v>42915</v>
      </c>
      <c r="D4" s="13" t="s">
        <v>10</v>
      </c>
      <c r="E4" s="13" t="s">
        <v>177</v>
      </c>
      <c r="F4" s="13" t="s">
        <v>158</v>
      </c>
      <c r="G4" s="13" t="s">
        <v>162</v>
      </c>
      <c r="H4" s="13" t="s">
        <v>87</v>
      </c>
      <c r="I4" s="35">
        <f>AVERAGE(solesG0pools!H114:H126)</f>
        <v>4.569230769230769</v>
      </c>
      <c r="J4" s="15">
        <f>STDEV(solesG0pools!H114:H126)</f>
        <v>0.56033414939156001</v>
      </c>
      <c r="K4" s="35">
        <f>AVERAGE(solesG0pools!I114:I126)</f>
        <v>4.1461538461538456</v>
      </c>
      <c r="L4" s="19">
        <f>AVERAGE(solesG0pools!J114:J126)</f>
        <v>0.76336153846153865</v>
      </c>
      <c r="M4" s="19">
        <f>STDEV(solesG0pools!J114:J126)</f>
        <v>0.3067415837977775</v>
      </c>
      <c r="N4" s="15">
        <f>AVERAGE(solesG0pools!N114:N126)</f>
        <v>0.75739389574603444</v>
      </c>
      <c r="O4" s="15">
        <f>STDEV(solesG0pools!N114:N126)</f>
        <v>6.002111603758175E-2</v>
      </c>
      <c r="P4" s="13">
        <v>78.400000000000006</v>
      </c>
      <c r="Q4" s="13">
        <v>3.1</v>
      </c>
      <c r="T4" s="291">
        <v>73.580297883417458</v>
      </c>
      <c r="U4" s="295">
        <v>12.419509327637813</v>
      </c>
      <c r="V4" s="295">
        <v>113.8024241353186</v>
      </c>
      <c r="W4" s="101">
        <v>0.36067952401635583</v>
      </c>
      <c r="X4" s="13">
        <v>0.14137267104421641</v>
      </c>
      <c r="Y4" s="13">
        <v>2.8372559105115731</v>
      </c>
      <c r="Z4" s="13">
        <v>3.1490713176644256</v>
      </c>
      <c r="AA4" s="13">
        <v>7.0300683563613839</v>
      </c>
      <c r="AB4" s="13">
        <v>26.197368976456715</v>
      </c>
      <c r="AC4" s="13">
        <v>4.3147092278575725</v>
      </c>
      <c r="AD4" s="13">
        <v>25.557640240226693</v>
      </c>
      <c r="AE4" s="13">
        <v>24.005180077527253</v>
      </c>
      <c r="AF4" s="13">
        <v>7.5149386700508085</v>
      </c>
      <c r="AG4" s="13">
        <v>6.5239241293470513</v>
      </c>
      <c r="AH4" s="13">
        <v>44.404850279416308</v>
      </c>
      <c r="AI4" s="13">
        <v>25.479263872309964</v>
      </c>
      <c r="AJ4" s="13">
        <v>80.321380556512793</v>
      </c>
      <c r="AK4" s="13">
        <v>2.7491762823502679</v>
      </c>
      <c r="AL4" s="13">
        <v>9.5488922901460143</v>
      </c>
      <c r="AM4" s="13">
        <v>23.301253080160418</v>
      </c>
      <c r="AN4" s="13">
        <v>18.647520200627461</v>
      </c>
      <c r="AO4" s="13">
        <v>3.3455861862506278</v>
      </c>
      <c r="AP4" s="14">
        <v>0.58167816475650003</v>
      </c>
      <c r="AQ4" s="15">
        <v>0</v>
      </c>
      <c r="AR4" s="15">
        <v>0</v>
      </c>
      <c r="AS4" s="15">
        <v>2.4496263120804125</v>
      </c>
      <c r="AT4" s="15">
        <v>2.0248878008975928</v>
      </c>
      <c r="AU4" s="15">
        <v>2.4679044567643458</v>
      </c>
      <c r="AV4" s="15">
        <v>0.83382371402567235</v>
      </c>
      <c r="AW4" s="15">
        <v>1.9641982864137086</v>
      </c>
      <c r="AX4" s="15">
        <v>0.50907792737658097</v>
      </c>
      <c r="AY4" s="15">
        <v>0</v>
      </c>
      <c r="AZ4" s="15">
        <v>1.4790769673842608</v>
      </c>
      <c r="BA4" s="15">
        <v>0</v>
      </c>
      <c r="BB4" s="15">
        <v>0</v>
      </c>
      <c r="BC4" s="15">
        <v>0.31451448388412895</v>
      </c>
      <c r="BD4" s="15">
        <v>0</v>
      </c>
      <c r="BE4" s="15">
        <v>2.4822011423908612</v>
      </c>
      <c r="BF4" s="15">
        <v>0</v>
      </c>
      <c r="BG4" s="15">
        <v>35.742303261573909</v>
      </c>
      <c r="BH4" s="15">
        <v>6.8993724050207588</v>
      </c>
      <c r="BI4" s="15">
        <v>0</v>
      </c>
      <c r="BJ4" s="15">
        <v>0</v>
      </c>
      <c r="BK4" s="15">
        <v>0</v>
      </c>
      <c r="BL4" s="15">
        <v>9.3176254589963273E-2</v>
      </c>
      <c r="BM4" s="15">
        <v>0</v>
      </c>
      <c r="BN4" s="15">
        <v>0</v>
      </c>
      <c r="BO4" s="15">
        <v>0</v>
      </c>
    </row>
    <row r="5" spans="1:67" x14ac:dyDescent="0.3">
      <c r="A5" s="13">
        <v>2017</v>
      </c>
      <c r="B5" s="34">
        <v>42887</v>
      </c>
      <c r="C5" s="297">
        <v>42901</v>
      </c>
      <c r="D5" s="13" t="s">
        <v>11</v>
      </c>
      <c r="E5" s="13" t="s">
        <v>177</v>
      </c>
      <c r="F5" s="13" t="s">
        <v>158</v>
      </c>
      <c r="G5" s="13" t="s">
        <v>162</v>
      </c>
      <c r="H5" s="13" t="s">
        <v>88</v>
      </c>
      <c r="I5" s="35">
        <f>AVERAGE(solesG0pools!H127:H149)</f>
        <v>3.3086956521739133</v>
      </c>
      <c r="J5" s="15">
        <f>STDEV(solesG0pools!H127:H149)</f>
        <v>0.942874253390933</v>
      </c>
      <c r="K5" s="35">
        <f>AVERAGE(solesG0pools!I127:I149)</f>
        <v>2.9739130434782597</v>
      </c>
      <c r="L5" s="19">
        <f>AVERAGE(solesG0pools!J127:J149)</f>
        <v>0.33633478260869576</v>
      </c>
      <c r="M5" s="19">
        <f>STDEV(solesG0pools!J127:J149)</f>
        <v>0.32325765069859963</v>
      </c>
      <c r="N5" s="15">
        <f>AVERAGE(solesG0pools!N127:N149)</f>
        <v>0.7200781703966439</v>
      </c>
      <c r="O5" s="15">
        <f>STDEV(solesG0pools!N127:N149)</f>
        <v>0.13182180908773966</v>
      </c>
      <c r="P5" s="13">
        <v>77.8</v>
      </c>
      <c r="Q5" s="13">
        <v>2.3650000000000002</v>
      </c>
      <c r="T5" s="291">
        <v>164.15428895001807</v>
      </c>
      <c r="U5" s="293">
        <v>47</v>
      </c>
      <c r="V5" s="295">
        <v>240.69040811870119</v>
      </c>
      <c r="W5" s="101">
        <v>1.6957603279015905</v>
      </c>
      <c r="X5" s="13">
        <v>0.81950760176880044</v>
      </c>
      <c r="Y5" s="13">
        <v>4.7383423297003331</v>
      </c>
      <c r="Z5" s="13">
        <v>6.5769942082569965</v>
      </c>
      <c r="AA5" s="13">
        <v>11.096835930989053</v>
      </c>
      <c r="AB5" s="13">
        <v>27.3423838639448</v>
      </c>
      <c r="AC5" s="13">
        <v>5.4997558192139735</v>
      </c>
      <c r="AD5" s="13">
        <v>19.037556297739901</v>
      </c>
      <c r="AE5" s="13">
        <v>29.420453744178101</v>
      </c>
      <c r="AF5" s="13">
        <v>7.974324565960492</v>
      </c>
      <c r="AG5" s="13">
        <v>8.3833542319615812</v>
      </c>
      <c r="AH5" s="13">
        <v>58.100309131823003</v>
      </c>
      <c r="AI5" s="13">
        <v>23.049469190087098</v>
      </c>
      <c r="AJ5" s="13">
        <v>71.991508944695397</v>
      </c>
      <c r="AK5" s="13">
        <v>3.0636720254840304</v>
      </c>
      <c r="AL5" s="13">
        <v>13.3216402000277</v>
      </c>
      <c r="AM5" s="13">
        <v>18.584088015465596</v>
      </c>
      <c r="AN5" s="13">
        <v>18.446516959750447</v>
      </c>
      <c r="AO5" s="13">
        <v>2.4411491478060827</v>
      </c>
      <c r="AP5" s="14">
        <v>1.1953215807826425</v>
      </c>
      <c r="AQ5" s="15">
        <v>0</v>
      </c>
      <c r="AR5" s="15">
        <v>0</v>
      </c>
      <c r="AS5" s="15">
        <v>0</v>
      </c>
      <c r="AT5" s="15">
        <v>0.80729368461836504</v>
      </c>
      <c r="AU5" s="15">
        <v>0.9395423570435536</v>
      </c>
      <c r="AV5" s="15">
        <v>0</v>
      </c>
      <c r="AW5" s="15">
        <v>1.2518095523229193</v>
      </c>
      <c r="AX5" s="15">
        <v>0.41008153992462398</v>
      </c>
      <c r="AY5" s="15">
        <v>0</v>
      </c>
      <c r="AZ5" s="15">
        <v>0.48781811551713783</v>
      </c>
      <c r="BA5" s="15">
        <v>0</v>
      </c>
      <c r="BB5" s="15">
        <v>0</v>
      </c>
      <c r="BC5" s="15">
        <v>0.19791042936141734</v>
      </c>
      <c r="BD5" s="15">
        <v>0</v>
      </c>
      <c r="BE5" s="15">
        <v>0</v>
      </c>
      <c r="BF5" s="15">
        <v>0</v>
      </c>
      <c r="BG5" s="15">
        <v>8.4572967924798021</v>
      </c>
      <c r="BH5" s="15">
        <v>1.0072594981425347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</row>
    <row r="6" spans="1:67" x14ac:dyDescent="0.3">
      <c r="A6" s="13">
        <v>2017</v>
      </c>
      <c r="B6" s="34">
        <v>42887</v>
      </c>
      <c r="C6" s="297">
        <v>42915</v>
      </c>
      <c r="D6" s="13" t="s">
        <v>11</v>
      </c>
      <c r="E6" s="13" t="s">
        <v>177</v>
      </c>
      <c r="F6" s="13" t="s">
        <v>158</v>
      </c>
      <c r="G6" s="13" t="s">
        <v>162</v>
      </c>
      <c r="H6" s="13" t="s">
        <v>89</v>
      </c>
      <c r="I6" s="35">
        <f>AVERAGE(solesG0pools!H150:H169)</f>
        <v>5.085</v>
      </c>
      <c r="J6" s="15">
        <f>STDEV(solesG0pools!H150:H169)</f>
        <v>0.69226934216767355</v>
      </c>
      <c r="K6" s="35">
        <f>AVERAGE(solesG0pools!I150:I169)</f>
        <v>4.4550000000000001</v>
      </c>
      <c r="L6" s="19">
        <f>AVERAGE(solesG0pools!J150:J169)</f>
        <v>1.02268</v>
      </c>
      <c r="M6" s="19">
        <f>STDEV(solesG0pools!J150:J169)</f>
        <v>0.44047008811758803</v>
      </c>
      <c r="N6" s="15">
        <f>AVERAGE(solesG0pools!N150:N169)</f>
        <v>0.73792189706785172</v>
      </c>
      <c r="O6" s="15">
        <f>STDEV(solesG0pools!N150:N169)</f>
        <v>8.7379680407351182E-2</v>
      </c>
      <c r="P6" s="13">
        <v>78.099999999999994</v>
      </c>
      <c r="Q6" s="13">
        <v>3.7</v>
      </c>
      <c r="T6" s="291">
        <v>93.346104201463447</v>
      </c>
      <c r="U6" s="295">
        <v>22.264767984077967</v>
      </c>
      <c r="V6" s="295">
        <v>240.40369000948937</v>
      </c>
      <c r="W6" s="101">
        <v>0.97104357974976163</v>
      </c>
      <c r="X6" s="13">
        <v>0.31824231472093856</v>
      </c>
      <c r="Y6" s="13">
        <v>3.1991433104404488</v>
      </c>
      <c r="Z6" s="13">
        <v>4.813332707738617</v>
      </c>
      <c r="AA6" s="13">
        <v>7.7543235434919264</v>
      </c>
      <c r="AB6" s="13">
        <v>21.934150461571818</v>
      </c>
      <c r="AC6" s="13">
        <v>3.545958026482086</v>
      </c>
      <c r="AD6" s="13">
        <v>19.64285876829647</v>
      </c>
      <c r="AE6" s="13">
        <v>19.326342731266205</v>
      </c>
      <c r="AF6" s="13">
        <v>5.9433979146492959</v>
      </c>
      <c r="AG6" s="13">
        <v>4.9574759962038879</v>
      </c>
      <c r="AH6" s="13">
        <v>34.323014228892823</v>
      </c>
      <c r="AI6" s="13">
        <v>19.953350160856491</v>
      </c>
      <c r="AJ6" s="13">
        <v>62.563340912104877</v>
      </c>
      <c r="AK6" s="13">
        <v>2.2418213518094552</v>
      </c>
      <c r="AL6" s="13">
        <v>6.4344080352636306</v>
      </c>
      <c r="AM6" s="13">
        <v>15.249885161187652</v>
      </c>
      <c r="AN6" s="13">
        <v>13.939684069375234</v>
      </c>
      <c r="AO6" s="13">
        <v>2.0565420995945787</v>
      </c>
      <c r="AP6" s="14">
        <v>0.93528201449713089</v>
      </c>
      <c r="AQ6" s="15">
        <v>0</v>
      </c>
      <c r="AR6" s="15">
        <v>0.81751642253095735</v>
      </c>
      <c r="AS6" s="15">
        <v>2.9947523406825733</v>
      </c>
      <c r="AT6" s="15">
        <v>1.5495224252491695</v>
      </c>
      <c r="AU6" s="15">
        <v>1.2614126041537121</v>
      </c>
      <c r="AV6" s="15">
        <v>0.42061862556048596</v>
      </c>
      <c r="AW6" s="15">
        <v>1.0143744337058291</v>
      </c>
      <c r="AX6" s="15">
        <v>0.36172040169133191</v>
      </c>
      <c r="AY6" s="15">
        <v>0</v>
      </c>
      <c r="AZ6" s="15">
        <v>0.36541147378613176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10.589058752465045</v>
      </c>
      <c r="BH6" s="15">
        <v>1.4121905924103255</v>
      </c>
      <c r="BI6" s="15">
        <v>0</v>
      </c>
      <c r="BJ6" s="15">
        <v>0</v>
      </c>
      <c r="BK6" s="15">
        <v>0.13449486559951673</v>
      </c>
      <c r="BL6" s="15">
        <v>0</v>
      </c>
      <c r="BM6" s="15">
        <v>0</v>
      </c>
      <c r="BN6" s="15">
        <v>0</v>
      </c>
      <c r="BO6" s="15">
        <v>0</v>
      </c>
    </row>
    <row r="7" spans="1:67" s="17" customFormat="1" x14ac:dyDescent="0.3">
      <c r="A7" s="17">
        <v>2017</v>
      </c>
      <c r="B7" s="319">
        <v>42887</v>
      </c>
      <c r="C7" s="320">
        <v>42901</v>
      </c>
      <c r="D7" s="17" t="s">
        <v>12</v>
      </c>
      <c r="E7" s="17" t="s">
        <v>177</v>
      </c>
      <c r="F7" s="17" t="s">
        <v>158</v>
      </c>
      <c r="G7" s="17" t="s">
        <v>162</v>
      </c>
      <c r="H7" s="17" t="s">
        <v>90</v>
      </c>
      <c r="I7" s="321">
        <f>AVERAGE(solesG0pools!H170:H206)</f>
        <v>3.3378378378378377</v>
      </c>
      <c r="J7" s="322">
        <f>STDEV(solesG0pools!H170:H206)</f>
        <v>0.63567608424738375</v>
      </c>
      <c r="K7" s="321">
        <f>AVERAGE(solesG0pools!I170:I206)</f>
        <v>2.9540540540540547</v>
      </c>
      <c r="L7" s="323">
        <f>AVERAGE(solesG0pools!J170:J206)</f>
        <v>0.30160810810810812</v>
      </c>
      <c r="M7" s="323">
        <f>STDEV(solesG0pools!J170:J206)</f>
        <v>0.18227876145310201</v>
      </c>
      <c r="N7" s="322">
        <f>AVERAGE(solesG0pools!N170:N206)</f>
        <v>0.72924384022638788</v>
      </c>
      <c r="O7" s="322">
        <f>STDEV(solesG0pools!N170:N206)</f>
        <v>0.12935174801486823</v>
      </c>
      <c r="P7" s="17">
        <v>77.599999999999994</v>
      </c>
      <c r="Q7" s="17">
        <v>2.1949999999999998</v>
      </c>
      <c r="T7" s="336">
        <v>239.64454647680725</v>
      </c>
      <c r="U7" s="337">
        <v>37.460131297399485</v>
      </c>
      <c r="V7" s="337">
        <v>352.92535304483715</v>
      </c>
      <c r="W7" s="324">
        <v>1.5426092133500917</v>
      </c>
      <c r="X7" s="17">
        <v>0.4532438186749323</v>
      </c>
      <c r="Y7" s="17">
        <v>6.369782434045038</v>
      </c>
      <c r="Z7" s="17">
        <v>8.9265734832547103</v>
      </c>
      <c r="AA7" s="17">
        <v>15.681603869335916</v>
      </c>
      <c r="AB7" s="17">
        <v>30.779454455525698</v>
      </c>
      <c r="AC7" s="17">
        <v>6.0530350867813976</v>
      </c>
      <c r="AD7" s="17">
        <v>27.506235485456902</v>
      </c>
      <c r="AE7" s="17">
        <v>37.035992669889303</v>
      </c>
      <c r="AF7" s="17">
        <v>9.9859524275068203</v>
      </c>
      <c r="AG7" s="17">
        <v>10.420366726822373</v>
      </c>
      <c r="AH7" s="17">
        <v>72.153185578616402</v>
      </c>
      <c r="AI7" s="17">
        <v>30.488467455126301</v>
      </c>
      <c r="AJ7" s="17">
        <v>85.906453290332905</v>
      </c>
      <c r="AK7" s="17">
        <v>3.8675589549472402</v>
      </c>
      <c r="AL7" s="17">
        <v>22.823065316489799</v>
      </c>
      <c r="AM7" s="17">
        <v>29.270588960083867</v>
      </c>
      <c r="AN7" s="17">
        <v>23.249655675097639</v>
      </c>
      <c r="AO7" s="17">
        <v>4.0937973886019634</v>
      </c>
      <c r="AP7" s="325">
        <v>0.81259269977932913</v>
      </c>
      <c r="AQ7" s="322">
        <v>0</v>
      </c>
      <c r="AR7" s="322">
        <v>0</v>
      </c>
      <c r="AS7" s="322">
        <v>3.7668306623738372</v>
      </c>
      <c r="AT7" s="322">
        <v>1.5928083059002276</v>
      </c>
      <c r="AU7" s="322">
        <v>2.3531109886345014</v>
      </c>
      <c r="AV7" s="322">
        <v>0</v>
      </c>
      <c r="AW7" s="322">
        <v>2.1576710197880105</v>
      </c>
      <c r="AX7" s="322">
        <v>0.63958325796765891</v>
      </c>
      <c r="AY7" s="322">
        <v>0</v>
      </c>
      <c r="AZ7" s="322">
        <v>0</v>
      </c>
      <c r="BA7" s="322">
        <v>0</v>
      </c>
      <c r="BB7" s="322">
        <v>0</v>
      </c>
      <c r="BC7" s="322">
        <v>0</v>
      </c>
      <c r="BD7" s="322">
        <v>0</v>
      </c>
      <c r="BE7" s="322">
        <v>1.7849907752414711</v>
      </c>
      <c r="BF7" s="322">
        <v>0</v>
      </c>
      <c r="BG7" s="322">
        <v>21.978376396942416</v>
      </c>
      <c r="BH7" s="322">
        <v>3.8959174258156741</v>
      </c>
      <c r="BI7" s="322">
        <v>0</v>
      </c>
      <c r="BJ7" s="322">
        <v>0</v>
      </c>
      <c r="BK7" s="322">
        <v>1.2056759396592263</v>
      </c>
      <c r="BL7" s="322">
        <v>0.12976160329920775</v>
      </c>
      <c r="BM7" s="322">
        <v>0</v>
      </c>
      <c r="BN7" s="322">
        <v>0</v>
      </c>
      <c r="BO7" s="322">
        <v>0</v>
      </c>
    </row>
    <row r="8" spans="1:67" x14ac:dyDescent="0.3">
      <c r="A8" s="13">
        <v>2017</v>
      </c>
      <c r="B8" s="34">
        <v>43009</v>
      </c>
      <c r="C8" s="297">
        <v>42986</v>
      </c>
      <c r="D8" s="13" t="s">
        <v>3</v>
      </c>
      <c r="E8" s="13" t="s">
        <v>177</v>
      </c>
      <c r="F8" s="13" t="s">
        <v>158</v>
      </c>
      <c r="G8" s="13" t="s">
        <v>162</v>
      </c>
      <c r="H8" s="13" t="s">
        <v>91</v>
      </c>
      <c r="I8" s="35">
        <f>AVERAGE(solesG0pools!H207:H218)</f>
        <v>8.3666666666666654</v>
      </c>
      <c r="J8" s="15">
        <f>STDEV(solesG0pools!H207:H218)</f>
        <v>1.54292127492172</v>
      </c>
      <c r="L8" s="19">
        <f>AVERAGE(solesG0pools!J207:J218)</f>
        <v>4.9788833333333331</v>
      </c>
      <c r="M8" s="19">
        <f>STDEV(solesG0pools!J207:J218)</f>
        <v>2.744089992836948</v>
      </c>
      <c r="N8" s="15">
        <f>AVERAGE(solesG0pools!N207:N218)</f>
        <v>0.7742799141471256</v>
      </c>
      <c r="O8" s="15">
        <f>STDEV(solesG0pools!N207:N218)</f>
        <v>5.1623282644811051E-2</v>
      </c>
      <c r="P8" s="13">
        <v>77.099999999999994</v>
      </c>
      <c r="Q8" s="13">
        <v>4.2</v>
      </c>
      <c r="T8" s="292">
        <v>24.356108090300594</v>
      </c>
      <c r="U8" s="293">
        <v>2.2901418413130559</v>
      </c>
      <c r="V8" s="293">
        <v>6.6446784503356842</v>
      </c>
      <c r="W8" s="101">
        <v>1.5349118943923994</v>
      </c>
      <c r="X8" s="13">
        <v>0.22564339825094409</v>
      </c>
      <c r="Y8" s="13">
        <v>5.7118509169326988</v>
      </c>
      <c r="Z8" s="13">
        <v>8.7358289315064752</v>
      </c>
      <c r="AA8" s="13">
        <v>17.273035126351026</v>
      </c>
      <c r="AB8" s="13">
        <v>47.246392764113438</v>
      </c>
      <c r="AC8" s="13">
        <v>8.71046803420092</v>
      </c>
      <c r="AD8" s="13">
        <v>37.059853214733309</v>
      </c>
      <c r="AE8" s="13">
        <v>40.838566095827872</v>
      </c>
      <c r="AF8" s="13">
        <v>10.957477210667093</v>
      </c>
      <c r="AG8" s="13">
        <v>7.7084326315121539</v>
      </c>
      <c r="AH8" s="13">
        <v>61.579403936240325</v>
      </c>
      <c r="AI8" s="13">
        <v>35.00830042039788</v>
      </c>
      <c r="AJ8" s="13">
        <v>112.49912972712863</v>
      </c>
      <c r="AK8" s="13">
        <v>3.7655390341221437</v>
      </c>
      <c r="AL8" s="13">
        <v>11.745016441484655</v>
      </c>
      <c r="AM8" s="13">
        <v>26.65846844146251</v>
      </c>
      <c r="AN8" s="13">
        <v>23.396033642949696</v>
      </c>
      <c r="AO8" s="13">
        <v>4.0036595264156762</v>
      </c>
      <c r="AP8" s="14">
        <v>0</v>
      </c>
      <c r="AQ8" s="15">
        <v>0</v>
      </c>
      <c r="AR8" s="15">
        <v>0</v>
      </c>
      <c r="AS8" s="15">
        <v>0</v>
      </c>
      <c r="AT8" s="15">
        <v>0.9625935162094762</v>
      </c>
      <c r="AU8" s="15">
        <v>1.2514375825143023</v>
      </c>
      <c r="AV8" s="15">
        <v>0.37409680925890393</v>
      </c>
      <c r="AW8" s="15">
        <v>1.2138403990024935</v>
      </c>
      <c r="AX8" s="15">
        <v>0.54706982543640881</v>
      </c>
      <c r="AY8" s="15">
        <v>0</v>
      </c>
      <c r="AZ8" s="15">
        <v>0</v>
      </c>
      <c r="BA8" s="15">
        <v>0</v>
      </c>
      <c r="BB8" s="15">
        <v>0</v>
      </c>
      <c r="BC8" s="15">
        <v>0.19544887780548625</v>
      </c>
      <c r="BD8" s="15">
        <v>0</v>
      </c>
      <c r="BE8" s="15">
        <v>0</v>
      </c>
      <c r="BF8" s="15">
        <v>0</v>
      </c>
      <c r="BG8" s="15">
        <v>10.618406190406336</v>
      </c>
      <c r="BH8" s="15">
        <v>1.8692276661287952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</row>
    <row r="9" spans="1:67" x14ac:dyDescent="0.3">
      <c r="A9" s="13">
        <v>2017</v>
      </c>
      <c r="B9" s="34">
        <v>43009</v>
      </c>
      <c r="C9" s="297">
        <v>42986</v>
      </c>
      <c r="D9" s="13" t="s">
        <v>3</v>
      </c>
      <c r="E9" s="13" t="s">
        <v>177</v>
      </c>
      <c r="F9" s="13" t="s">
        <v>158</v>
      </c>
      <c r="G9" s="13" t="s">
        <v>162</v>
      </c>
      <c r="H9" s="13" t="s">
        <v>92</v>
      </c>
      <c r="I9" s="35">
        <f>AVERAGE(solesG0pools!H219:H230)</f>
        <v>8.9249999999999989</v>
      </c>
      <c r="J9" s="15">
        <f>STDEV(solesG0pools!H219:H230)</f>
        <v>1.5148507277196435</v>
      </c>
      <c r="L9" s="19">
        <f>AVERAGE(solesG0pools!J219:J230)</f>
        <v>6.1365750000000006</v>
      </c>
      <c r="M9" s="19">
        <f>STDEV(solesG0pools!J219:J230)</f>
        <v>2.9865853067964951</v>
      </c>
      <c r="N9" s="15">
        <f>AVERAGE(solesG0pools!N219:N230)</f>
        <v>0.80954361270281272</v>
      </c>
      <c r="O9" s="15">
        <f>STDEV(solesG0pools!N219:N230)</f>
        <v>0.1048013543847479</v>
      </c>
      <c r="P9" s="13">
        <v>76.900000000000006</v>
      </c>
      <c r="Q9" s="13">
        <v>4</v>
      </c>
      <c r="T9" s="292">
        <v>21.298968156778063</v>
      </c>
      <c r="U9" s="293">
        <v>2.2711704678867908</v>
      </c>
      <c r="V9" s="293">
        <v>6.5896344028864231</v>
      </c>
      <c r="W9" s="101">
        <v>1.6936195138366399</v>
      </c>
      <c r="X9" s="13">
        <v>0.23482450462879903</v>
      </c>
      <c r="Y9" s="13">
        <v>6.6574444938343209</v>
      </c>
      <c r="Z9" s="13">
        <v>10.373807730292913</v>
      </c>
      <c r="AA9" s="13">
        <v>18.197370094795133</v>
      </c>
      <c r="AB9" s="13">
        <v>49.477202786816406</v>
      </c>
      <c r="AC9" s="13">
        <v>8.5038447378057764</v>
      </c>
      <c r="AD9" s="13">
        <v>41.111906857925426</v>
      </c>
      <c r="AE9" s="13">
        <v>43.00065080449734</v>
      </c>
      <c r="AF9" s="13">
        <v>10.91965413098707</v>
      </c>
      <c r="AG9" s="13">
        <v>8.9032458489749029</v>
      </c>
      <c r="AH9" s="13">
        <v>62.682519985071522</v>
      </c>
      <c r="AI9" s="13">
        <v>37.557446143953108</v>
      </c>
      <c r="AJ9" s="13">
        <v>112.35976677270071</v>
      </c>
      <c r="AK9" s="13">
        <v>3.7303631573746392</v>
      </c>
      <c r="AL9" s="13">
        <v>11.300777373361868</v>
      </c>
      <c r="AM9" s="13">
        <v>26.469354080042208</v>
      </c>
      <c r="AN9" s="13">
        <v>23.935261853470223</v>
      </c>
      <c r="AO9" s="13">
        <v>3.5791011366703014</v>
      </c>
      <c r="AP9" s="14">
        <v>0.75966172952434552</v>
      </c>
      <c r="AQ9" s="15">
        <v>0</v>
      </c>
      <c r="AR9" s="15">
        <v>0</v>
      </c>
      <c r="AS9" s="15">
        <v>0</v>
      </c>
      <c r="AT9" s="15">
        <v>1.143698986771742</v>
      </c>
      <c r="AU9" s="15">
        <v>1.4005170651148158</v>
      </c>
      <c r="AV9" s="15">
        <v>0.41609981543224572</v>
      </c>
      <c r="AW9" s="15">
        <v>1.2197834576414299</v>
      </c>
      <c r="AX9" s="15">
        <v>0.44573687728679984</v>
      </c>
      <c r="AY9" s="15">
        <v>0</v>
      </c>
      <c r="AZ9" s="15">
        <v>0</v>
      </c>
      <c r="BA9" s="15">
        <v>0</v>
      </c>
      <c r="BB9" s="15">
        <v>0</v>
      </c>
      <c r="BC9" s="15">
        <v>0.2247792358570222</v>
      </c>
      <c r="BD9" s="15">
        <v>0</v>
      </c>
      <c r="BE9" s="15">
        <v>0</v>
      </c>
      <c r="BF9" s="15">
        <v>0</v>
      </c>
      <c r="BG9" s="15">
        <v>10.966603512359065</v>
      </c>
      <c r="BH9" s="15">
        <v>2.0636294825416797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</row>
    <row r="10" spans="1:67" x14ac:dyDescent="0.3">
      <c r="A10" s="13">
        <v>2017</v>
      </c>
      <c r="B10" s="34">
        <v>43009</v>
      </c>
      <c r="C10" s="297">
        <v>43013</v>
      </c>
      <c r="D10" s="13" t="s">
        <v>3</v>
      </c>
      <c r="E10" s="13" t="s">
        <v>177</v>
      </c>
      <c r="F10" s="13" t="s">
        <v>158</v>
      </c>
      <c r="G10" s="13" t="s">
        <v>162</v>
      </c>
      <c r="H10" s="13" t="s">
        <v>93</v>
      </c>
      <c r="I10" s="35">
        <f>AVERAGE(solesG0pools!H231:H239)</f>
        <v>11.911111111111111</v>
      </c>
      <c r="J10" s="15">
        <f>STDEV(solesG0pools!H231:H239)</f>
        <v>0.70965562853479225</v>
      </c>
      <c r="L10" s="19">
        <f>AVERAGE(solesG0pools!J231:J239)</f>
        <v>13.473222222222224</v>
      </c>
      <c r="M10" s="19">
        <f>STDEV(solesG0pools!J231:J239)</f>
        <v>2.6868199468785403</v>
      </c>
      <c r="N10" s="15">
        <f>AVERAGE(solesG0pools!N231:N239)</f>
        <v>0.78916020060562386</v>
      </c>
      <c r="O10" s="15">
        <f>STDEV(solesG0pools!N231:N239)</f>
        <v>6.8704498783624501E-2</v>
      </c>
      <c r="P10" s="13">
        <v>76.7</v>
      </c>
      <c r="Q10" s="13">
        <v>4.8</v>
      </c>
      <c r="T10" s="292">
        <v>51.584908283438921</v>
      </c>
      <c r="U10" s="293">
        <v>2.0275999860512139</v>
      </c>
      <c r="V10" s="293">
        <v>5.8829325285331748</v>
      </c>
      <c r="W10" s="101">
        <v>2.5734962782604249</v>
      </c>
      <c r="X10" s="13">
        <v>0.47632955200337984</v>
      </c>
      <c r="Y10" s="13">
        <v>8.757145612073133</v>
      </c>
      <c r="Z10" s="13">
        <v>13.376050704956135</v>
      </c>
      <c r="AA10" s="13">
        <v>24.997961985787224</v>
      </c>
      <c r="AB10" s="13">
        <v>56.419297225320101</v>
      </c>
      <c r="AC10" s="13">
        <v>8.8432771320064383</v>
      </c>
      <c r="AD10" s="13">
        <v>46.99793292762368</v>
      </c>
      <c r="AE10" s="13">
        <v>46.155630453675826</v>
      </c>
      <c r="AF10" s="13">
        <v>13.344750822323885</v>
      </c>
      <c r="AG10" s="13">
        <v>10.700981401236675</v>
      </c>
      <c r="AH10" s="13">
        <v>75.367026307175053</v>
      </c>
      <c r="AI10" s="13">
        <v>48.139556323878857</v>
      </c>
      <c r="AJ10" s="13">
        <v>138.60682614859286</v>
      </c>
      <c r="AK10" s="13">
        <v>4.0802165199869425</v>
      </c>
      <c r="AL10" s="13">
        <v>14.749735107375521</v>
      </c>
      <c r="AM10" s="13">
        <v>33.698888810189288</v>
      </c>
      <c r="AN10" s="13">
        <v>30.15889341482093</v>
      </c>
      <c r="AO10" s="13">
        <v>4.6834206706840238</v>
      </c>
      <c r="AP10" s="14">
        <v>1.2014014383182741</v>
      </c>
      <c r="AQ10" s="15">
        <v>0</v>
      </c>
      <c r="AR10" s="15">
        <v>0</v>
      </c>
      <c r="AS10" s="15">
        <v>0</v>
      </c>
      <c r="AT10" s="15">
        <v>1.0077079107505071</v>
      </c>
      <c r="AU10" s="15">
        <v>1.6614437417969214</v>
      </c>
      <c r="AV10" s="15">
        <v>0</v>
      </c>
      <c r="AW10" s="15">
        <v>1.0770514475382631</v>
      </c>
      <c r="AX10" s="15">
        <v>0.42274110271067672</v>
      </c>
      <c r="AY10" s="15">
        <v>0</v>
      </c>
      <c r="AZ10" s="15">
        <v>0.71042851254460848</v>
      </c>
      <c r="BA10" s="15">
        <v>0</v>
      </c>
      <c r="BB10" s="15">
        <v>0</v>
      </c>
      <c r="BC10" s="15">
        <v>0.28787110455467452</v>
      </c>
      <c r="BD10" s="15">
        <v>0</v>
      </c>
      <c r="BE10" s="15">
        <v>0</v>
      </c>
      <c r="BF10" s="15">
        <v>0</v>
      </c>
      <c r="BG10" s="15">
        <v>9.7921902354893628</v>
      </c>
      <c r="BH10" s="15">
        <v>1.2450250566758143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</row>
    <row r="11" spans="1:67" x14ac:dyDescent="0.3">
      <c r="A11" s="13">
        <v>2017</v>
      </c>
      <c r="B11" s="34">
        <v>43009</v>
      </c>
      <c r="C11" s="297">
        <v>43013</v>
      </c>
      <c r="D11" s="13" t="s">
        <v>10</v>
      </c>
      <c r="E11" s="13" t="s">
        <v>177</v>
      </c>
      <c r="F11" s="13" t="s">
        <v>158</v>
      </c>
      <c r="G11" s="13" t="s">
        <v>162</v>
      </c>
      <c r="H11" s="13" t="s">
        <v>163</v>
      </c>
      <c r="I11" s="35">
        <f>AVERAGE(solesG0pools!H240:H250)</f>
        <v>9.5727272727272723</v>
      </c>
      <c r="J11" s="15">
        <f>STDEV(solesG0pools!H240:H250)</f>
        <v>0.90894544290722878</v>
      </c>
      <c r="L11" s="19">
        <f>AVERAGE(solesG0pools!J240:J250)</f>
        <v>6.8105636363636366</v>
      </c>
      <c r="M11" s="19">
        <f>STDEV(solesG0pools!J240:J250)</f>
        <v>1.666683528011679</v>
      </c>
      <c r="N11" s="15">
        <f>AVERAGE(solesG0pools!N240:N250)</f>
        <v>0.76208976329177147</v>
      </c>
      <c r="O11" s="15">
        <f>STDEV(solesG0pools!N240:N250)</f>
        <v>3.6077138625975017E-2</v>
      </c>
      <c r="P11" s="13">
        <v>76.7</v>
      </c>
      <c r="Q11" s="13">
        <v>4</v>
      </c>
      <c r="T11" s="292">
        <v>22.113553618538887</v>
      </c>
      <c r="U11" s="293">
        <v>2.2799027570746961</v>
      </c>
      <c r="V11" s="293">
        <v>6.6149704989929017</v>
      </c>
      <c r="W11" s="101">
        <v>3.3887992340098481</v>
      </c>
      <c r="X11" s="13">
        <v>0.73051030837870512</v>
      </c>
      <c r="Y11" s="13">
        <v>11.760107783514346</v>
      </c>
      <c r="Z11" s="13">
        <v>21.31486698379495</v>
      </c>
      <c r="AA11" s="13">
        <v>37.883192043451317</v>
      </c>
      <c r="AB11" s="13">
        <v>82.149491618441658</v>
      </c>
      <c r="AC11" s="13">
        <v>11.668410223466362</v>
      </c>
      <c r="AD11" s="13">
        <v>60.598033001612166</v>
      </c>
      <c r="AE11" s="13">
        <v>64.321070321097537</v>
      </c>
      <c r="AF11" s="13">
        <v>15.022538251425392</v>
      </c>
      <c r="AG11" s="13">
        <v>10.218927848051099</v>
      </c>
      <c r="AH11" s="13">
        <v>92.94668386588917</v>
      </c>
      <c r="AI11" s="13">
        <v>55.608323477530803</v>
      </c>
      <c r="AJ11" s="13">
        <v>169.08235768008288</v>
      </c>
      <c r="AK11" s="13">
        <v>5.3945684432222354</v>
      </c>
      <c r="AL11" s="13">
        <v>17.550374528470215</v>
      </c>
      <c r="AM11" s="13">
        <v>43.436576628026046</v>
      </c>
      <c r="AN11" s="13">
        <v>33.441417047003071</v>
      </c>
      <c r="AO11" s="13">
        <v>5.1888681614056438</v>
      </c>
      <c r="AP11" s="14">
        <v>0</v>
      </c>
      <c r="AQ11" s="15">
        <v>0</v>
      </c>
      <c r="AR11" s="15">
        <v>0</v>
      </c>
      <c r="AS11" s="15">
        <v>0</v>
      </c>
      <c r="AT11" s="15">
        <v>2.0157079241139511</v>
      </c>
      <c r="AU11" s="15">
        <v>2.1663199141670941</v>
      </c>
      <c r="AV11" s="15">
        <v>0</v>
      </c>
      <c r="AW11" s="15">
        <v>1.5321173671689137</v>
      </c>
      <c r="AX11" s="15">
        <v>0.45284572683462454</v>
      </c>
      <c r="AY11" s="15">
        <v>1.2205057036539988</v>
      </c>
      <c r="AZ11" s="15">
        <v>0.96121299980981834</v>
      </c>
      <c r="BA11" s="15">
        <v>0</v>
      </c>
      <c r="BB11" s="15">
        <v>0.42434270725309592</v>
      </c>
      <c r="BC11" s="15">
        <v>0.77662721893491127</v>
      </c>
      <c r="BD11" s="15">
        <v>0</v>
      </c>
      <c r="BE11" s="15">
        <v>0</v>
      </c>
      <c r="BF11" s="15">
        <v>0</v>
      </c>
      <c r="BG11" s="15">
        <v>14.34216613260323</v>
      </c>
      <c r="BH11" s="15">
        <v>2.7980373617146492</v>
      </c>
      <c r="BI11" s="15">
        <v>0</v>
      </c>
      <c r="BJ11" s="15">
        <v>0</v>
      </c>
      <c r="BK11" s="15">
        <v>0</v>
      </c>
      <c r="BL11" s="15">
        <v>0.26453364240834509</v>
      </c>
      <c r="BM11" s="15">
        <v>0</v>
      </c>
      <c r="BN11" s="15">
        <v>0</v>
      </c>
      <c r="BO11" s="15">
        <v>0</v>
      </c>
    </row>
    <row r="12" spans="1:67" x14ac:dyDescent="0.3">
      <c r="A12" s="13">
        <v>2017</v>
      </c>
      <c r="B12" s="34">
        <v>43009</v>
      </c>
      <c r="C12" s="297">
        <v>43013</v>
      </c>
      <c r="D12" s="13" t="s">
        <v>10</v>
      </c>
      <c r="E12" s="13" t="s">
        <v>177</v>
      </c>
      <c r="F12" s="13" t="s">
        <v>158</v>
      </c>
      <c r="G12" s="13" t="s">
        <v>162</v>
      </c>
      <c r="H12" s="13" t="s">
        <v>164</v>
      </c>
      <c r="I12" s="35">
        <f>AVERAGE(solesG0pools!H251:H260)</f>
        <v>9.870000000000001</v>
      </c>
      <c r="J12" s="15">
        <f>STDEV(solesG0pools!H251:H260)</f>
        <v>0.598238153989604</v>
      </c>
      <c r="L12" s="19">
        <f>AVERAGE(solesG0pools!J251:J260)</f>
        <v>7.7588200000000001</v>
      </c>
      <c r="M12" s="19">
        <f>STDEV(solesG0pools!J251:J260)</f>
        <v>1.387959165905901</v>
      </c>
      <c r="N12" s="15">
        <f>AVERAGE(solesG0pools!N251:N260)</f>
        <v>0.80100489622929172</v>
      </c>
      <c r="O12" s="15">
        <f>STDEV(solesG0pools!N251:N260)</f>
        <v>7.7536632819994442E-2</v>
      </c>
      <c r="P12" s="13">
        <v>76.599999999999994</v>
      </c>
      <c r="Q12" s="13">
        <v>6.4</v>
      </c>
      <c r="T12" s="292">
        <v>101.60288638324614</v>
      </c>
      <c r="U12" s="293">
        <v>2.2708866952579685</v>
      </c>
      <c r="V12" s="293">
        <v>6.5888110574335279</v>
      </c>
      <c r="W12" s="101">
        <v>3.2829495605259389</v>
      </c>
      <c r="X12" s="13">
        <v>0.56007892286266592</v>
      </c>
      <c r="Y12" s="13">
        <v>13.206009390456703</v>
      </c>
      <c r="Z12" s="13">
        <v>19.034442519195355</v>
      </c>
      <c r="AA12" s="13">
        <v>40.075332842235099</v>
      </c>
      <c r="AB12" s="13">
        <v>85.388939054941162</v>
      </c>
      <c r="AC12" s="13">
        <v>11.489027001945701</v>
      </c>
      <c r="AD12" s="13">
        <v>65.0109570137395</v>
      </c>
      <c r="AE12" s="13">
        <v>62.95274474324242</v>
      </c>
      <c r="AF12" s="13">
        <v>16.0404918596589</v>
      </c>
      <c r="AG12" s="13">
        <v>10.3374663963752</v>
      </c>
      <c r="AH12" s="13">
        <v>94.832298125793997</v>
      </c>
      <c r="AI12" s="13">
        <v>56.032918150666703</v>
      </c>
      <c r="AJ12" s="13">
        <v>171.43470361527201</v>
      </c>
      <c r="AK12" s="13">
        <v>5.47879558094687</v>
      </c>
      <c r="AL12" s="13">
        <v>17.320351142679399</v>
      </c>
      <c r="AM12" s="13">
        <v>50.120591574792897</v>
      </c>
      <c r="AN12" s="13">
        <v>35.152376672407399</v>
      </c>
      <c r="AO12" s="13">
        <v>5.5328170009182998</v>
      </c>
      <c r="AP12" s="14">
        <v>0</v>
      </c>
      <c r="AQ12" s="15">
        <v>0</v>
      </c>
      <c r="AR12" s="15">
        <v>0</v>
      </c>
      <c r="AS12" s="15">
        <v>0</v>
      </c>
      <c r="AT12" s="15">
        <v>2.4602385685884687</v>
      </c>
      <c r="AU12" s="15">
        <v>2.1404408841071221</v>
      </c>
      <c r="AV12" s="15">
        <v>0</v>
      </c>
      <c r="AW12" s="15">
        <v>1.0040755467196818</v>
      </c>
      <c r="AX12" s="15">
        <v>0.44522862823061626</v>
      </c>
      <c r="AY12" s="15">
        <v>0.86510934393638173</v>
      </c>
      <c r="AZ12" s="15">
        <v>1.162313179745059</v>
      </c>
      <c r="BA12" s="15">
        <v>0</v>
      </c>
      <c r="BB12" s="15">
        <v>0.37574552683896623</v>
      </c>
      <c r="BC12" s="15">
        <v>0.70377733598409542</v>
      </c>
      <c r="BD12" s="15">
        <v>0</v>
      </c>
      <c r="BE12" s="15">
        <v>0</v>
      </c>
      <c r="BF12" s="15">
        <v>0</v>
      </c>
      <c r="BG12" s="15">
        <v>13.164467313764471</v>
      </c>
      <c r="BH12" s="15">
        <v>2.7890106420301723</v>
      </c>
      <c r="BI12" s="15">
        <v>0</v>
      </c>
      <c r="BJ12" s="15">
        <v>0</v>
      </c>
      <c r="BK12" s="15">
        <v>0</v>
      </c>
      <c r="BL12" s="15">
        <v>0.16520874751491052</v>
      </c>
      <c r="BM12" s="15">
        <v>0</v>
      </c>
      <c r="BN12" s="15">
        <v>0</v>
      </c>
      <c r="BO12" s="15">
        <v>0</v>
      </c>
    </row>
    <row r="13" spans="1:67" x14ac:dyDescent="0.3">
      <c r="A13" s="13">
        <v>2017</v>
      </c>
      <c r="B13" s="34">
        <v>43009</v>
      </c>
      <c r="C13" s="297">
        <v>43013</v>
      </c>
      <c r="D13" s="13" t="s">
        <v>10</v>
      </c>
      <c r="E13" s="13" t="s">
        <v>177</v>
      </c>
      <c r="F13" s="13" t="s">
        <v>158</v>
      </c>
      <c r="G13" s="13" t="s">
        <v>162</v>
      </c>
      <c r="H13" s="13" t="s">
        <v>165</v>
      </c>
      <c r="I13" s="35">
        <f>AVERAGE(solesG0pools!H261:H269)</f>
        <v>12.633333333333333</v>
      </c>
      <c r="J13" s="15">
        <f>STDEV(solesG0pools!H261:H269)</f>
        <v>1.3610657588816171</v>
      </c>
      <c r="L13" s="19">
        <f>AVERAGE(solesG0pools!J261:J269)</f>
        <v>14.896277777777776</v>
      </c>
      <c r="M13" s="19">
        <f>STDEV(solesG0pools!J261:J269)</f>
        <v>4.8363908360930168</v>
      </c>
      <c r="N13" s="15">
        <f>AVERAGE(solesG0pools!N261:N269)</f>
        <v>0.74944793040672086</v>
      </c>
      <c r="O13" s="15">
        <f>STDEV(solesG0pools!N261:N269)</f>
        <v>0.17494310866106108</v>
      </c>
      <c r="P13" s="13">
        <v>76</v>
      </c>
      <c r="Q13" s="13">
        <v>7</v>
      </c>
      <c r="T13" s="292">
        <v>119.34490213997157</v>
      </c>
      <c r="U13" s="293">
        <v>2.0457895395088928</v>
      </c>
      <c r="V13" s="293">
        <v>5.9357081827311564</v>
      </c>
      <c r="W13" s="101">
        <v>4.7755807782655184</v>
      </c>
      <c r="X13" s="13">
        <v>1.3068583266060938</v>
      </c>
      <c r="Y13" s="13">
        <v>16.034278208929287</v>
      </c>
      <c r="Z13" s="13">
        <v>21.845766975816051</v>
      </c>
      <c r="AA13" s="13">
        <v>45.273959470158005</v>
      </c>
      <c r="AB13" s="13">
        <v>75.34928012454813</v>
      </c>
      <c r="AC13" s="13">
        <v>12.421306748127819</v>
      </c>
      <c r="AD13" s="13">
        <v>70.129488562634464</v>
      </c>
      <c r="AE13" s="13">
        <v>66.898996481789254</v>
      </c>
      <c r="AF13" s="13">
        <v>20.552156870184117</v>
      </c>
      <c r="AG13" s="13">
        <v>13.373518409896903</v>
      </c>
      <c r="AH13" s="13">
        <v>116.6187152039639</v>
      </c>
      <c r="AI13" s="13">
        <v>63.659937855107373</v>
      </c>
      <c r="AJ13" s="13">
        <v>216.72776506899595</v>
      </c>
      <c r="AK13" s="13">
        <v>6.0920140923796486</v>
      </c>
      <c r="AL13" s="13">
        <v>22.316548205980755</v>
      </c>
      <c r="AM13" s="13">
        <v>55.339054492813332</v>
      </c>
      <c r="AN13" s="13">
        <v>43.959925269158134</v>
      </c>
      <c r="AO13" s="13">
        <v>6.1484577537247826</v>
      </c>
      <c r="AP13" s="14">
        <v>0.66772328608525411</v>
      </c>
      <c r="AQ13" s="15">
        <v>0</v>
      </c>
      <c r="AR13" s="15">
        <v>1.3950943141200853</v>
      </c>
      <c r="AS13" s="15">
        <v>2.7600567140785803</v>
      </c>
      <c r="AT13" s="15">
        <v>6.716670921815397</v>
      </c>
      <c r="AU13" s="15">
        <v>3.3952584539056962</v>
      </c>
      <c r="AV13" s="15">
        <v>0</v>
      </c>
      <c r="AW13" s="15">
        <v>0.85246898747484445</v>
      </c>
      <c r="AX13" s="15">
        <v>0</v>
      </c>
      <c r="AY13" s="15">
        <v>0.96589373141501211</v>
      </c>
      <c r="AZ13" s="15">
        <v>1.8665396453237828</v>
      </c>
      <c r="BA13" s="15">
        <v>0</v>
      </c>
      <c r="BB13" s="15">
        <v>0.43657825969423003</v>
      </c>
      <c r="BC13" s="15">
        <v>0.67555492145496054</v>
      </c>
      <c r="BD13" s="15">
        <v>0</v>
      </c>
      <c r="BE13" s="15">
        <v>0</v>
      </c>
      <c r="BF13" s="15">
        <v>0</v>
      </c>
      <c r="BG13" s="15">
        <v>19.420073553705869</v>
      </c>
      <c r="BH13" s="15">
        <v>3.7060666789167835</v>
      </c>
      <c r="BI13" s="15">
        <v>0</v>
      </c>
      <c r="BJ13" s="15">
        <v>0</v>
      </c>
      <c r="BK13" s="15">
        <v>0</v>
      </c>
      <c r="BL13" s="15">
        <v>0.23077298531222779</v>
      </c>
      <c r="BM13" s="15">
        <v>0</v>
      </c>
      <c r="BN13" s="15">
        <v>0</v>
      </c>
      <c r="BO13" s="15">
        <v>0</v>
      </c>
    </row>
    <row r="14" spans="1:67" x14ac:dyDescent="0.3">
      <c r="A14" s="13">
        <v>2017</v>
      </c>
      <c r="B14" s="34">
        <v>43009</v>
      </c>
      <c r="C14" s="297">
        <v>43021</v>
      </c>
      <c r="D14" s="13" t="s">
        <v>11</v>
      </c>
      <c r="E14" s="13" t="s">
        <v>177</v>
      </c>
      <c r="F14" s="13" t="s">
        <v>158</v>
      </c>
      <c r="G14" s="13" t="s">
        <v>162</v>
      </c>
      <c r="H14" s="13" t="s">
        <v>166</v>
      </c>
      <c r="I14" s="35">
        <f>AVERAGE(solesG0pools!H270:H277)</f>
        <v>9.6750000000000007</v>
      </c>
      <c r="J14" s="15">
        <f>STDEV(solesG0pools!H270:H277)</f>
        <v>0.80489573415265558</v>
      </c>
      <c r="L14" s="19">
        <f>AVERAGE(solesG0pools!J270:J277)</f>
        <v>7.6163874999999992</v>
      </c>
      <c r="M14" s="19">
        <f>STDEV(solesG0pools!J270:J277)</f>
        <v>1.8811975596393058</v>
      </c>
      <c r="N14" s="15">
        <f>AVERAGE(solesG0pools!N270:N277)</f>
        <v>0.83528083571768352</v>
      </c>
      <c r="O14" s="15">
        <f>STDEV(solesG0pools!N270:N277)</f>
        <v>0.13499123636660124</v>
      </c>
      <c r="P14" s="13">
        <v>77.8</v>
      </c>
      <c r="Q14" s="13">
        <v>3.9</v>
      </c>
      <c r="T14" s="292">
        <v>10.134863271606596</v>
      </c>
      <c r="U14" s="293">
        <v>2.2728418950872222</v>
      </c>
      <c r="V14" s="293">
        <v>6.5944839262214687</v>
      </c>
      <c r="W14" s="101">
        <v>1.1559439176289059</v>
      </c>
      <c r="X14" s="13">
        <v>0.14887720995149045</v>
      </c>
      <c r="Y14" s="13">
        <v>4.0341526084159653</v>
      </c>
      <c r="Z14" s="13">
        <v>5.9769301178768748</v>
      </c>
      <c r="AA14" s="13">
        <v>11.42906427101769</v>
      </c>
      <c r="AB14" s="13">
        <v>33.600783338816164</v>
      </c>
      <c r="AC14" s="13">
        <v>5.0390345378467973</v>
      </c>
      <c r="AD14" s="13">
        <v>25.60862140322838</v>
      </c>
      <c r="AE14" s="13">
        <v>29.140668740772373</v>
      </c>
      <c r="AF14" s="13">
        <v>8.6166630621198266</v>
      </c>
      <c r="AG14" s="13">
        <v>6.0694201539202091</v>
      </c>
      <c r="AH14" s="13">
        <v>50.415308026834097</v>
      </c>
      <c r="AI14" s="13">
        <v>29.068991054043202</v>
      </c>
      <c r="AJ14" s="13">
        <v>99.843520752904851</v>
      </c>
      <c r="AK14" s="13">
        <v>2.6995188857043102</v>
      </c>
      <c r="AL14" s="13">
        <v>9.8223652746311316</v>
      </c>
      <c r="AM14" s="13">
        <v>20.641460240817707</v>
      </c>
      <c r="AN14" s="13">
        <v>23.669028371619518</v>
      </c>
      <c r="AO14" s="13">
        <v>3.37986475233622</v>
      </c>
      <c r="AP14" s="14">
        <v>0</v>
      </c>
      <c r="AQ14" s="15">
        <v>0</v>
      </c>
      <c r="AR14" s="15">
        <v>0</v>
      </c>
      <c r="AS14" s="15">
        <v>0</v>
      </c>
      <c r="AT14" s="15">
        <v>1.2047345928924875</v>
      </c>
      <c r="AU14" s="15">
        <v>1.7968837818528218</v>
      </c>
      <c r="AV14" s="15">
        <v>0</v>
      </c>
      <c r="AW14" s="15">
        <v>0.73633603238866396</v>
      </c>
      <c r="AX14" s="15">
        <v>0.31067251461988299</v>
      </c>
      <c r="AY14" s="15">
        <v>1.0011808367071526</v>
      </c>
      <c r="AZ14" s="15">
        <v>0.88413418538805533</v>
      </c>
      <c r="BA14" s="15">
        <v>0</v>
      </c>
      <c r="BB14" s="15">
        <v>0.27693432298695453</v>
      </c>
      <c r="BC14" s="15">
        <v>0.28311965811965811</v>
      </c>
      <c r="BD14" s="15">
        <v>0</v>
      </c>
      <c r="BE14" s="15">
        <v>0</v>
      </c>
      <c r="BF14" s="15">
        <v>0</v>
      </c>
      <c r="BG14" s="15">
        <v>10.075180201635309</v>
      </c>
      <c r="BH14" s="15">
        <v>1.228065015479876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</row>
    <row r="15" spans="1:67" x14ac:dyDescent="0.3">
      <c r="A15" s="13">
        <v>2017</v>
      </c>
      <c r="B15" s="34">
        <v>43009</v>
      </c>
      <c r="C15" s="297">
        <v>43021</v>
      </c>
      <c r="D15" s="13" t="s">
        <v>11</v>
      </c>
      <c r="E15" s="13" t="s">
        <v>177</v>
      </c>
      <c r="F15" s="13" t="s">
        <v>158</v>
      </c>
      <c r="G15" s="13" t="s">
        <v>162</v>
      </c>
      <c r="H15" s="13" t="s">
        <v>167</v>
      </c>
      <c r="I15" s="35">
        <f>AVERAGE(solesG0pools!H278:H283)</f>
        <v>10.016666666666667</v>
      </c>
      <c r="J15" s="15">
        <f>STDEV(solesG0pools!H278:H283)</f>
        <v>0.60138728508895711</v>
      </c>
      <c r="L15" s="19">
        <f>AVERAGE(solesG0pools!J278:J283)</f>
        <v>7.7155000000000014</v>
      </c>
      <c r="M15" s="19">
        <f>STDEV(solesG0pools!J278:J283)</f>
        <v>1.2019653489181716</v>
      </c>
      <c r="N15" s="15">
        <f>AVERAGE(solesG0pools!N278:N283)</f>
        <v>0.76440637857786031</v>
      </c>
      <c r="O15" s="15">
        <f>STDEV(solesG0pools!N278:N283)</f>
        <v>3.8406972721355785E-2</v>
      </c>
      <c r="P15" s="13">
        <v>77.5</v>
      </c>
      <c r="Q15" s="13">
        <v>5.7</v>
      </c>
      <c r="T15" s="292">
        <v>11.199412890635807</v>
      </c>
      <c r="U15" s="293">
        <v>2.2339596699940065</v>
      </c>
      <c r="V15" s="293">
        <v>6.4816700041676887</v>
      </c>
      <c r="W15" s="101">
        <v>0.7986384515234134</v>
      </c>
      <c r="X15" s="13">
        <v>3.4211963003421469E-2</v>
      </c>
      <c r="Y15" s="13">
        <v>2.6481222903519064</v>
      </c>
      <c r="Z15" s="13">
        <v>3.791915705077078</v>
      </c>
      <c r="AA15" s="13">
        <v>7.6774771491286167</v>
      </c>
      <c r="AB15" s="13">
        <v>27.536059315928494</v>
      </c>
      <c r="AC15" s="13">
        <v>4.7937177395901625</v>
      </c>
      <c r="AD15" s="13">
        <v>20.376115768311642</v>
      </c>
      <c r="AE15" s="13">
        <v>28.148252109095232</v>
      </c>
      <c r="AF15" s="13">
        <v>8.1284013546108937</v>
      </c>
      <c r="AG15" s="13">
        <v>4.0548240406513596</v>
      </c>
      <c r="AH15" s="13">
        <v>46.426485977029415</v>
      </c>
      <c r="AI15" s="13">
        <v>23.218154282009749</v>
      </c>
      <c r="AJ15" s="13">
        <v>92.536846048345467</v>
      </c>
      <c r="AK15" s="13">
        <v>2.2492230027351034</v>
      </c>
      <c r="AL15" s="13">
        <v>8.2885991768028582</v>
      </c>
      <c r="AM15" s="13">
        <v>14.703130714312698</v>
      </c>
      <c r="AN15" s="13">
        <v>19.661087635431009</v>
      </c>
      <c r="AO15" s="13">
        <v>2.4800558196617644</v>
      </c>
      <c r="AP15" s="14">
        <v>0</v>
      </c>
      <c r="AQ15" s="15">
        <v>0</v>
      </c>
      <c r="AR15" s="15">
        <v>0</v>
      </c>
      <c r="AS15" s="15">
        <v>0</v>
      </c>
      <c r="AT15" s="15">
        <v>0.81709916589434661</v>
      </c>
      <c r="AU15" s="15">
        <v>0.61770048519871346</v>
      </c>
      <c r="AV15" s="15">
        <v>0</v>
      </c>
      <c r="AW15" s="15">
        <v>0.46547729379054681</v>
      </c>
      <c r="AX15" s="15">
        <v>0.19008341056533828</v>
      </c>
      <c r="AY15" s="15">
        <v>0</v>
      </c>
      <c r="AZ15" s="15">
        <v>0.46397372294608302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3.6485869268930924</v>
      </c>
      <c r="BH15" s="15">
        <v>0.88191081066346833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</row>
    <row r="16" spans="1:67" x14ac:dyDescent="0.3">
      <c r="A16" s="13">
        <v>2017</v>
      </c>
      <c r="B16" s="34">
        <v>43009</v>
      </c>
      <c r="C16" s="297">
        <v>43021</v>
      </c>
      <c r="D16" s="13" t="s">
        <v>11</v>
      </c>
      <c r="E16" s="13" t="s">
        <v>177</v>
      </c>
      <c r="F16" s="13" t="s">
        <v>158</v>
      </c>
      <c r="G16" s="13" t="s">
        <v>162</v>
      </c>
      <c r="H16" s="13" t="s">
        <v>168</v>
      </c>
      <c r="I16" s="35">
        <f>AVERAGE(solesG0pools!H284:H293)</f>
        <v>12.379999999999999</v>
      </c>
      <c r="J16" s="15">
        <f>STDEV(solesG0pools!H284:H293)</f>
        <v>1.1961047891663448</v>
      </c>
      <c r="L16" s="19">
        <f>AVERAGE(solesG0pools!J284:J293)</f>
        <v>16.835380000000001</v>
      </c>
      <c r="M16" s="19">
        <f>STDEV(solesG0pools!J284:J293)</f>
        <v>6.669225950388344</v>
      </c>
      <c r="N16" s="15">
        <f>AVERAGE(solesG0pools!N284:N293)</f>
        <v>0.84866503395057291</v>
      </c>
      <c r="O16" s="15">
        <f>STDEV(solesG0pools!N284:N293)</f>
        <v>6.8621478916515113E-2</v>
      </c>
      <c r="P16" s="13">
        <v>77</v>
      </c>
      <c r="Q16" s="13">
        <v>5.8</v>
      </c>
      <c r="T16" s="292">
        <v>38.849755532895323</v>
      </c>
      <c r="U16" s="293">
        <v>2.1046671536463029</v>
      </c>
      <c r="V16" s="294">
        <v>7.8472711639422439</v>
      </c>
      <c r="W16" s="101">
        <v>1.8564091040859592</v>
      </c>
      <c r="X16" s="13">
        <v>0.24382332131972587</v>
      </c>
      <c r="Y16" s="13">
        <v>6.257198035150676</v>
      </c>
      <c r="Z16" s="13">
        <v>9.3646600209558315</v>
      </c>
      <c r="AA16" s="13">
        <v>17.413242259573373</v>
      </c>
      <c r="AB16" s="13">
        <v>45.185540811023188</v>
      </c>
      <c r="AC16" s="13">
        <v>6.3207343971559977</v>
      </c>
      <c r="AD16" s="13">
        <v>39.702314784525711</v>
      </c>
      <c r="AE16" s="13">
        <v>44.522644226849806</v>
      </c>
      <c r="AF16" s="13">
        <v>10.116474763734265</v>
      </c>
      <c r="AG16" s="13">
        <v>10.392692355901367</v>
      </c>
      <c r="AH16" s="13">
        <v>60.880760846377626</v>
      </c>
      <c r="AI16" s="13">
        <v>42.33649225093427</v>
      </c>
      <c r="AJ16" s="13">
        <v>123.85777768197671</v>
      </c>
      <c r="AK16" s="13">
        <v>3.0019050610192761</v>
      </c>
      <c r="AL16" s="13">
        <v>9.187091367897871</v>
      </c>
      <c r="AM16" s="13">
        <v>13.274942034600013</v>
      </c>
      <c r="AN16" s="13">
        <v>26.851889879438978</v>
      </c>
      <c r="AO16" s="13">
        <v>2.6597221303620624</v>
      </c>
      <c r="AP16" s="14">
        <v>0</v>
      </c>
      <c r="AQ16" s="15">
        <v>0</v>
      </c>
      <c r="AR16" s="15">
        <v>0</v>
      </c>
      <c r="AS16" s="15">
        <v>0</v>
      </c>
      <c r="AT16" s="15">
        <v>0.69038691571586297</v>
      </c>
      <c r="AU16" s="15">
        <v>0.6648406547013358</v>
      </c>
      <c r="AV16" s="15">
        <v>0</v>
      </c>
      <c r="AW16" s="15">
        <v>0.36258971291866021</v>
      </c>
      <c r="AX16" s="15">
        <v>0.23750920132499079</v>
      </c>
      <c r="AY16" s="15">
        <v>0.33901131762973868</v>
      </c>
      <c r="AZ16" s="15">
        <v>0.49936984455173317</v>
      </c>
      <c r="BA16" s="15">
        <v>0</v>
      </c>
      <c r="BB16" s="15">
        <v>0</v>
      </c>
      <c r="BC16" s="15">
        <v>0.22140688259109309</v>
      </c>
      <c r="BD16" s="15">
        <v>0</v>
      </c>
      <c r="BE16" s="15">
        <v>0</v>
      </c>
      <c r="BF16" s="15">
        <v>0</v>
      </c>
      <c r="BG16" s="15">
        <v>2.4238017980471538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</row>
    <row r="17" spans="1:67" s="326" customFormat="1" ht="15" thickBot="1" x14ac:dyDescent="0.35">
      <c r="A17" s="326">
        <v>2017</v>
      </c>
      <c r="B17" s="327">
        <v>43009</v>
      </c>
      <c r="C17" s="328">
        <v>43021</v>
      </c>
      <c r="D17" s="326" t="s">
        <v>11</v>
      </c>
      <c r="E17" s="326" t="s">
        <v>177</v>
      </c>
      <c r="F17" s="326" t="s">
        <v>158</v>
      </c>
      <c r="G17" s="326" t="s">
        <v>162</v>
      </c>
      <c r="H17" s="326" t="s">
        <v>169</v>
      </c>
      <c r="I17" s="329">
        <f>AVERAGE(solesG0pools!H294:H304)</f>
        <v>13.372727272727275</v>
      </c>
      <c r="J17" s="330">
        <f>STDEV(solesG0pools!H294:H304)</f>
        <v>1.4304481179622694</v>
      </c>
      <c r="K17" s="329"/>
      <c r="L17" s="331">
        <f>AVERAGE(solesG0pools!J294:J304)</f>
        <v>20.920636363636365</v>
      </c>
      <c r="M17" s="331">
        <f>STDEV(solesG0pools!J294:J304)</f>
        <v>6.7520428208465511</v>
      </c>
      <c r="N17" s="330">
        <f>AVERAGE(solesG0pools!N294:N304)</f>
        <v>0.84825802554109797</v>
      </c>
      <c r="O17" s="330">
        <f>STDEV(solesG0pools!N294:N304)</f>
        <v>5.6798793999295036E-2</v>
      </c>
      <c r="P17" s="326">
        <v>76.8</v>
      </c>
      <c r="Q17" s="326">
        <v>5.8</v>
      </c>
      <c r="T17" s="332">
        <v>45.30863232703544</v>
      </c>
      <c r="U17" s="333">
        <v>2.0890020997786531</v>
      </c>
      <c r="V17" s="333">
        <v>6.0610862544420678</v>
      </c>
      <c r="W17" s="334">
        <v>1.9241808773211184</v>
      </c>
      <c r="X17" s="326">
        <v>0.22096477063215703</v>
      </c>
      <c r="Y17" s="326">
        <v>6.5632103427662969</v>
      </c>
      <c r="Z17" s="326">
        <v>10.125241776397798</v>
      </c>
      <c r="AA17" s="326">
        <v>17.812368329982171</v>
      </c>
      <c r="AB17" s="326">
        <v>43.686402059343663</v>
      </c>
      <c r="AC17" s="326">
        <v>6.1152659717768545</v>
      </c>
      <c r="AD17" s="326">
        <v>36.328442010297195</v>
      </c>
      <c r="AE17" s="326">
        <v>38.590359138058375</v>
      </c>
      <c r="AF17" s="326">
        <v>9.8199650666899636</v>
      </c>
      <c r="AG17" s="326">
        <v>9.5847839094356964</v>
      </c>
      <c r="AH17" s="326">
        <v>59.697144376594125</v>
      </c>
      <c r="AI17" s="326">
        <v>39.083761288562457</v>
      </c>
      <c r="AJ17" s="326">
        <v>119.25541056795939</v>
      </c>
      <c r="AK17" s="326">
        <v>3.1790658351551069</v>
      </c>
      <c r="AL17" s="326">
        <v>10.208001638631188</v>
      </c>
      <c r="AM17" s="326">
        <v>20.364813302024508</v>
      </c>
      <c r="AN17" s="326">
        <v>27.071643164014969</v>
      </c>
      <c r="AO17" s="326">
        <v>3.4189940940425139</v>
      </c>
      <c r="AP17" s="335">
        <v>0.6554684116039784</v>
      </c>
      <c r="AQ17" s="330">
        <v>0</v>
      </c>
      <c r="AR17" s="330">
        <v>0</v>
      </c>
      <c r="AS17" s="330">
        <v>0</v>
      </c>
      <c r="AT17" s="330">
        <v>1.0928650624793983</v>
      </c>
      <c r="AU17" s="330">
        <v>1.5662990232801641</v>
      </c>
      <c r="AV17" s="330">
        <v>0</v>
      </c>
      <c r="AW17" s="330">
        <v>0.54208744119145369</v>
      </c>
      <c r="AX17" s="330">
        <v>0.23493452398789366</v>
      </c>
      <c r="AY17" s="330">
        <v>0</v>
      </c>
      <c r="AZ17" s="330">
        <v>0.70145723567662654</v>
      </c>
      <c r="BA17" s="330">
        <v>0</v>
      </c>
      <c r="BB17" s="330">
        <v>0</v>
      </c>
      <c r="BC17" s="330">
        <v>0.43151239099817201</v>
      </c>
      <c r="BD17" s="330">
        <v>0</v>
      </c>
      <c r="BE17" s="330">
        <v>0</v>
      </c>
      <c r="BF17" s="330">
        <v>0</v>
      </c>
      <c r="BG17" s="330">
        <v>9.3637067760489447</v>
      </c>
      <c r="BH17" s="330">
        <v>0.79479047499854583</v>
      </c>
      <c r="BI17" s="330">
        <v>0</v>
      </c>
      <c r="BJ17" s="330">
        <v>0</v>
      </c>
      <c r="BK17" s="330">
        <v>0</v>
      </c>
      <c r="BL17" s="330">
        <v>0.13514728356956637</v>
      </c>
      <c r="BM17" s="330">
        <v>0</v>
      </c>
      <c r="BN17" s="330">
        <v>0</v>
      </c>
      <c r="BO17" s="330">
        <v>0</v>
      </c>
    </row>
  </sheetData>
  <conditionalFormatting sqref="A1:BO17">
    <cfRule type="cellIs" dxfId="3" priority="1" operator="equal">
      <formula>0</formula>
    </cfRule>
  </conditionalFormatting>
  <conditionalFormatting sqref="A2:BO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1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150</v>
      </c>
      <c r="B1" s="313" t="s">
        <v>890</v>
      </c>
      <c r="C1" s="8" t="s">
        <v>0</v>
      </c>
      <c r="D1" s="8" t="s">
        <v>154</v>
      </c>
      <c r="E1" s="313" t="s">
        <v>894</v>
      </c>
      <c r="F1" s="30" t="s">
        <v>179</v>
      </c>
      <c r="G1" s="30" t="s">
        <v>205</v>
      </c>
      <c r="H1" s="30" t="s">
        <v>180</v>
      </c>
      <c r="I1" s="30" t="s">
        <v>181</v>
      </c>
      <c r="J1" s="57" t="s">
        <v>338</v>
      </c>
      <c r="K1" s="30" t="s">
        <v>182</v>
      </c>
      <c r="L1" s="30" t="s">
        <v>336</v>
      </c>
      <c r="M1" s="30" t="s">
        <v>337</v>
      </c>
      <c r="N1" s="59" t="s">
        <v>339</v>
      </c>
      <c r="O1" s="31" t="s">
        <v>183</v>
      </c>
      <c r="P1" s="49" t="s">
        <v>231</v>
      </c>
    </row>
    <row r="2" spans="1:16" ht="15" thickBot="1" x14ac:dyDescent="0.35">
      <c r="A2" s="10">
        <v>42887</v>
      </c>
      <c r="B2" s="308">
        <v>42903</v>
      </c>
      <c r="C2" s="9" t="s">
        <v>3</v>
      </c>
      <c r="D2" s="13" t="s">
        <v>86</v>
      </c>
      <c r="E2" s="314" t="s">
        <v>895</v>
      </c>
      <c r="F2" s="32" t="s">
        <v>184</v>
      </c>
      <c r="G2" s="32" t="s">
        <v>206</v>
      </c>
      <c r="H2" s="298">
        <v>4.8</v>
      </c>
      <c r="I2" s="298">
        <v>4.4000000000000004</v>
      </c>
      <c r="J2" s="299">
        <v>0.73139999999999994</v>
      </c>
      <c r="K2" s="298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08">
        <v>42903</v>
      </c>
      <c r="C3" s="9" t="s">
        <v>3</v>
      </c>
      <c r="D3" s="13" t="s">
        <v>86</v>
      </c>
      <c r="E3" s="314" t="s">
        <v>896</v>
      </c>
      <c r="F3" s="2" t="s">
        <v>184</v>
      </c>
      <c r="G3" s="2" t="s">
        <v>206</v>
      </c>
      <c r="H3" s="73">
        <v>3.5</v>
      </c>
      <c r="I3" s="73">
        <v>3</v>
      </c>
      <c r="J3" s="79">
        <v>0.2949</v>
      </c>
      <c r="K3" s="73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08">
        <v>42903</v>
      </c>
      <c r="C4" s="9" t="s">
        <v>3</v>
      </c>
      <c r="D4" s="13" t="s">
        <v>86</v>
      </c>
      <c r="E4" s="314" t="s">
        <v>897</v>
      </c>
      <c r="F4" s="2" t="s">
        <v>184</v>
      </c>
      <c r="G4" s="2" t="s">
        <v>206</v>
      </c>
      <c r="H4" s="73">
        <v>3.7</v>
      </c>
      <c r="I4" s="73">
        <v>3.2</v>
      </c>
      <c r="J4" s="79">
        <v>0.31760000000000005</v>
      </c>
      <c r="K4" s="73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08">
        <v>42903</v>
      </c>
      <c r="C5" s="9" t="s">
        <v>3</v>
      </c>
      <c r="D5" s="13" t="s">
        <v>86</v>
      </c>
      <c r="E5" s="314" t="s">
        <v>898</v>
      </c>
      <c r="F5" s="2" t="s">
        <v>184</v>
      </c>
      <c r="G5" s="2" t="s">
        <v>206</v>
      </c>
      <c r="H5" s="73">
        <v>4</v>
      </c>
      <c r="I5" s="73">
        <v>3.7</v>
      </c>
      <c r="J5" s="300">
        <v>0.3755</v>
      </c>
      <c r="K5" s="73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185</v>
      </c>
    </row>
    <row r="6" spans="1:16" ht="15" thickBot="1" x14ac:dyDescent="0.35">
      <c r="A6" s="10">
        <v>42887</v>
      </c>
      <c r="B6" s="308">
        <v>42903</v>
      </c>
      <c r="C6" s="9" t="s">
        <v>3</v>
      </c>
      <c r="D6" s="13" t="s">
        <v>86</v>
      </c>
      <c r="E6" s="314" t="s">
        <v>899</v>
      </c>
      <c r="F6" s="2" t="s">
        <v>184</v>
      </c>
      <c r="G6" s="2" t="s">
        <v>206</v>
      </c>
      <c r="H6" s="73">
        <v>3.8</v>
      </c>
      <c r="I6" s="73">
        <v>3.2</v>
      </c>
      <c r="J6" s="79">
        <v>0.37389999999999995</v>
      </c>
      <c r="K6" s="73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08">
        <v>42903</v>
      </c>
      <c r="C7" s="9" t="s">
        <v>3</v>
      </c>
      <c r="D7" s="13" t="s">
        <v>86</v>
      </c>
      <c r="E7" s="314" t="s">
        <v>900</v>
      </c>
      <c r="F7" s="2" t="s">
        <v>184</v>
      </c>
      <c r="G7" s="2" t="s">
        <v>206</v>
      </c>
      <c r="H7" s="73">
        <v>3.4</v>
      </c>
      <c r="I7" s="73">
        <v>2.9</v>
      </c>
      <c r="J7" s="79">
        <v>0.28560000000000002</v>
      </c>
      <c r="K7" s="73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08">
        <v>42903</v>
      </c>
      <c r="C8" s="9" t="s">
        <v>3</v>
      </c>
      <c r="D8" s="13" t="s">
        <v>86</v>
      </c>
      <c r="E8" s="314" t="s">
        <v>901</v>
      </c>
      <c r="F8" s="2" t="s">
        <v>184</v>
      </c>
      <c r="G8" s="2" t="s">
        <v>206</v>
      </c>
      <c r="H8" s="73">
        <v>4.0999999999999996</v>
      </c>
      <c r="I8" s="73">
        <v>3.7</v>
      </c>
      <c r="J8" s="79">
        <v>0.49199999999999999</v>
      </c>
      <c r="K8" s="73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08">
        <v>42903</v>
      </c>
      <c r="C9" s="9" t="s">
        <v>3</v>
      </c>
      <c r="D9" s="13" t="s">
        <v>86</v>
      </c>
      <c r="E9" s="314" t="s">
        <v>902</v>
      </c>
      <c r="F9" s="2" t="s">
        <v>186</v>
      </c>
      <c r="G9" s="2" t="s">
        <v>206</v>
      </c>
      <c r="H9" s="73">
        <v>3.3</v>
      </c>
      <c r="I9" s="73">
        <v>2.9</v>
      </c>
      <c r="J9" s="79">
        <v>0.2432</v>
      </c>
      <c r="K9" s="73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08">
        <v>42903</v>
      </c>
      <c r="C10" s="9" t="s">
        <v>3</v>
      </c>
      <c r="D10" s="13" t="s">
        <v>86</v>
      </c>
      <c r="E10" s="314" t="s">
        <v>903</v>
      </c>
      <c r="F10" s="2" t="s">
        <v>186</v>
      </c>
      <c r="G10" s="2" t="s">
        <v>206</v>
      </c>
      <c r="H10" s="73">
        <v>3.3</v>
      </c>
      <c r="I10" s="73">
        <v>2.9</v>
      </c>
      <c r="J10" s="79">
        <v>0.29239999999999999</v>
      </c>
      <c r="K10" s="73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08">
        <v>42903</v>
      </c>
      <c r="C11" s="9" t="s">
        <v>3</v>
      </c>
      <c r="D11" s="13" t="s">
        <v>86</v>
      </c>
      <c r="E11" s="314" t="s">
        <v>904</v>
      </c>
      <c r="F11" s="2" t="s">
        <v>186</v>
      </c>
      <c r="G11" s="2" t="s">
        <v>206</v>
      </c>
      <c r="H11" s="73">
        <v>4.2</v>
      </c>
      <c r="I11" s="73">
        <v>3.7</v>
      </c>
      <c r="J11" s="79">
        <v>0.43239999999999995</v>
      </c>
      <c r="K11" s="73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08">
        <v>42903</v>
      </c>
      <c r="C12" s="9" t="s">
        <v>3</v>
      </c>
      <c r="D12" s="13" t="s">
        <v>86</v>
      </c>
      <c r="E12" s="314" t="s">
        <v>905</v>
      </c>
      <c r="F12" s="2" t="s">
        <v>186</v>
      </c>
      <c r="G12" s="2" t="s">
        <v>206</v>
      </c>
      <c r="H12" s="73">
        <v>6</v>
      </c>
      <c r="I12" s="73">
        <v>5.5</v>
      </c>
      <c r="J12" s="79">
        <v>1.4947999999999999</v>
      </c>
      <c r="K12" s="73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08">
        <v>42904</v>
      </c>
      <c r="C13" s="9" t="s">
        <v>3</v>
      </c>
      <c r="D13" s="13" t="s">
        <v>86</v>
      </c>
      <c r="E13" s="314" t="s">
        <v>906</v>
      </c>
      <c r="F13" s="2" t="s">
        <v>187</v>
      </c>
      <c r="G13" s="2" t="s">
        <v>206</v>
      </c>
      <c r="H13" s="73">
        <v>3.1</v>
      </c>
      <c r="I13" s="73">
        <v>2.8</v>
      </c>
      <c r="J13" s="79">
        <v>0.1827</v>
      </c>
      <c r="K13" s="73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08">
        <v>42904</v>
      </c>
      <c r="C14" s="9" t="s">
        <v>3</v>
      </c>
      <c r="D14" s="13" t="s">
        <v>86</v>
      </c>
      <c r="E14" s="314" t="s">
        <v>907</v>
      </c>
      <c r="F14" s="2" t="s">
        <v>187</v>
      </c>
      <c r="G14" s="2" t="s">
        <v>206</v>
      </c>
      <c r="H14" s="73">
        <v>3.2</v>
      </c>
      <c r="I14" s="73">
        <v>2.9</v>
      </c>
      <c r="J14" s="79">
        <v>0.21740000000000001</v>
      </c>
      <c r="K14" s="73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08">
        <v>42904</v>
      </c>
      <c r="C15" s="9" t="s">
        <v>3</v>
      </c>
      <c r="D15" s="13" t="s">
        <v>86</v>
      </c>
      <c r="E15" s="314" t="s">
        <v>908</v>
      </c>
      <c r="F15" s="2" t="s">
        <v>187</v>
      </c>
      <c r="G15" s="2" t="s">
        <v>206</v>
      </c>
      <c r="H15" s="73">
        <v>4.4000000000000004</v>
      </c>
      <c r="I15" s="73">
        <v>4</v>
      </c>
      <c r="J15" s="79">
        <v>0.62629999999999997</v>
      </c>
      <c r="K15" s="73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08">
        <v>42896</v>
      </c>
      <c r="C16" s="9" t="s">
        <v>3</v>
      </c>
      <c r="D16" s="13" t="s">
        <v>86</v>
      </c>
      <c r="E16" s="314" t="s">
        <v>909</v>
      </c>
      <c r="F16" s="2" t="s">
        <v>188</v>
      </c>
      <c r="G16" s="2" t="s">
        <v>206</v>
      </c>
      <c r="H16" s="73">
        <v>2.6</v>
      </c>
      <c r="I16" s="73">
        <v>2.4</v>
      </c>
      <c r="J16" s="79">
        <v>0.159</v>
      </c>
      <c r="K16" s="73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08">
        <v>42896</v>
      </c>
      <c r="C17" s="9" t="s">
        <v>3</v>
      </c>
      <c r="D17" s="13" t="s">
        <v>86</v>
      </c>
      <c r="E17" s="314" t="s">
        <v>910</v>
      </c>
      <c r="F17" s="2" t="s">
        <v>189</v>
      </c>
      <c r="G17" s="2" t="s">
        <v>206</v>
      </c>
      <c r="H17" s="73">
        <v>3</v>
      </c>
      <c r="I17" s="73">
        <v>2.7</v>
      </c>
      <c r="J17" s="79">
        <v>0.2374</v>
      </c>
      <c r="K17" s="73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08">
        <v>42896</v>
      </c>
      <c r="C18" s="9" t="s">
        <v>3</v>
      </c>
      <c r="D18" s="13" t="s">
        <v>86</v>
      </c>
      <c r="E18" s="314" t="s">
        <v>911</v>
      </c>
      <c r="F18" s="2" t="s">
        <v>189</v>
      </c>
      <c r="G18" s="2" t="s">
        <v>206</v>
      </c>
      <c r="H18" s="73">
        <v>2.4</v>
      </c>
      <c r="I18" s="73">
        <v>2.1</v>
      </c>
      <c r="J18" s="79">
        <v>8.8099999999999998E-2</v>
      </c>
      <c r="K18" s="73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08">
        <v>42896</v>
      </c>
      <c r="C19" s="9" t="s">
        <v>3</v>
      </c>
      <c r="D19" s="13" t="s">
        <v>86</v>
      </c>
      <c r="E19" s="314" t="s">
        <v>912</v>
      </c>
      <c r="F19" s="2" t="s">
        <v>189</v>
      </c>
      <c r="G19" s="2" t="s">
        <v>206</v>
      </c>
      <c r="H19" s="73">
        <v>2.5</v>
      </c>
      <c r="I19" s="73">
        <v>2.4</v>
      </c>
      <c r="J19" s="79">
        <v>0.13950000000000001</v>
      </c>
      <c r="K19" s="73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08">
        <v>42896</v>
      </c>
      <c r="C20" s="9" t="s">
        <v>3</v>
      </c>
      <c r="D20" s="13" t="s">
        <v>86</v>
      </c>
      <c r="E20" s="314" t="s">
        <v>913</v>
      </c>
      <c r="F20" s="2" t="s">
        <v>189</v>
      </c>
      <c r="G20" s="2" t="s">
        <v>206</v>
      </c>
      <c r="H20" s="73">
        <v>2.4</v>
      </c>
      <c r="I20" s="73">
        <v>2.2000000000000002</v>
      </c>
      <c r="J20" s="79">
        <v>0.1123</v>
      </c>
      <c r="K20" s="73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08">
        <v>42896</v>
      </c>
      <c r="C21" s="9" t="s">
        <v>3</v>
      </c>
      <c r="D21" s="13" t="s">
        <v>86</v>
      </c>
      <c r="E21" s="314" t="s">
        <v>914</v>
      </c>
      <c r="F21" s="2" t="s">
        <v>189</v>
      </c>
      <c r="G21" s="2" t="s">
        <v>206</v>
      </c>
      <c r="H21" s="73">
        <v>2.9</v>
      </c>
      <c r="I21" s="73">
        <v>2.6</v>
      </c>
      <c r="J21" s="79">
        <v>0.16600000000000001</v>
      </c>
      <c r="K21" s="73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08">
        <v>42896</v>
      </c>
      <c r="C22" s="9" t="s">
        <v>3</v>
      </c>
      <c r="D22" s="13" t="s">
        <v>86</v>
      </c>
      <c r="E22" s="314" t="s">
        <v>915</v>
      </c>
      <c r="F22" s="2" t="s">
        <v>189</v>
      </c>
      <c r="G22" s="2" t="s">
        <v>206</v>
      </c>
      <c r="H22" s="73">
        <v>2.8</v>
      </c>
      <c r="I22" s="73">
        <v>2.5</v>
      </c>
      <c r="J22" s="79">
        <v>0.19090000000000001</v>
      </c>
      <c r="K22" s="73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08">
        <v>42896</v>
      </c>
      <c r="C23" s="9" t="s">
        <v>3</v>
      </c>
      <c r="D23" s="13" t="s">
        <v>86</v>
      </c>
      <c r="E23" s="314" t="s">
        <v>916</v>
      </c>
      <c r="F23" s="2" t="s">
        <v>189</v>
      </c>
      <c r="G23" s="2" t="s">
        <v>206</v>
      </c>
      <c r="H23" s="73">
        <v>2.6</v>
      </c>
      <c r="I23" s="73">
        <v>2.4</v>
      </c>
      <c r="J23" s="79">
        <v>0.12029999999999999</v>
      </c>
      <c r="K23" s="73"/>
      <c r="L23" s="33" t="s">
        <v>118</v>
      </c>
      <c r="M23" s="2">
        <v>87.4</v>
      </c>
      <c r="N23" s="32">
        <f t="shared" si="0"/>
        <v>0.68445607646791062</v>
      </c>
      <c r="O23" s="2" t="s">
        <v>190</v>
      </c>
    </row>
    <row r="24" spans="1:15" ht="15" thickBot="1" x14ac:dyDescent="0.35">
      <c r="A24" s="10">
        <v>42887</v>
      </c>
      <c r="B24" s="308">
        <v>42896</v>
      </c>
      <c r="C24" s="9" t="s">
        <v>3</v>
      </c>
      <c r="D24" s="13" t="s">
        <v>86</v>
      </c>
      <c r="E24" s="314" t="s">
        <v>917</v>
      </c>
      <c r="F24" s="2" t="s">
        <v>189</v>
      </c>
      <c r="G24" s="2" t="s">
        <v>206</v>
      </c>
      <c r="H24" s="73">
        <v>3</v>
      </c>
      <c r="I24" s="73">
        <v>2.8</v>
      </c>
      <c r="J24" s="79">
        <v>0.2001</v>
      </c>
      <c r="K24" s="73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08">
        <v>42896</v>
      </c>
      <c r="C25" s="9" t="s">
        <v>3</v>
      </c>
      <c r="D25" s="13" t="s">
        <v>86</v>
      </c>
      <c r="E25" s="314" t="s">
        <v>918</v>
      </c>
      <c r="F25" s="2" t="s">
        <v>189</v>
      </c>
      <c r="G25" s="2" t="s">
        <v>206</v>
      </c>
      <c r="H25" s="73">
        <v>3.1</v>
      </c>
      <c r="I25" s="73">
        <v>2.8</v>
      </c>
      <c r="J25" s="79">
        <v>0.27150000000000002</v>
      </c>
      <c r="K25" s="73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08">
        <v>42896</v>
      </c>
      <c r="C26" s="9" t="s">
        <v>3</v>
      </c>
      <c r="D26" s="13" t="s">
        <v>86</v>
      </c>
      <c r="E26" s="314" t="s">
        <v>919</v>
      </c>
      <c r="F26" s="2" t="s">
        <v>189</v>
      </c>
      <c r="G26" s="2" t="s">
        <v>206</v>
      </c>
      <c r="H26" s="73">
        <v>3.7</v>
      </c>
      <c r="I26" s="73">
        <v>3.4</v>
      </c>
      <c r="J26" s="79">
        <v>0.3916</v>
      </c>
      <c r="K26" s="73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08">
        <v>42896</v>
      </c>
      <c r="C27" s="9" t="s">
        <v>3</v>
      </c>
      <c r="D27" s="13" t="s">
        <v>86</v>
      </c>
      <c r="E27" s="314" t="s">
        <v>920</v>
      </c>
      <c r="F27" s="2" t="s">
        <v>189</v>
      </c>
      <c r="G27" s="2" t="s">
        <v>206</v>
      </c>
      <c r="H27" s="73">
        <v>3</v>
      </c>
      <c r="I27" s="73">
        <v>2.8</v>
      </c>
      <c r="J27" s="79">
        <v>0.2039</v>
      </c>
      <c r="K27" s="73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08">
        <v>42896</v>
      </c>
      <c r="C28" s="9" t="s">
        <v>3</v>
      </c>
      <c r="D28" s="13" t="s">
        <v>86</v>
      </c>
      <c r="E28" s="314" t="s">
        <v>921</v>
      </c>
      <c r="F28" s="2" t="s">
        <v>189</v>
      </c>
      <c r="G28" s="2" t="s">
        <v>206</v>
      </c>
      <c r="H28" s="73">
        <v>3.4</v>
      </c>
      <c r="I28" s="73">
        <v>3</v>
      </c>
      <c r="J28" s="79">
        <v>0.2863</v>
      </c>
      <c r="K28" s="73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08">
        <v>42896</v>
      </c>
      <c r="C29" s="9" t="s">
        <v>3</v>
      </c>
      <c r="D29" s="13" t="s">
        <v>86</v>
      </c>
      <c r="E29" s="314" t="s">
        <v>922</v>
      </c>
      <c r="F29" s="2" t="s">
        <v>189</v>
      </c>
      <c r="G29" s="2" t="s">
        <v>206</v>
      </c>
      <c r="H29" s="73">
        <v>3.9</v>
      </c>
      <c r="I29" s="73">
        <v>3.6</v>
      </c>
      <c r="J29" s="79">
        <v>0.44400000000000001</v>
      </c>
      <c r="K29" s="73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08">
        <v>42896</v>
      </c>
      <c r="C30" s="9" t="s">
        <v>3</v>
      </c>
      <c r="D30" s="13" t="s">
        <v>86</v>
      </c>
      <c r="E30" s="314" t="s">
        <v>923</v>
      </c>
      <c r="F30" s="2" t="s">
        <v>189</v>
      </c>
      <c r="G30" s="2" t="s">
        <v>206</v>
      </c>
      <c r="H30" s="73">
        <v>4.7</v>
      </c>
      <c r="I30" s="73">
        <v>4.0999999999999996</v>
      </c>
      <c r="J30" s="79">
        <v>0.60099999999999998</v>
      </c>
      <c r="K30" s="73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08">
        <v>42896</v>
      </c>
      <c r="C31" s="9" t="s">
        <v>3</v>
      </c>
      <c r="D31" s="13" t="s">
        <v>86</v>
      </c>
      <c r="E31" s="314" t="s">
        <v>924</v>
      </c>
      <c r="F31" s="2" t="s">
        <v>189</v>
      </c>
      <c r="G31" s="2" t="s">
        <v>206</v>
      </c>
      <c r="H31" s="73">
        <v>1.6</v>
      </c>
      <c r="I31" s="73">
        <v>1.5</v>
      </c>
      <c r="J31" s="79">
        <v>3.2299999999999995E-2</v>
      </c>
      <c r="K31" s="73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08">
        <v>42896</v>
      </c>
      <c r="C32" s="9" t="s">
        <v>3</v>
      </c>
      <c r="D32" s="13" t="s">
        <v>86</v>
      </c>
      <c r="E32" s="314" t="s">
        <v>925</v>
      </c>
      <c r="F32" s="2" t="s">
        <v>189</v>
      </c>
      <c r="G32" s="2" t="s">
        <v>206</v>
      </c>
      <c r="H32" s="73">
        <v>1.5</v>
      </c>
      <c r="I32" s="73">
        <v>1.4</v>
      </c>
      <c r="J32" s="79">
        <v>3.1300000000000001E-2</v>
      </c>
      <c r="K32" s="73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08">
        <v>42896</v>
      </c>
      <c r="C33" s="9" t="s">
        <v>3</v>
      </c>
      <c r="D33" s="13" t="s">
        <v>86</v>
      </c>
      <c r="E33" s="314" t="s">
        <v>926</v>
      </c>
      <c r="F33" s="2" t="s">
        <v>189</v>
      </c>
      <c r="G33" s="2" t="s">
        <v>206</v>
      </c>
      <c r="H33" s="73">
        <v>2</v>
      </c>
      <c r="I33" s="73">
        <v>1.9</v>
      </c>
      <c r="J33" s="79">
        <v>5.5E-2</v>
      </c>
      <c r="K33" s="73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08">
        <v>42896</v>
      </c>
      <c r="C34" s="9" t="s">
        <v>3</v>
      </c>
      <c r="D34" s="13" t="s">
        <v>86</v>
      </c>
      <c r="E34" s="314" t="s">
        <v>927</v>
      </c>
      <c r="F34" s="2" t="s">
        <v>189</v>
      </c>
      <c r="G34" s="2" t="s">
        <v>206</v>
      </c>
      <c r="H34" s="73">
        <v>1.5</v>
      </c>
      <c r="I34" s="73">
        <v>1.4</v>
      </c>
      <c r="J34" s="79">
        <v>2.5600000000000001E-2</v>
      </c>
      <c r="K34" s="73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08">
        <v>42896</v>
      </c>
      <c r="C35" s="9" t="s">
        <v>3</v>
      </c>
      <c r="D35" s="13" t="s">
        <v>86</v>
      </c>
      <c r="E35" s="314" t="s">
        <v>928</v>
      </c>
      <c r="F35" s="2" t="s">
        <v>189</v>
      </c>
      <c r="G35" s="2" t="s">
        <v>206</v>
      </c>
      <c r="H35" s="73">
        <v>1.5</v>
      </c>
      <c r="I35" s="73">
        <v>1.4</v>
      </c>
      <c r="J35" s="79">
        <v>3.8399999999999997E-2</v>
      </c>
      <c r="K35" s="73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08">
        <v>42896</v>
      </c>
      <c r="C36" s="9" t="s">
        <v>3</v>
      </c>
      <c r="D36" s="13" t="s">
        <v>86</v>
      </c>
      <c r="E36" s="314" t="s">
        <v>929</v>
      </c>
      <c r="F36" s="2" t="s">
        <v>189</v>
      </c>
      <c r="G36" s="2" t="s">
        <v>206</v>
      </c>
      <c r="H36" s="73">
        <v>2</v>
      </c>
      <c r="I36" s="73">
        <v>1.8</v>
      </c>
      <c r="J36" s="79">
        <v>5.7299999999999997E-2</v>
      </c>
      <c r="K36" s="73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08">
        <v>42896</v>
      </c>
      <c r="C37" s="9" t="s">
        <v>3</v>
      </c>
      <c r="D37" s="13" t="s">
        <v>86</v>
      </c>
      <c r="E37" s="314" t="s">
        <v>930</v>
      </c>
      <c r="F37" s="2" t="s">
        <v>189</v>
      </c>
      <c r="G37" s="2" t="s">
        <v>206</v>
      </c>
      <c r="H37" s="73">
        <v>2.1</v>
      </c>
      <c r="I37" s="73">
        <v>2</v>
      </c>
      <c r="J37" s="79">
        <v>6.2799999999999995E-2</v>
      </c>
      <c r="K37" s="73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08">
        <v>42896</v>
      </c>
      <c r="C38" s="9" t="s">
        <v>3</v>
      </c>
      <c r="D38" s="13" t="s">
        <v>86</v>
      </c>
      <c r="E38" s="314" t="s">
        <v>931</v>
      </c>
      <c r="F38" s="2" t="s">
        <v>189</v>
      </c>
      <c r="G38" s="2" t="s">
        <v>206</v>
      </c>
      <c r="H38" s="73">
        <v>2</v>
      </c>
      <c r="I38" s="73">
        <v>2</v>
      </c>
      <c r="J38" s="79">
        <v>5.11E-2</v>
      </c>
      <c r="K38" s="73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08">
        <v>42896</v>
      </c>
      <c r="C39" s="9" t="s">
        <v>3</v>
      </c>
      <c r="D39" s="13" t="s">
        <v>86</v>
      </c>
      <c r="E39" s="314" t="s">
        <v>932</v>
      </c>
      <c r="F39" s="2" t="s">
        <v>189</v>
      </c>
      <c r="G39" s="2" t="s">
        <v>206</v>
      </c>
      <c r="H39" s="73">
        <v>2.2000000000000002</v>
      </c>
      <c r="I39" s="73">
        <v>2</v>
      </c>
      <c r="J39" s="79">
        <v>8.2099999999999992E-2</v>
      </c>
      <c r="K39" s="73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08">
        <v>42896</v>
      </c>
      <c r="C40" s="9" t="s">
        <v>3</v>
      </c>
      <c r="D40" s="13" t="s">
        <v>86</v>
      </c>
      <c r="E40" s="314" t="s">
        <v>933</v>
      </c>
      <c r="F40" s="2" t="s">
        <v>189</v>
      </c>
      <c r="G40" s="2" t="s">
        <v>206</v>
      </c>
      <c r="H40" s="73">
        <v>1.8</v>
      </c>
      <c r="I40" s="73">
        <v>1.7</v>
      </c>
      <c r="J40" s="79">
        <v>5.7200000000000001E-2</v>
      </c>
      <c r="K40" s="73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08">
        <v>42896</v>
      </c>
      <c r="C41" s="9" t="s">
        <v>3</v>
      </c>
      <c r="D41" s="13" t="s">
        <v>86</v>
      </c>
      <c r="E41" s="314" t="s">
        <v>934</v>
      </c>
      <c r="F41" s="2" t="s">
        <v>189</v>
      </c>
      <c r="G41" s="2" t="s">
        <v>206</v>
      </c>
      <c r="H41" s="73">
        <v>2.1</v>
      </c>
      <c r="I41" s="73">
        <v>2</v>
      </c>
      <c r="J41" s="79">
        <v>6.7900000000000002E-2</v>
      </c>
      <c r="K41" s="73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08">
        <v>42896</v>
      </c>
      <c r="C42" s="9" t="s">
        <v>3</v>
      </c>
      <c r="D42" s="13" t="s">
        <v>86</v>
      </c>
      <c r="E42" s="314" t="s">
        <v>935</v>
      </c>
      <c r="F42" s="2" t="s">
        <v>189</v>
      </c>
      <c r="G42" s="2" t="s">
        <v>206</v>
      </c>
      <c r="H42" s="73">
        <v>2.2999999999999998</v>
      </c>
      <c r="I42" s="73">
        <v>2</v>
      </c>
      <c r="J42" s="79">
        <v>0.11270000000000001</v>
      </c>
      <c r="K42" s="73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08">
        <v>42896</v>
      </c>
      <c r="C43" s="9" t="s">
        <v>3</v>
      </c>
      <c r="D43" s="13" t="s">
        <v>86</v>
      </c>
      <c r="E43" s="314" t="s">
        <v>936</v>
      </c>
      <c r="F43" s="2" t="s">
        <v>189</v>
      </c>
      <c r="G43" s="2" t="s">
        <v>206</v>
      </c>
      <c r="H43" s="73">
        <v>2.9</v>
      </c>
      <c r="I43" s="73">
        <v>2.6</v>
      </c>
      <c r="J43" s="79">
        <v>0.15109999999999998</v>
      </c>
      <c r="K43" s="73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08">
        <v>42896</v>
      </c>
      <c r="C44" s="9" t="s">
        <v>3</v>
      </c>
      <c r="D44" s="13" t="s">
        <v>86</v>
      </c>
      <c r="E44" s="314" t="s">
        <v>937</v>
      </c>
      <c r="F44" s="2" t="s">
        <v>189</v>
      </c>
      <c r="G44" s="2" t="s">
        <v>206</v>
      </c>
      <c r="H44" s="73">
        <v>3.7</v>
      </c>
      <c r="I44" s="73">
        <v>3.5</v>
      </c>
      <c r="J44" s="79">
        <v>0.15259999999999999</v>
      </c>
      <c r="K44" s="73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08">
        <v>42896</v>
      </c>
      <c r="C45" s="9" t="s">
        <v>3</v>
      </c>
      <c r="D45" s="13" t="s">
        <v>86</v>
      </c>
      <c r="E45" s="314" t="s">
        <v>938</v>
      </c>
      <c r="F45" s="2" t="s">
        <v>189</v>
      </c>
      <c r="G45" s="2" t="s">
        <v>206</v>
      </c>
      <c r="H45" s="73">
        <v>3</v>
      </c>
      <c r="I45" s="73">
        <v>2.8</v>
      </c>
      <c r="J45" s="79">
        <v>0.15409999999999999</v>
      </c>
      <c r="K45" s="73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08">
        <v>42896</v>
      </c>
      <c r="C46" s="9" t="s">
        <v>3</v>
      </c>
      <c r="D46" s="13" t="s">
        <v>86</v>
      </c>
      <c r="E46" s="314" t="s">
        <v>939</v>
      </c>
      <c r="F46" s="2" t="s">
        <v>189</v>
      </c>
      <c r="G46" s="2" t="s">
        <v>206</v>
      </c>
      <c r="H46" s="73">
        <v>2.4</v>
      </c>
      <c r="I46" s="73">
        <v>2.2999999999999998</v>
      </c>
      <c r="J46" s="79">
        <v>0.107</v>
      </c>
      <c r="K46" s="73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08">
        <v>42896</v>
      </c>
      <c r="C47" s="9" t="s">
        <v>3</v>
      </c>
      <c r="D47" s="13" t="s">
        <v>86</v>
      </c>
      <c r="E47" s="314" t="s">
        <v>940</v>
      </c>
      <c r="F47" s="2" t="s">
        <v>189</v>
      </c>
      <c r="G47" s="2" t="s">
        <v>206</v>
      </c>
      <c r="H47" s="73">
        <v>3.3</v>
      </c>
      <c r="I47" s="73">
        <v>3</v>
      </c>
      <c r="J47" s="79">
        <v>0.22369999999999998</v>
      </c>
      <c r="K47" s="73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08">
        <v>42896</v>
      </c>
      <c r="C48" s="9" t="s">
        <v>3</v>
      </c>
      <c r="D48" s="13" t="s">
        <v>86</v>
      </c>
      <c r="E48" s="314" t="s">
        <v>941</v>
      </c>
      <c r="F48" s="2" t="s">
        <v>189</v>
      </c>
      <c r="G48" s="2" t="s">
        <v>206</v>
      </c>
      <c r="H48" s="73">
        <v>1.8</v>
      </c>
      <c r="I48" s="73">
        <v>1.7</v>
      </c>
      <c r="J48" s="79">
        <v>4.9200000000000001E-2</v>
      </c>
      <c r="K48" s="73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08">
        <v>42896</v>
      </c>
      <c r="C49" s="9" t="s">
        <v>3</v>
      </c>
      <c r="D49" s="13" t="s">
        <v>86</v>
      </c>
      <c r="E49" s="314" t="s">
        <v>942</v>
      </c>
      <c r="F49" s="2" t="s">
        <v>189</v>
      </c>
      <c r="G49" s="2" t="s">
        <v>206</v>
      </c>
      <c r="H49" s="73">
        <v>1.7</v>
      </c>
      <c r="I49" s="73">
        <v>1.5</v>
      </c>
      <c r="J49" s="79">
        <v>3.1100000000000003E-2</v>
      </c>
      <c r="K49" s="73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08">
        <v>42896</v>
      </c>
      <c r="C50" s="9" t="s">
        <v>3</v>
      </c>
      <c r="D50" s="13" t="s">
        <v>86</v>
      </c>
      <c r="E50" s="314" t="s">
        <v>943</v>
      </c>
      <c r="F50" s="2" t="s">
        <v>189</v>
      </c>
      <c r="G50" s="2" t="s">
        <v>206</v>
      </c>
      <c r="H50" s="73">
        <v>2</v>
      </c>
      <c r="I50" s="73">
        <v>1.9</v>
      </c>
      <c r="J50" s="79">
        <v>6.6700000000000009E-2</v>
      </c>
      <c r="K50" s="73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08">
        <v>42896</v>
      </c>
      <c r="C51" s="9" t="s">
        <v>3</v>
      </c>
      <c r="D51" s="13" t="s">
        <v>86</v>
      </c>
      <c r="E51" s="314" t="s">
        <v>944</v>
      </c>
      <c r="F51" s="2" t="s">
        <v>189</v>
      </c>
      <c r="G51" s="2" t="s">
        <v>206</v>
      </c>
      <c r="H51" s="73">
        <v>1.7</v>
      </c>
      <c r="I51" s="73">
        <v>1.5</v>
      </c>
      <c r="J51" s="79">
        <v>3.3600000000000005E-2</v>
      </c>
      <c r="K51" s="73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08">
        <v>42896</v>
      </c>
      <c r="C52" s="9" t="s">
        <v>3</v>
      </c>
      <c r="D52" s="13" t="s">
        <v>86</v>
      </c>
      <c r="E52" s="314" t="s">
        <v>945</v>
      </c>
      <c r="F52" s="2" t="s">
        <v>189</v>
      </c>
      <c r="G52" s="2" t="s">
        <v>206</v>
      </c>
      <c r="H52" s="73">
        <v>1.6</v>
      </c>
      <c r="I52" s="73">
        <v>1.5</v>
      </c>
      <c r="J52" s="79">
        <v>3.2899999999999999E-2</v>
      </c>
      <c r="K52" s="73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08">
        <v>42896</v>
      </c>
      <c r="C53" s="9" t="s">
        <v>3</v>
      </c>
      <c r="D53" s="13" t="s">
        <v>86</v>
      </c>
      <c r="E53" s="314" t="s">
        <v>946</v>
      </c>
      <c r="F53" s="2" t="s">
        <v>189</v>
      </c>
      <c r="G53" s="2" t="s">
        <v>206</v>
      </c>
      <c r="H53" s="73">
        <v>2.2000000000000002</v>
      </c>
      <c r="I53" s="73">
        <v>2</v>
      </c>
      <c r="J53" s="79">
        <v>8.3699999999999997E-2</v>
      </c>
      <c r="K53" s="73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08">
        <v>42896</v>
      </c>
      <c r="C54" s="9" t="s">
        <v>3</v>
      </c>
      <c r="D54" s="13" t="s">
        <v>86</v>
      </c>
      <c r="E54" s="314" t="s">
        <v>947</v>
      </c>
      <c r="F54" s="2" t="s">
        <v>189</v>
      </c>
      <c r="G54" s="2" t="s">
        <v>206</v>
      </c>
      <c r="H54" s="73">
        <v>2</v>
      </c>
      <c r="I54" s="73">
        <v>1.9</v>
      </c>
      <c r="J54" s="79">
        <v>7.9000000000000001E-2</v>
      </c>
      <c r="K54" s="73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08">
        <v>42896</v>
      </c>
      <c r="C55" s="9" t="s">
        <v>3</v>
      </c>
      <c r="D55" s="13" t="s">
        <v>86</v>
      </c>
      <c r="E55" s="314" t="s">
        <v>948</v>
      </c>
      <c r="F55" s="2" t="s">
        <v>189</v>
      </c>
      <c r="G55" s="2" t="s">
        <v>206</v>
      </c>
      <c r="H55" s="73">
        <v>2.4</v>
      </c>
      <c r="I55" s="73">
        <v>2.1</v>
      </c>
      <c r="J55" s="79">
        <v>0.1008</v>
      </c>
      <c r="K55" s="73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08">
        <v>42896</v>
      </c>
      <c r="C56" s="9" t="s">
        <v>3</v>
      </c>
      <c r="D56" s="13" t="s">
        <v>86</v>
      </c>
      <c r="E56" s="314" t="s">
        <v>949</v>
      </c>
      <c r="F56" s="2" t="s">
        <v>189</v>
      </c>
      <c r="G56" s="2" t="s">
        <v>206</v>
      </c>
      <c r="H56" s="73">
        <v>2.7</v>
      </c>
      <c r="I56" s="73">
        <v>2.5</v>
      </c>
      <c r="J56" s="79">
        <v>0.1706</v>
      </c>
      <c r="K56" s="73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08">
        <v>42896</v>
      </c>
      <c r="C57" s="9" t="s">
        <v>3</v>
      </c>
      <c r="D57" s="13" t="s">
        <v>86</v>
      </c>
      <c r="E57" s="314" t="s">
        <v>950</v>
      </c>
      <c r="F57" s="2" t="s">
        <v>189</v>
      </c>
      <c r="G57" s="2" t="s">
        <v>206</v>
      </c>
      <c r="H57" s="73">
        <v>2.2000000000000002</v>
      </c>
      <c r="I57" s="73">
        <v>2</v>
      </c>
      <c r="J57" s="79">
        <v>8.5300000000000001E-2</v>
      </c>
      <c r="K57" s="73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08">
        <v>42896</v>
      </c>
      <c r="C58" s="9" t="s">
        <v>3</v>
      </c>
      <c r="D58" s="13" t="s">
        <v>86</v>
      </c>
      <c r="E58" s="314" t="s">
        <v>951</v>
      </c>
      <c r="F58" s="2" t="s">
        <v>189</v>
      </c>
      <c r="G58" s="2" t="s">
        <v>206</v>
      </c>
      <c r="H58" s="73">
        <v>2.7</v>
      </c>
      <c r="I58" s="73">
        <v>2.4</v>
      </c>
      <c r="J58" s="79">
        <v>0.11890000000000001</v>
      </c>
      <c r="K58" s="73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08">
        <v>42896</v>
      </c>
      <c r="C59" s="9" t="s">
        <v>3</v>
      </c>
      <c r="D59" s="13" t="s">
        <v>86</v>
      </c>
      <c r="E59" s="314" t="s">
        <v>952</v>
      </c>
      <c r="F59" s="2" t="s">
        <v>189</v>
      </c>
      <c r="G59" s="2" t="s">
        <v>206</v>
      </c>
      <c r="H59" s="73">
        <v>2.8</v>
      </c>
      <c r="I59" s="73">
        <v>2.5</v>
      </c>
      <c r="J59" s="79">
        <v>0.15280000000000002</v>
      </c>
      <c r="K59" s="73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08">
        <v>42896</v>
      </c>
      <c r="C60" s="9" t="s">
        <v>3</v>
      </c>
      <c r="D60" s="13" t="s">
        <v>86</v>
      </c>
      <c r="E60" s="314" t="s">
        <v>953</v>
      </c>
      <c r="F60" s="2" t="s">
        <v>189</v>
      </c>
      <c r="G60" s="2" t="s">
        <v>206</v>
      </c>
      <c r="H60" s="73">
        <v>2.8</v>
      </c>
      <c r="I60" s="73">
        <v>2.6</v>
      </c>
      <c r="J60" s="79">
        <v>0.15790000000000001</v>
      </c>
      <c r="K60" s="73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08">
        <v>42896</v>
      </c>
      <c r="C61" s="9" t="s">
        <v>3</v>
      </c>
      <c r="D61" s="13" t="s">
        <v>86</v>
      </c>
      <c r="E61" s="314" t="s">
        <v>954</v>
      </c>
      <c r="F61" s="2" t="s">
        <v>189</v>
      </c>
      <c r="G61" s="2" t="s">
        <v>206</v>
      </c>
      <c r="H61" s="73">
        <v>3.7</v>
      </c>
      <c r="I61" s="73">
        <v>3.5</v>
      </c>
      <c r="J61" s="79">
        <v>0.311</v>
      </c>
      <c r="K61" s="73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191</v>
      </c>
    </row>
    <row r="62" spans="1:15" ht="15" thickBot="1" x14ac:dyDescent="0.35">
      <c r="A62" s="10">
        <v>42887</v>
      </c>
      <c r="B62" s="308">
        <v>42896</v>
      </c>
      <c r="C62" s="9" t="s">
        <v>3</v>
      </c>
      <c r="D62" s="13" t="s">
        <v>86</v>
      </c>
      <c r="E62" s="314" t="s">
        <v>955</v>
      </c>
      <c r="F62" s="2" t="s">
        <v>189</v>
      </c>
      <c r="G62" s="2" t="s">
        <v>206</v>
      </c>
      <c r="H62" s="73">
        <v>3.5</v>
      </c>
      <c r="I62" s="73">
        <v>3.1</v>
      </c>
      <c r="J62" s="79">
        <v>0.29460000000000003</v>
      </c>
      <c r="K62" s="73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191</v>
      </c>
    </row>
    <row r="63" spans="1:15" ht="15" thickBot="1" x14ac:dyDescent="0.35">
      <c r="A63" s="10">
        <v>42887</v>
      </c>
      <c r="B63" s="308">
        <v>42896</v>
      </c>
      <c r="C63" s="9" t="s">
        <v>3</v>
      </c>
      <c r="D63" s="13" t="s">
        <v>86</v>
      </c>
      <c r="E63" s="314" t="s">
        <v>956</v>
      </c>
      <c r="F63" s="2" t="s">
        <v>189</v>
      </c>
      <c r="G63" s="2" t="s">
        <v>206</v>
      </c>
      <c r="H63" s="73">
        <v>3.6</v>
      </c>
      <c r="I63" s="73">
        <v>3.2</v>
      </c>
      <c r="J63" s="79">
        <v>0.31180000000000002</v>
      </c>
      <c r="K63" s="73"/>
      <c r="L63" s="2">
        <v>15</v>
      </c>
      <c r="M63" s="2">
        <v>266.7</v>
      </c>
      <c r="N63" s="32">
        <f t="shared" si="0"/>
        <v>0.66829561042523999</v>
      </c>
      <c r="O63" s="2" t="s">
        <v>191</v>
      </c>
    </row>
    <row r="64" spans="1:15" ht="15" thickBot="1" x14ac:dyDescent="0.35">
      <c r="A64" s="10">
        <v>42887</v>
      </c>
      <c r="B64" s="308">
        <v>42896</v>
      </c>
      <c r="C64" s="9" t="s">
        <v>3</v>
      </c>
      <c r="D64" s="13" t="s">
        <v>86</v>
      </c>
      <c r="E64" s="314" t="s">
        <v>957</v>
      </c>
      <c r="F64" s="2" t="s">
        <v>192</v>
      </c>
      <c r="G64" s="2" t="s">
        <v>206</v>
      </c>
      <c r="H64" s="73">
        <v>2.2000000000000002</v>
      </c>
      <c r="I64" s="73">
        <v>2</v>
      </c>
      <c r="J64" s="79">
        <v>6.0999999999999999E-2</v>
      </c>
      <c r="K64" s="73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08">
        <v>42896</v>
      </c>
      <c r="C65" s="9" t="s">
        <v>3</v>
      </c>
      <c r="D65" s="13" t="s">
        <v>86</v>
      </c>
      <c r="E65" s="314" t="s">
        <v>958</v>
      </c>
      <c r="F65" s="2" t="s">
        <v>192</v>
      </c>
      <c r="G65" s="2" t="s">
        <v>206</v>
      </c>
      <c r="H65" s="73">
        <v>3</v>
      </c>
      <c r="I65" s="73">
        <v>2.6</v>
      </c>
      <c r="J65" s="79">
        <v>0.19409999999999999</v>
      </c>
      <c r="K65" s="73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08">
        <v>42896</v>
      </c>
      <c r="C66" s="9" t="s">
        <v>3</v>
      </c>
      <c r="D66" s="13" t="s">
        <v>86</v>
      </c>
      <c r="E66" s="314" t="s">
        <v>959</v>
      </c>
      <c r="F66" s="2" t="s">
        <v>192</v>
      </c>
      <c r="G66" s="2" t="s">
        <v>206</v>
      </c>
      <c r="H66" s="73">
        <v>3.7</v>
      </c>
      <c r="I66" s="73">
        <v>3.5</v>
      </c>
      <c r="J66" s="79">
        <v>0.3992</v>
      </c>
      <c r="K66" s="73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08">
        <v>42896</v>
      </c>
      <c r="C67" s="9" t="s">
        <v>3</v>
      </c>
      <c r="D67" s="13" t="s">
        <v>86</v>
      </c>
      <c r="E67" s="314" t="s">
        <v>960</v>
      </c>
      <c r="F67" s="2" t="s">
        <v>192</v>
      </c>
      <c r="G67" s="2" t="s">
        <v>206</v>
      </c>
      <c r="H67" s="73">
        <v>2.5</v>
      </c>
      <c r="I67" s="73">
        <v>2.4</v>
      </c>
      <c r="J67" s="79">
        <v>0.1489</v>
      </c>
      <c r="K67" s="73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08">
        <v>42896</v>
      </c>
      <c r="C68" s="9" t="s">
        <v>3</v>
      </c>
      <c r="D68" s="13" t="s">
        <v>86</v>
      </c>
      <c r="E68" s="314" t="s">
        <v>961</v>
      </c>
      <c r="F68" s="2" t="s">
        <v>192</v>
      </c>
      <c r="G68" s="2" t="s">
        <v>206</v>
      </c>
      <c r="H68" s="73">
        <v>3.4</v>
      </c>
      <c r="I68" s="73">
        <v>3</v>
      </c>
      <c r="J68" s="79">
        <v>0.2419</v>
      </c>
      <c r="K68" s="73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08">
        <v>42896</v>
      </c>
      <c r="C69" s="9" t="s">
        <v>3</v>
      </c>
      <c r="D69" s="13" t="s">
        <v>86</v>
      </c>
      <c r="E69" s="314" t="s">
        <v>962</v>
      </c>
      <c r="F69" s="2" t="s">
        <v>192</v>
      </c>
      <c r="G69" s="2" t="s">
        <v>206</v>
      </c>
      <c r="H69" s="73">
        <v>2.9</v>
      </c>
      <c r="I69" s="73">
        <v>2.5</v>
      </c>
      <c r="J69" s="79">
        <v>0.1855</v>
      </c>
      <c r="K69" s="73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08">
        <v>42896</v>
      </c>
      <c r="C70" s="9" t="s">
        <v>3</v>
      </c>
      <c r="D70" s="13" t="s">
        <v>86</v>
      </c>
      <c r="E70" s="314" t="s">
        <v>963</v>
      </c>
      <c r="F70" s="2" t="s">
        <v>192</v>
      </c>
      <c r="G70" s="2" t="s">
        <v>206</v>
      </c>
      <c r="H70" s="73">
        <v>3.8</v>
      </c>
      <c r="I70" s="73">
        <v>3.5</v>
      </c>
      <c r="J70" s="79">
        <v>0.13469999999999999</v>
      </c>
      <c r="K70" s="73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08">
        <v>42896</v>
      </c>
      <c r="C71" s="9" t="s">
        <v>3</v>
      </c>
      <c r="D71" s="13" t="s">
        <v>86</v>
      </c>
      <c r="E71" s="314" t="s">
        <v>964</v>
      </c>
      <c r="F71" s="2" t="s">
        <v>192</v>
      </c>
      <c r="G71" s="2" t="s">
        <v>206</v>
      </c>
      <c r="H71" s="73">
        <v>3.1</v>
      </c>
      <c r="I71" s="73">
        <v>2.7</v>
      </c>
      <c r="J71" s="79">
        <v>0.17230000000000001</v>
      </c>
      <c r="K71" s="73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08">
        <v>42896</v>
      </c>
      <c r="C72" s="9" t="s">
        <v>3</v>
      </c>
      <c r="D72" s="13" t="s">
        <v>86</v>
      </c>
      <c r="E72" s="314" t="s">
        <v>965</v>
      </c>
      <c r="F72" s="2" t="s">
        <v>192</v>
      </c>
      <c r="G72" s="2" t="s">
        <v>206</v>
      </c>
      <c r="H72" s="73">
        <v>1.7</v>
      </c>
      <c r="I72" s="73">
        <v>1.5</v>
      </c>
      <c r="J72" s="79">
        <v>4.0299999999999996E-2</v>
      </c>
      <c r="K72" s="73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08">
        <v>42896</v>
      </c>
      <c r="C73" s="9" t="s">
        <v>3</v>
      </c>
      <c r="D73" s="13" t="s">
        <v>86</v>
      </c>
      <c r="E73" s="314" t="s">
        <v>966</v>
      </c>
      <c r="F73" s="2" t="s">
        <v>192</v>
      </c>
      <c r="G73" s="2" t="s">
        <v>206</v>
      </c>
      <c r="H73" s="73">
        <v>2.9</v>
      </c>
      <c r="I73" s="73">
        <v>2.5</v>
      </c>
      <c r="J73" s="79">
        <v>0.15090000000000001</v>
      </c>
      <c r="K73" s="73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08">
        <v>42896</v>
      </c>
      <c r="C74" s="9" t="s">
        <v>3</v>
      </c>
      <c r="D74" s="13" t="s">
        <v>86</v>
      </c>
      <c r="E74" s="314" t="s">
        <v>967</v>
      </c>
      <c r="F74" s="2" t="s">
        <v>192</v>
      </c>
      <c r="G74" s="2" t="s">
        <v>206</v>
      </c>
      <c r="H74" s="73">
        <v>3.1</v>
      </c>
      <c r="I74" s="73">
        <v>2.9</v>
      </c>
      <c r="J74" s="79">
        <v>0.2397</v>
      </c>
      <c r="K74" s="73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08">
        <v>42896</v>
      </c>
      <c r="C75" s="9" t="s">
        <v>3</v>
      </c>
      <c r="D75" s="13" t="s">
        <v>86</v>
      </c>
      <c r="E75" s="314" t="s">
        <v>968</v>
      </c>
      <c r="F75" s="2" t="s">
        <v>192</v>
      </c>
      <c r="G75" s="2" t="s">
        <v>206</v>
      </c>
      <c r="H75" s="73">
        <v>4</v>
      </c>
      <c r="I75" s="73">
        <v>3.6</v>
      </c>
      <c r="J75" s="79">
        <v>0.40250000000000002</v>
      </c>
      <c r="K75" s="73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08">
        <v>42896</v>
      </c>
      <c r="C76" s="9" t="s">
        <v>3</v>
      </c>
      <c r="D76" s="13" t="s">
        <v>86</v>
      </c>
      <c r="E76" s="314" t="s">
        <v>969</v>
      </c>
      <c r="F76" s="2" t="s">
        <v>192</v>
      </c>
      <c r="G76" s="2" t="s">
        <v>206</v>
      </c>
      <c r="H76" s="73">
        <v>3.5</v>
      </c>
      <c r="I76" s="73">
        <v>3.1</v>
      </c>
      <c r="J76" s="79">
        <v>0.38319999999999999</v>
      </c>
      <c r="K76" s="73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08">
        <v>42896</v>
      </c>
      <c r="C77" s="9" t="s">
        <v>3</v>
      </c>
      <c r="D77" s="13" t="s">
        <v>86</v>
      </c>
      <c r="E77" s="314" t="s">
        <v>970</v>
      </c>
      <c r="F77" s="2" t="s">
        <v>192</v>
      </c>
      <c r="G77" s="2" t="s">
        <v>206</v>
      </c>
      <c r="H77" s="73">
        <v>3.3</v>
      </c>
      <c r="I77" s="73">
        <v>3</v>
      </c>
      <c r="J77" s="79">
        <v>0.26230000000000003</v>
      </c>
      <c r="K77" s="73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08">
        <v>42896</v>
      </c>
      <c r="C78" s="9" t="s">
        <v>3</v>
      </c>
      <c r="D78" s="13" t="s">
        <v>86</v>
      </c>
      <c r="E78" s="314" t="s">
        <v>971</v>
      </c>
      <c r="F78" s="2" t="s">
        <v>192</v>
      </c>
      <c r="G78" s="2" t="s">
        <v>206</v>
      </c>
      <c r="H78" s="73">
        <v>2.6</v>
      </c>
      <c r="I78" s="73">
        <v>2.4</v>
      </c>
      <c r="J78" s="79">
        <v>0.1439</v>
      </c>
      <c r="K78" s="73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08">
        <v>42896</v>
      </c>
      <c r="C79" s="9" t="s">
        <v>3</v>
      </c>
      <c r="D79" s="13" t="s">
        <v>86</v>
      </c>
      <c r="E79" s="314" t="s">
        <v>972</v>
      </c>
      <c r="F79" s="2" t="s">
        <v>192</v>
      </c>
      <c r="G79" s="2" t="s">
        <v>206</v>
      </c>
      <c r="H79" s="73">
        <v>3.3</v>
      </c>
      <c r="I79" s="73">
        <v>3</v>
      </c>
      <c r="J79" s="79">
        <v>0.26830000000000004</v>
      </c>
      <c r="K79" s="73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08">
        <v>42900</v>
      </c>
      <c r="C80" s="9" t="s">
        <v>3</v>
      </c>
      <c r="D80" s="13" t="s">
        <v>86</v>
      </c>
      <c r="E80" s="314" t="s">
        <v>973</v>
      </c>
      <c r="F80" s="2" t="s">
        <v>193</v>
      </c>
      <c r="G80" s="2" t="s">
        <v>206</v>
      </c>
      <c r="H80" s="73">
        <v>3.4</v>
      </c>
      <c r="I80" s="73">
        <v>2.9</v>
      </c>
      <c r="J80" s="79">
        <v>0.28370000000000001</v>
      </c>
      <c r="K80" s="73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08">
        <v>42900</v>
      </c>
      <c r="C81" s="9" t="s">
        <v>3</v>
      </c>
      <c r="D81" s="13" t="s">
        <v>86</v>
      </c>
      <c r="E81" s="314" t="s">
        <v>974</v>
      </c>
      <c r="F81" s="2" t="s">
        <v>193</v>
      </c>
      <c r="G81" s="2" t="s">
        <v>206</v>
      </c>
      <c r="H81" s="73">
        <v>1.9</v>
      </c>
      <c r="I81" s="73">
        <v>1.7</v>
      </c>
      <c r="J81" s="79">
        <v>5.2499999999999998E-2</v>
      </c>
      <c r="K81" s="73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08">
        <v>42900</v>
      </c>
      <c r="C82" s="9" t="s">
        <v>3</v>
      </c>
      <c r="D82" s="13" t="s">
        <v>86</v>
      </c>
      <c r="E82" s="314" t="s">
        <v>975</v>
      </c>
      <c r="F82" s="2" t="s">
        <v>193</v>
      </c>
      <c r="G82" s="2" t="s">
        <v>206</v>
      </c>
      <c r="H82" s="73">
        <v>4.5</v>
      </c>
      <c r="I82" s="73">
        <v>4.2</v>
      </c>
      <c r="J82" s="79">
        <v>0.87</v>
      </c>
      <c r="K82" s="73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08">
        <v>42900</v>
      </c>
      <c r="C83" s="9" t="s">
        <v>3</v>
      </c>
      <c r="D83" s="13" t="s">
        <v>86</v>
      </c>
      <c r="E83" s="314" t="s">
        <v>976</v>
      </c>
      <c r="F83" s="2" t="s">
        <v>193</v>
      </c>
      <c r="G83" s="2" t="s">
        <v>206</v>
      </c>
      <c r="H83" s="73">
        <v>4</v>
      </c>
      <c r="I83" s="73">
        <v>3.6</v>
      </c>
      <c r="J83" s="79">
        <v>0.42849999999999999</v>
      </c>
      <c r="K83" s="73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08">
        <v>42900</v>
      </c>
      <c r="C84" s="9" t="s">
        <v>3</v>
      </c>
      <c r="D84" s="13" t="s">
        <v>86</v>
      </c>
      <c r="E84" s="314" t="s">
        <v>977</v>
      </c>
      <c r="F84" s="2" t="s">
        <v>193</v>
      </c>
      <c r="G84" s="2" t="s">
        <v>206</v>
      </c>
      <c r="H84" s="73">
        <v>4.9000000000000004</v>
      </c>
      <c r="I84" s="73">
        <v>4.5</v>
      </c>
      <c r="J84" s="79">
        <v>0.90360000000000007</v>
      </c>
      <c r="K84" s="73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08">
        <v>42900</v>
      </c>
      <c r="C85" s="9" t="s">
        <v>3</v>
      </c>
      <c r="D85" s="13" t="s">
        <v>86</v>
      </c>
      <c r="E85" s="314" t="s">
        <v>978</v>
      </c>
      <c r="F85" s="2" t="s">
        <v>193</v>
      </c>
      <c r="G85" s="2" t="s">
        <v>206</v>
      </c>
      <c r="H85" s="73">
        <v>4</v>
      </c>
      <c r="I85" s="73">
        <v>3.5</v>
      </c>
      <c r="J85" s="79">
        <v>0.39369999999999999</v>
      </c>
      <c r="K85" s="73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08">
        <v>42900</v>
      </c>
      <c r="C86" s="9" t="s">
        <v>3</v>
      </c>
      <c r="D86" s="13" t="s">
        <v>86</v>
      </c>
      <c r="E86" s="314" t="s">
        <v>979</v>
      </c>
      <c r="F86" s="2" t="s">
        <v>193</v>
      </c>
      <c r="G86" s="2" t="s">
        <v>206</v>
      </c>
      <c r="H86" s="73">
        <v>3.9</v>
      </c>
      <c r="I86" s="73">
        <v>3.5</v>
      </c>
      <c r="J86" s="79">
        <v>0.18730000000000002</v>
      </c>
      <c r="K86" s="73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08">
        <v>42900</v>
      </c>
      <c r="C87" s="9" t="s">
        <v>3</v>
      </c>
      <c r="D87" s="13" t="s">
        <v>86</v>
      </c>
      <c r="E87" s="314" t="s">
        <v>980</v>
      </c>
      <c r="F87" s="2" t="s">
        <v>193</v>
      </c>
      <c r="G87" s="2" t="s">
        <v>206</v>
      </c>
      <c r="H87" s="73">
        <v>2.6</v>
      </c>
      <c r="I87" s="73">
        <v>2.4</v>
      </c>
      <c r="J87" s="79">
        <v>0.14660000000000001</v>
      </c>
      <c r="K87" s="73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08">
        <v>42900</v>
      </c>
      <c r="C88" s="9" t="s">
        <v>3</v>
      </c>
      <c r="D88" s="13" t="s">
        <v>86</v>
      </c>
      <c r="E88" s="314" t="s">
        <v>981</v>
      </c>
      <c r="F88" s="2" t="s">
        <v>193</v>
      </c>
      <c r="G88" s="2" t="s">
        <v>206</v>
      </c>
      <c r="H88" s="73">
        <v>2.4</v>
      </c>
      <c r="I88" s="73">
        <v>2.2000000000000002</v>
      </c>
      <c r="J88" s="79">
        <v>0.12240000000000001</v>
      </c>
      <c r="K88" s="73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08">
        <v>42900</v>
      </c>
      <c r="C89" s="9" t="s">
        <v>3</v>
      </c>
      <c r="D89" s="13" t="s">
        <v>86</v>
      </c>
      <c r="E89" s="314" t="s">
        <v>982</v>
      </c>
      <c r="F89" s="2" t="s">
        <v>193</v>
      </c>
      <c r="G89" s="2" t="s">
        <v>206</v>
      </c>
      <c r="H89" s="73">
        <v>3.5</v>
      </c>
      <c r="I89" s="73">
        <v>3</v>
      </c>
      <c r="J89" s="79">
        <v>0.29760000000000003</v>
      </c>
      <c r="K89" s="73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08">
        <v>42900</v>
      </c>
      <c r="C90" s="9" t="s">
        <v>3</v>
      </c>
      <c r="D90" s="13" t="s">
        <v>86</v>
      </c>
      <c r="E90" s="314" t="s">
        <v>983</v>
      </c>
      <c r="F90" s="2" t="s">
        <v>193</v>
      </c>
      <c r="G90" s="2" t="s">
        <v>206</v>
      </c>
      <c r="H90" s="73">
        <v>2.8</v>
      </c>
      <c r="I90" s="73">
        <v>2.5</v>
      </c>
      <c r="J90" s="79">
        <v>0.17430000000000001</v>
      </c>
      <c r="K90" s="73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08">
        <v>42900</v>
      </c>
      <c r="C91" s="9" t="s">
        <v>3</v>
      </c>
      <c r="D91" s="13" t="s">
        <v>86</v>
      </c>
      <c r="E91" s="314" t="s">
        <v>984</v>
      </c>
      <c r="F91" s="2" t="s">
        <v>193</v>
      </c>
      <c r="G91" s="2" t="s">
        <v>206</v>
      </c>
      <c r="H91" s="73">
        <v>3.6</v>
      </c>
      <c r="I91" s="73">
        <v>3.4</v>
      </c>
      <c r="J91" s="79">
        <v>0.3674</v>
      </c>
      <c r="K91" s="73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08">
        <v>42900</v>
      </c>
      <c r="C92" s="9" t="s">
        <v>3</v>
      </c>
      <c r="D92" s="13" t="s">
        <v>86</v>
      </c>
      <c r="E92" s="314" t="s">
        <v>985</v>
      </c>
      <c r="F92" s="2" t="s">
        <v>193</v>
      </c>
      <c r="G92" s="2" t="s">
        <v>206</v>
      </c>
      <c r="H92" s="73">
        <v>3</v>
      </c>
      <c r="I92" s="73">
        <v>2.8</v>
      </c>
      <c r="J92" s="79">
        <v>0.2109</v>
      </c>
      <c r="K92" s="73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08">
        <v>42900</v>
      </c>
      <c r="C93" s="9" t="s">
        <v>3</v>
      </c>
      <c r="D93" s="13" t="s">
        <v>86</v>
      </c>
      <c r="E93" s="314" t="s">
        <v>986</v>
      </c>
      <c r="F93" s="2" t="s">
        <v>193</v>
      </c>
      <c r="G93" s="2" t="s">
        <v>206</v>
      </c>
      <c r="H93" s="73">
        <v>3.3</v>
      </c>
      <c r="I93" s="73">
        <v>3</v>
      </c>
      <c r="J93" s="79">
        <v>0.31460000000000005</v>
      </c>
      <c r="K93" s="73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08">
        <v>42900</v>
      </c>
      <c r="C94" s="36" t="s">
        <v>3</v>
      </c>
      <c r="D94" s="13" t="s">
        <v>86</v>
      </c>
      <c r="E94" s="314" t="s">
        <v>987</v>
      </c>
      <c r="F94" s="38" t="s">
        <v>193</v>
      </c>
      <c r="G94" s="38" t="s">
        <v>206</v>
      </c>
      <c r="H94" s="74">
        <v>3.5</v>
      </c>
      <c r="I94" s="74">
        <v>3.1</v>
      </c>
      <c r="J94" s="301">
        <v>0.34250000000000003</v>
      </c>
      <c r="K94" s="74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08">
        <v>42896</v>
      </c>
      <c r="C95" s="9" t="s">
        <v>10</v>
      </c>
      <c r="D95" s="21" t="s">
        <v>170</v>
      </c>
      <c r="E95" s="314" t="s">
        <v>988</v>
      </c>
      <c r="F95" s="2" t="s">
        <v>200</v>
      </c>
      <c r="G95" s="2" t="s">
        <v>206</v>
      </c>
      <c r="H95" s="73">
        <v>3</v>
      </c>
      <c r="I95" s="73">
        <v>2.5</v>
      </c>
      <c r="J95" s="79">
        <v>0.18559999999999999</v>
      </c>
      <c r="K95" s="73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08">
        <v>42896</v>
      </c>
      <c r="C96" s="9" t="s">
        <v>10</v>
      </c>
      <c r="D96" s="21" t="s">
        <v>170</v>
      </c>
      <c r="E96" s="314" t="s">
        <v>989</v>
      </c>
      <c r="F96" s="2" t="s">
        <v>200</v>
      </c>
      <c r="G96" s="2" t="s">
        <v>206</v>
      </c>
      <c r="H96" s="73">
        <v>3.3</v>
      </c>
      <c r="I96" s="73">
        <v>2.9</v>
      </c>
      <c r="J96" s="79">
        <v>0.19690000000000002</v>
      </c>
      <c r="K96" s="73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08">
        <v>42896</v>
      </c>
      <c r="C97" s="9" t="s">
        <v>10</v>
      </c>
      <c r="D97" s="21" t="s">
        <v>170</v>
      </c>
      <c r="E97" s="314" t="s">
        <v>990</v>
      </c>
      <c r="F97" s="2" t="s">
        <v>200</v>
      </c>
      <c r="G97" s="2" t="s">
        <v>206</v>
      </c>
      <c r="H97" s="73">
        <v>3.7</v>
      </c>
      <c r="I97" s="73">
        <v>3.4</v>
      </c>
      <c r="J97" s="79">
        <v>0.29519999999999996</v>
      </c>
      <c r="K97" s="73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08">
        <v>42896</v>
      </c>
      <c r="C98" s="9" t="s">
        <v>10</v>
      </c>
      <c r="D98" s="21" t="s">
        <v>170</v>
      </c>
      <c r="E98" s="314" t="s">
        <v>991</v>
      </c>
      <c r="F98" s="2" t="s">
        <v>201</v>
      </c>
      <c r="G98" s="2" t="s">
        <v>206</v>
      </c>
      <c r="H98" s="73">
        <v>2.7</v>
      </c>
      <c r="I98" s="73">
        <v>2.5</v>
      </c>
      <c r="J98" s="79">
        <v>0.16090000000000002</v>
      </c>
      <c r="K98" s="73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08">
        <v>42896</v>
      </c>
      <c r="C99" s="9" t="s">
        <v>10</v>
      </c>
      <c r="D99" s="21" t="s">
        <v>170</v>
      </c>
      <c r="E99" s="314" t="s">
        <v>992</v>
      </c>
      <c r="F99" s="2" t="s">
        <v>201</v>
      </c>
      <c r="G99" s="2" t="s">
        <v>206</v>
      </c>
      <c r="H99" s="73">
        <v>2.2000000000000002</v>
      </c>
      <c r="I99" s="73">
        <v>2</v>
      </c>
      <c r="J99" s="79">
        <v>0.1008</v>
      </c>
      <c r="K99" s="73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08">
        <v>42896</v>
      </c>
      <c r="C100" s="9" t="s">
        <v>10</v>
      </c>
      <c r="D100" s="21" t="s">
        <v>170</v>
      </c>
      <c r="E100" s="314" t="s">
        <v>993</v>
      </c>
      <c r="F100" s="2" t="s">
        <v>201</v>
      </c>
      <c r="G100" s="2" t="s">
        <v>206</v>
      </c>
      <c r="H100" s="73">
        <v>2.7</v>
      </c>
      <c r="I100" s="73">
        <v>2.4</v>
      </c>
      <c r="J100" s="79">
        <v>0.16450000000000001</v>
      </c>
      <c r="K100" s="73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08">
        <v>42896</v>
      </c>
      <c r="C101" s="9" t="s">
        <v>10</v>
      </c>
      <c r="D101" s="21" t="s">
        <v>170</v>
      </c>
      <c r="E101" s="314" t="s">
        <v>994</v>
      </c>
      <c r="F101" s="2" t="s">
        <v>201</v>
      </c>
      <c r="G101" s="2" t="s">
        <v>206</v>
      </c>
      <c r="H101" s="73">
        <v>2.4</v>
      </c>
      <c r="I101" s="73">
        <v>2.1</v>
      </c>
      <c r="J101" s="79">
        <v>9.8900000000000002E-2</v>
      </c>
      <c r="K101" s="73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08">
        <v>42896</v>
      </c>
      <c r="C102" s="9" t="s">
        <v>10</v>
      </c>
      <c r="D102" s="21" t="s">
        <v>170</v>
      </c>
      <c r="E102" s="314" t="s">
        <v>995</v>
      </c>
      <c r="F102" s="2" t="s">
        <v>201</v>
      </c>
      <c r="G102" s="2" t="s">
        <v>206</v>
      </c>
      <c r="H102" s="73">
        <v>2.7</v>
      </c>
      <c r="I102" s="73">
        <v>2.4</v>
      </c>
      <c r="J102" s="79">
        <v>0.14180000000000001</v>
      </c>
      <c r="K102" s="73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08">
        <v>42896</v>
      </c>
      <c r="C103" s="9" t="s">
        <v>10</v>
      </c>
      <c r="D103" s="21" t="s">
        <v>170</v>
      </c>
      <c r="E103" s="314" t="s">
        <v>996</v>
      </c>
      <c r="F103" s="2" t="s">
        <v>201</v>
      </c>
      <c r="G103" s="2" t="s">
        <v>206</v>
      </c>
      <c r="H103" s="73">
        <v>2.4</v>
      </c>
      <c r="I103" s="73">
        <v>2.9</v>
      </c>
      <c r="J103" s="79">
        <v>0.28199999999999997</v>
      </c>
      <c r="K103" s="73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08">
        <v>42896</v>
      </c>
      <c r="C104" s="9" t="s">
        <v>10</v>
      </c>
      <c r="D104" s="21" t="s">
        <v>170</v>
      </c>
      <c r="E104" s="314" t="s">
        <v>997</v>
      </c>
      <c r="F104" s="2" t="s">
        <v>202</v>
      </c>
      <c r="G104" s="2" t="s">
        <v>206</v>
      </c>
      <c r="H104" s="73">
        <v>3.6</v>
      </c>
      <c r="I104" s="73">
        <v>3.1</v>
      </c>
      <c r="J104" s="79">
        <v>0.30969999999999998</v>
      </c>
      <c r="K104" s="73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08">
        <v>42896</v>
      </c>
      <c r="C105" s="9" t="s">
        <v>10</v>
      </c>
      <c r="D105" s="21" t="s">
        <v>170</v>
      </c>
      <c r="E105" s="314" t="s">
        <v>998</v>
      </c>
      <c r="F105" s="2" t="s">
        <v>202</v>
      </c>
      <c r="G105" s="2" t="s">
        <v>206</v>
      </c>
      <c r="H105" s="73">
        <v>3.4</v>
      </c>
      <c r="I105" s="73">
        <v>3</v>
      </c>
      <c r="J105" s="79">
        <v>0.25319999999999998</v>
      </c>
      <c r="K105" s="73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08">
        <v>42896</v>
      </c>
      <c r="C106" s="9" t="s">
        <v>10</v>
      </c>
      <c r="D106" s="6" t="s">
        <v>170</v>
      </c>
      <c r="E106" s="314" t="s">
        <v>999</v>
      </c>
      <c r="F106" t="s">
        <v>202</v>
      </c>
      <c r="G106" t="s">
        <v>206</v>
      </c>
      <c r="H106" s="6">
        <v>3.5</v>
      </c>
      <c r="I106" s="6">
        <v>3.1</v>
      </c>
      <c r="J106" s="91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08">
        <v>42900</v>
      </c>
      <c r="C107" s="6" t="s">
        <v>10</v>
      </c>
      <c r="D107" s="6" t="s">
        <v>170</v>
      </c>
      <c r="E107" s="314" t="s">
        <v>1000</v>
      </c>
      <c r="F107" t="s">
        <v>203</v>
      </c>
      <c r="G107" s="2" t="s">
        <v>207</v>
      </c>
      <c r="H107" s="6">
        <v>2.9</v>
      </c>
      <c r="I107" s="6">
        <v>2.6</v>
      </c>
      <c r="J107" s="91">
        <v>0.17069999999999999</v>
      </c>
      <c r="K107" s="302">
        <v>0.6</v>
      </c>
      <c r="L107">
        <v>15</v>
      </c>
      <c r="M107">
        <v>137</v>
      </c>
      <c r="N107" s="32">
        <f t="shared" si="1"/>
        <v>0.69990569519045476</v>
      </c>
      <c r="O107" s="390"/>
    </row>
    <row r="108" spans="1:15" ht="14.4" customHeight="1" thickBot="1" x14ac:dyDescent="0.35">
      <c r="A108" s="53">
        <v>42887</v>
      </c>
      <c r="B108" s="308">
        <v>42900</v>
      </c>
      <c r="C108" s="6" t="s">
        <v>10</v>
      </c>
      <c r="D108" s="6" t="s">
        <v>170</v>
      </c>
      <c r="E108" s="314" t="s">
        <v>1001</v>
      </c>
      <c r="F108" t="s">
        <v>203</v>
      </c>
      <c r="G108" s="2" t="s">
        <v>207</v>
      </c>
      <c r="H108" s="6">
        <v>3.8</v>
      </c>
      <c r="I108" s="6">
        <v>3.4</v>
      </c>
      <c r="J108" s="91">
        <v>0.40100000000000002</v>
      </c>
      <c r="K108" s="302">
        <v>7.6</v>
      </c>
      <c r="L108">
        <v>24.6</v>
      </c>
      <c r="M108">
        <v>346.7</v>
      </c>
      <c r="N108" s="32">
        <f t="shared" si="1"/>
        <v>0.73079166059192313</v>
      </c>
      <c r="O108" s="391"/>
    </row>
    <row r="109" spans="1:15" ht="15" thickBot="1" x14ac:dyDescent="0.35">
      <c r="A109" s="53">
        <v>42887</v>
      </c>
      <c r="B109" s="308">
        <v>42900</v>
      </c>
      <c r="C109" s="6" t="s">
        <v>10</v>
      </c>
      <c r="D109" s="6" t="s">
        <v>170</v>
      </c>
      <c r="E109" s="314" t="s">
        <v>1002</v>
      </c>
      <c r="F109" t="s">
        <v>203</v>
      </c>
      <c r="G109" s="2" t="s">
        <v>207</v>
      </c>
      <c r="H109" s="6">
        <v>3.1</v>
      </c>
      <c r="I109" s="6">
        <v>2.8</v>
      </c>
      <c r="J109" s="91">
        <v>0.19019999999999998</v>
      </c>
      <c r="K109" s="302">
        <v>0.9</v>
      </c>
      <c r="L109">
        <v>15.8</v>
      </c>
      <c r="M109">
        <v>158.6</v>
      </c>
      <c r="N109" s="32">
        <f t="shared" si="1"/>
        <v>0.63844785337853704</v>
      </c>
      <c r="O109" s="391"/>
    </row>
    <row r="110" spans="1:15" ht="15" thickBot="1" x14ac:dyDescent="0.35">
      <c r="A110" s="53">
        <v>42887</v>
      </c>
      <c r="B110" s="308">
        <v>42900</v>
      </c>
      <c r="C110" s="6" t="s">
        <v>10</v>
      </c>
      <c r="D110" s="6" t="s">
        <v>170</v>
      </c>
      <c r="E110" s="314" t="s">
        <v>1003</v>
      </c>
      <c r="F110" t="s">
        <v>203</v>
      </c>
      <c r="G110" s="2" t="s">
        <v>207</v>
      </c>
      <c r="H110" s="6">
        <v>3.6</v>
      </c>
      <c r="I110" s="6">
        <v>3.2</v>
      </c>
      <c r="J110" s="91">
        <v>0.3548</v>
      </c>
      <c r="K110" s="302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391"/>
    </row>
    <row r="111" spans="1:15" ht="15" thickBot="1" x14ac:dyDescent="0.35">
      <c r="A111" s="53">
        <v>42887</v>
      </c>
      <c r="B111" s="308">
        <v>42900</v>
      </c>
      <c r="C111" s="6" t="s">
        <v>10</v>
      </c>
      <c r="D111" s="6" t="s">
        <v>170</v>
      </c>
      <c r="E111" s="314" t="s">
        <v>1004</v>
      </c>
      <c r="F111" t="s">
        <v>203</v>
      </c>
      <c r="G111" s="2" t="s">
        <v>207</v>
      </c>
      <c r="H111" s="6">
        <v>3</v>
      </c>
      <c r="I111" s="6">
        <v>2.7</v>
      </c>
      <c r="J111" s="91">
        <v>0.21730000000000002</v>
      </c>
      <c r="K111" s="302">
        <v>0.6</v>
      </c>
      <c r="L111">
        <v>21.9</v>
      </c>
      <c r="M111">
        <v>171.2</v>
      </c>
      <c r="N111" s="32">
        <f t="shared" si="1"/>
        <v>0.80481481481481487</v>
      </c>
      <c r="O111" s="391"/>
    </row>
    <row r="112" spans="1:15" ht="15" thickBot="1" x14ac:dyDescent="0.35">
      <c r="A112" s="53">
        <v>42887</v>
      </c>
      <c r="B112" s="308">
        <v>42900</v>
      </c>
      <c r="C112" s="6" t="s">
        <v>10</v>
      </c>
      <c r="D112" s="6" t="s">
        <v>170</v>
      </c>
      <c r="E112" s="314" t="s">
        <v>1005</v>
      </c>
      <c r="F112" t="s">
        <v>203</v>
      </c>
      <c r="G112" s="2" t="s">
        <v>207</v>
      </c>
      <c r="H112" s="6">
        <v>3.3</v>
      </c>
      <c r="I112" s="6">
        <v>2.9</v>
      </c>
      <c r="J112" s="91">
        <v>0.31160000000000004</v>
      </c>
      <c r="K112" s="302">
        <v>1.4</v>
      </c>
      <c r="L112">
        <v>15.5</v>
      </c>
      <c r="M112">
        <v>261.10000000000002</v>
      </c>
      <c r="N112" s="32">
        <f t="shared" si="1"/>
        <v>0.86707293318863587</v>
      </c>
      <c r="O112" s="391"/>
    </row>
    <row r="113" spans="1:16" s="26" customFormat="1" ht="15" thickBot="1" x14ac:dyDescent="0.35">
      <c r="A113" s="54">
        <v>42887</v>
      </c>
      <c r="B113" s="308">
        <v>42900</v>
      </c>
      <c r="C113" s="27" t="s">
        <v>10</v>
      </c>
      <c r="D113" s="27" t="s">
        <v>170</v>
      </c>
      <c r="E113" s="314" t="s">
        <v>1006</v>
      </c>
      <c r="F113" s="26" t="s">
        <v>203</v>
      </c>
      <c r="G113" s="38" t="s">
        <v>207</v>
      </c>
      <c r="H113" s="27">
        <v>3.2</v>
      </c>
      <c r="I113" s="27">
        <v>2.9</v>
      </c>
      <c r="J113" s="303">
        <v>0.22650000000000001</v>
      </c>
      <c r="K113" s="304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391"/>
      <c r="P113"/>
    </row>
    <row r="114" spans="1:16" ht="15" thickBot="1" x14ac:dyDescent="0.35">
      <c r="A114" s="10">
        <v>42887</v>
      </c>
      <c r="B114" s="308">
        <v>42914</v>
      </c>
      <c r="C114" s="9" t="s">
        <v>10</v>
      </c>
      <c r="D114" s="9" t="s">
        <v>87</v>
      </c>
      <c r="E114" s="314" t="s">
        <v>1007</v>
      </c>
      <c r="F114" t="s">
        <v>204</v>
      </c>
      <c r="G114" s="2" t="s">
        <v>208</v>
      </c>
      <c r="H114" s="6">
        <v>4.3</v>
      </c>
      <c r="I114" s="6">
        <v>4</v>
      </c>
      <c r="J114" s="91">
        <v>0.56979999999999997</v>
      </c>
      <c r="K114" s="302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08">
        <v>42914</v>
      </c>
      <c r="C115" s="9" t="s">
        <v>10</v>
      </c>
      <c r="D115" s="9" t="s">
        <v>87</v>
      </c>
      <c r="E115" s="314" t="s">
        <v>1008</v>
      </c>
      <c r="F115" t="s">
        <v>204</v>
      </c>
      <c r="G115" s="2" t="s">
        <v>208</v>
      </c>
      <c r="H115" s="6">
        <v>4.3</v>
      </c>
      <c r="I115" s="6">
        <v>3.9</v>
      </c>
      <c r="J115" s="91">
        <v>0.58299999999999996</v>
      </c>
      <c r="K115" s="302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08">
        <v>42914</v>
      </c>
      <c r="C116" s="9" t="s">
        <v>10</v>
      </c>
      <c r="D116" s="9" t="s">
        <v>87</v>
      </c>
      <c r="E116" s="314" t="s">
        <v>1009</v>
      </c>
      <c r="F116" t="s">
        <v>204</v>
      </c>
      <c r="G116" s="2" t="s">
        <v>208</v>
      </c>
      <c r="H116" s="6">
        <v>4.7</v>
      </c>
      <c r="I116" s="6">
        <v>4.2</v>
      </c>
      <c r="J116" s="91">
        <v>0.80070000000000008</v>
      </c>
      <c r="K116" s="302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08">
        <v>42914</v>
      </c>
      <c r="C117" s="9" t="s">
        <v>10</v>
      </c>
      <c r="D117" s="9" t="s">
        <v>87</v>
      </c>
      <c r="E117" s="314" t="s">
        <v>1010</v>
      </c>
      <c r="F117" t="s">
        <v>204</v>
      </c>
      <c r="G117" s="2" t="s">
        <v>208</v>
      </c>
      <c r="H117" s="6">
        <v>4.4000000000000004</v>
      </c>
      <c r="I117" s="6">
        <v>3.9</v>
      </c>
      <c r="J117" s="91">
        <v>0.67710000000000004</v>
      </c>
      <c r="K117" s="302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08">
        <v>42914</v>
      </c>
      <c r="C118" s="9" t="s">
        <v>10</v>
      </c>
      <c r="D118" s="9" t="s">
        <v>87</v>
      </c>
      <c r="E118" s="314" t="s">
        <v>1011</v>
      </c>
      <c r="F118" t="s">
        <v>204</v>
      </c>
      <c r="G118" s="2" t="s">
        <v>208</v>
      </c>
      <c r="H118" s="6">
        <v>5</v>
      </c>
      <c r="I118" s="6">
        <v>4.5</v>
      </c>
      <c r="J118" s="91">
        <v>0.94840000000000002</v>
      </c>
      <c r="K118" s="302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08">
        <v>42914</v>
      </c>
      <c r="C119" s="9" t="s">
        <v>10</v>
      </c>
      <c r="D119" s="9" t="s">
        <v>87</v>
      </c>
      <c r="E119" s="314" t="s">
        <v>1012</v>
      </c>
      <c r="F119" t="s">
        <v>204</v>
      </c>
      <c r="G119" s="2" t="s">
        <v>208</v>
      </c>
      <c r="H119" s="6">
        <v>5.3</v>
      </c>
      <c r="I119" s="6">
        <v>4.9000000000000004</v>
      </c>
      <c r="J119" s="91">
        <v>1.3503000000000001</v>
      </c>
      <c r="K119" s="302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08">
        <v>42914</v>
      </c>
      <c r="C120" s="9" t="s">
        <v>10</v>
      </c>
      <c r="D120" s="9" t="s">
        <v>87</v>
      </c>
      <c r="E120" s="314" t="s">
        <v>1013</v>
      </c>
      <c r="F120" t="s">
        <v>204</v>
      </c>
      <c r="G120" s="2" t="s">
        <v>208</v>
      </c>
      <c r="H120" s="6">
        <v>4.5999999999999996</v>
      </c>
      <c r="I120" s="6">
        <v>4.0999999999999996</v>
      </c>
      <c r="J120" s="91">
        <v>0.71650000000000003</v>
      </c>
      <c r="K120" s="302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08">
        <v>42914</v>
      </c>
      <c r="C121" s="9" t="s">
        <v>10</v>
      </c>
      <c r="D121" s="9" t="s">
        <v>87</v>
      </c>
      <c r="E121" s="314" t="s">
        <v>1014</v>
      </c>
      <c r="F121" t="s">
        <v>204</v>
      </c>
      <c r="G121" s="2" t="s">
        <v>208</v>
      </c>
      <c r="H121" s="6">
        <v>5</v>
      </c>
      <c r="I121" s="6">
        <v>4.5999999999999996</v>
      </c>
      <c r="J121" s="91">
        <v>0.86720000000000008</v>
      </c>
      <c r="K121" s="302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08">
        <v>42914</v>
      </c>
      <c r="C122" s="9" t="s">
        <v>10</v>
      </c>
      <c r="D122" s="9" t="s">
        <v>87</v>
      </c>
      <c r="E122" s="314" t="s">
        <v>1015</v>
      </c>
      <c r="F122" t="s">
        <v>204</v>
      </c>
      <c r="G122" s="2" t="s">
        <v>208</v>
      </c>
      <c r="H122" s="6">
        <v>4.8</v>
      </c>
      <c r="I122" s="6">
        <v>4.3</v>
      </c>
      <c r="J122" s="91">
        <v>0.80800000000000005</v>
      </c>
      <c r="K122" s="302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08">
        <v>42914</v>
      </c>
      <c r="C123" s="9" t="s">
        <v>10</v>
      </c>
      <c r="D123" s="9" t="s">
        <v>87</v>
      </c>
      <c r="E123" s="314" t="s">
        <v>1016</v>
      </c>
      <c r="F123" t="s">
        <v>204</v>
      </c>
      <c r="G123" s="2" t="s">
        <v>208</v>
      </c>
      <c r="H123" s="6">
        <v>3.5</v>
      </c>
      <c r="I123" s="6">
        <v>3.2</v>
      </c>
      <c r="J123" s="91">
        <v>0.31719999999999998</v>
      </c>
      <c r="K123" s="302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08">
        <v>42914</v>
      </c>
      <c r="C124" s="9" t="s">
        <v>10</v>
      </c>
      <c r="D124" s="9" t="s">
        <v>87</v>
      </c>
      <c r="E124" s="314" t="s">
        <v>1017</v>
      </c>
      <c r="F124" t="s">
        <v>204</v>
      </c>
      <c r="G124" s="2" t="s">
        <v>208</v>
      </c>
      <c r="H124" s="6">
        <v>3.7</v>
      </c>
      <c r="I124" s="6">
        <v>3.3</v>
      </c>
      <c r="J124" s="91">
        <v>0.33900000000000002</v>
      </c>
      <c r="K124" s="302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08">
        <v>42914</v>
      </c>
      <c r="C125" s="9" t="s">
        <v>10</v>
      </c>
      <c r="D125" s="9" t="s">
        <v>87</v>
      </c>
      <c r="E125" s="314" t="s">
        <v>1018</v>
      </c>
      <c r="F125" t="s">
        <v>204</v>
      </c>
      <c r="G125" s="2" t="s">
        <v>208</v>
      </c>
      <c r="H125" s="6">
        <v>4.4000000000000004</v>
      </c>
      <c r="I125" s="6">
        <v>4</v>
      </c>
      <c r="J125" s="91">
        <v>0.66559999999999997</v>
      </c>
      <c r="K125" s="302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08">
        <v>42914</v>
      </c>
      <c r="C126" s="36" t="s">
        <v>10</v>
      </c>
      <c r="D126" s="36" t="s">
        <v>87</v>
      </c>
      <c r="E126" s="314" t="s">
        <v>1019</v>
      </c>
      <c r="F126" s="26" t="s">
        <v>204</v>
      </c>
      <c r="G126" s="38" t="s">
        <v>208</v>
      </c>
      <c r="H126" s="27">
        <v>5.4</v>
      </c>
      <c r="I126" s="27">
        <v>5</v>
      </c>
      <c r="J126" s="303">
        <v>1.2809000000000001</v>
      </c>
      <c r="K126" s="304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08">
        <v>42900</v>
      </c>
      <c r="C127" s="9" t="s">
        <v>11</v>
      </c>
      <c r="D127" s="9" t="s">
        <v>88</v>
      </c>
      <c r="E127" s="314" t="s">
        <v>1020</v>
      </c>
      <c r="F127" s="2" t="s">
        <v>195</v>
      </c>
      <c r="G127" s="2" t="s">
        <v>206</v>
      </c>
      <c r="H127" s="73">
        <v>2.2000000000000002</v>
      </c>
      <c r="I127" s="73">
        <v>2</v>
      </c>
      <c r="J127" s="79">
        <v>5.8299999999999998E-2</v>
      </c>
      <c r="K127" s="73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08">
        <v>42900</v>
      </c>
      <c r="C128" s="9" t="s">
        <v>11</v>
      </c>
      <c r="D128" s="9" t="s">
        <v>88</v>
      </c>
      <c r="E128" s="314" t="s">
        <v>1021</v>
      </c>
      <c r="F128" s="2" t="s">
        <v>195</v>
      </c>
      <c r="G128" s="2" t="s">
        <v>206</v>
      </c>
      <c r="H128" s="73">
        <v>2.4</v>
      </c>
      <c r="I128" s="73">
        <v>2</v>
      </c>
      <c r="J128" s="79">
        <v>9.0200000000000002E-2</v>
      </c>
      <c r="K128" s="73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08">
        <v>42900</v>
      </c>
      <c r="C129" s="9" t="s">
        <v>11</v>
      </c>
      <c r="D129" s="9" t="s">
        <v>88</v>
      </c>
      <c r="E129" s="314" t="s">
        <v>1022</v>
      </c>
      <c r="F129" s="2" t="s">
        <v>195</v>
      </c>
      <c r="G129" s="2" t="s">
        <v>206</v>
      </c>
      <c r="H129" s="73">
        <v>2.2000000000000002</v>
      </c>
      <c r="I129" s="73">
        <v>2</v>
      </c>
      <c r="J129" s="79">
        <v>8.9099999999999999E-2</v>
      </c>
      <c r="K129" s="73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08">
        <v>42900</v>
      </c>
      <c r="C130" s="9" t="s">
        <v>11</v>
      </c>
      <c r="D130" s="9" t="s">
        <v>88</v>
      </c>
      <c r="E130" s="314" t="s">
        <v>1023</v>
      </c>
      <c r="F130" s="2" t="s">
        <v>195</v>
      </c>
      <c r="G130" s="2" t="s">
        <v>206</v>
      </c>
      <c r="H130" s="73">
        <v>2.4</v>
      </c>
      <c r="I130" s="73">
        <v>2</v>
      </c>
      <c r="J130" s="79">
        <v>0.1222</v>
      </c>
      <c r="K130" s="73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08">
        <v>42900</v>
      </c>
      <c r="C131" s="9" t="s">
        <v>11</v>
      </c>
      <c r="D131" s="9" t="s">
        <v>88</v>
      </c>
      <c r="E131" s="314" t="s">
        <v>1024</v>
      </c>
      <c r="F131" s="2" t="s">
        <v>195</v>
      </c>
      <c r="G131" s="2" t="s">
        <v>206</v>
      </c>
      <c r="H131" s="73">
        <v>5.5</v>
      </c>
      <c r="I131" s="73">
        <v>5</v>
      </c>
      <c r="J131" s="79">
        <v>1.3957999999999999</v>
      </c>
      <c r="K131" s="73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08">
        <v>42900</v>
      </c>
      <c r="C132" s="9" t="s">
        <v>11</v>
      </c>
      <c r="D132" s="9" t="s">
        <v>88</v>
      </c>
      <c r="E132" s="314" t="s">
        <v>1025</v>
      </c>
      <c r="F132" s="2" t="s">
        <v>195</v>
      </c>
      <c r="G132" s="2" t="s">
        <v>206</v>
      </c>
      <c r="H132" s="73">
        <v>2.7</v>
      </c>
      <c r="I132" s="73">
        <v>2.5</v>
      </c>
      <c r="J132" s="79">
        <v>0.1694</v>
      </c>
      <c r="K132" s="73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08">
        <v>42900</v>
      </c>
      <c r="C133" s="9" t="s">
        <v>11</v>
      </c>
      <c r="D133" s="9" t="s">
        <v>88</v>
      </c>
      <c r="E133" s="314" t="s">
        <v>1026</v>
      </c>
      <c r="F133" s="2" t="s">
        <v>195</v>
      </c>
      <c r="G133" s="2" t="s">
        <v>206</v>
      </c>
      <c r="H133" s="73">
        <v>4.5</v>
      </c>
      <c r="I133" s="73">
        <v>4</v>
      </c>
      <c r="J133" s="79">
        <v>0.70910000000000006</v>
      </c>
      <c r="K133" s="73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08">
        <v>42900</v>
      </c>
      <c r="C134" s="9" t="s">
        <v>11</v>
      </c>
      <c r="D134" s="9" t="s">
        <v>88</v>
      </c>
      <c r="E134" s="314" t="s">
        <v>1027</v>
      </c>
      <c r="F134" s="2" t="s">
        <v>195</v>
      </c>
      <c r="G134" s="2" t="s">
        <v>206</v>
      </c>
      <c r="H134" s="73">
        <v>2.9</v>
      </c>
      <c r="I134" s="73">
        <v>2.5</v>
      </c>
      <c r="J134" s="79">
        <v>0.15609999999999999</v>
      </c>
      <c r="K134" s="305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196</v>
      </c>
    </row>
    <row r="135" spans="1:15" ht="15" thickBot="1" x14ac:dyDescent="0.35">
      <c r="A135" s="10">
        <v>42887</v>
      </c>
      <c r="B135" s="308">
        <v>42900</v>
      </c>
      <c r="C135" s="9" t="s">
        <v>11</v>
      </c>
      <c r="D135" s="9" t="s">
        <v>88</v>
      </c>
      <c r="E135" s="314" t="s">
        <v>1028</v>
      </c>
      <c r="F135" s="2" t="s">
        <v>195</v>
      </c>
      <c r="G135" s="2" t="s">
        <v>206</v>
      </c>
      <c r="H135" s="73">
        <v>3.3</v>
      </c>
      <c r="I135" s="73">
        <v>2.9</v>
      </c>
      <c r="J135" s="79">
        <v>0.2344</v>
      </c>
      <c r="K135" s="73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08">
        <v>42900</v>
      </c>
      <c r="C136" s="9" t="s">
        <v>11</v>
      </c>
      <c r="D136" s="9" t="s">
        <v>88</v>
      </c>
      <c r="E136" s="314" t="s">
        <v>1029</v>
      </c>
      <c r="F136" s="2" t="s">
        <v>195</v>
      </c>
      <c r="G136" s="2" t="s">
        <v>206</v>
      </c>
      <c r="H136" s="73">
        <v>3.8</v>
      </c>
      <c r="I136" s="73">
        <v>3.4</v>
      </c>
      <c r="J136" s="79">
        <v>0.44410000000000005</v>
      </c>
      <c r="K136" s="73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08">
        <v>42900</v>
      </c>
      <c r="C137" s="9" t="s">
        <v>11</v>
      </c>
      <c r="D137" s="9" t="s">
        <v>88</v>
      </c>
      <c r="E137" s="314" t="s">
        <v>1030</v>
      </c>
      <c r="F137" s="2" t="s">
        <v>195</v>
      </c>
      <c r="G137" s="2" t="s">
        <v>206</v>
      </c>
      <c r="H137" s="73">
        <v>4.3</v>
      </c>
      <c r="I137" s="73">
        <v>3.8</v>
      </c>
      <c r="J137" s="79">
        <v>0.67670000000000008</v>
      </c>
      <c r="K137" s="73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08">
        <v>42900</v>
      </c>
      <c r="C138" s="9" t="s">
        <v>11</v>
      </c>
      <c r="D138" s="9" t="s">
        <v>88</v>
      </c>
      <c r="E138" s="314" t="s">
        <v>1031</v>
      </c>
      <c r="F138" s="2" t="s">
        <v>195</v>
      </c>
      <c r="G138" s="2" t="s">
        <v>206</v>
      </c>
      <c r="H138" s="73">
        <v>3.2</v>
      </c>
      <c r="I138" s="73">
        <v>2.8</v>
      </c>
      <c r="J138" s="79">
        <v>0.2838</v>
      </c>
      <c r="K138" s="73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08">
        <v>42900</v>
      </c>
      <c r="C139" s="9" t="s">
        <v>11</v>
      </c>
      <c r="D139" s="9" t="s">
        <v>88</v>
      </c>
      <c r="E139" s="314" t="s">
        <v>1032</v>
      </c>
      <c r="F139" s="2" t="s">
        <v>195</v>
      </c>
      <c r="G139" s="2" t="s">
        <v>206</v>
      </c>
      <c r="H139" s="73">
        <v>4.5</v>
      </c>
      <c r="I139" s="73">
        <v>4.0999999999999996</v>
      </c>
      <c r="J139" s="79">
        <v>0.73960000000000004</v>
      </c>
      <c r="K139" s="73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08">
        <v>42900</v>
      </c>
      <c r="C140" s="9" t="s">
        <v>11</v>
      </c>
      <c r="D140" s="9" t="s">
        <v>88</v>
      </c>
      <c r="E140" s="314" t="s">
        <v>1033</v>
      </c>
      <c r="F140" s="2" t="s">
        <v>195</v>
      </c>
      <c r="G140" s="2" t="s">
        <v>206</v>
      </c>
      <c r="H140" s="73">
        <v>3.8</v>
      </c>
      <c r="I140" s="73">
        <v>3.4</v>
      </c>
      <c r="J140" s="79">
        <v>0.34279999999999999</v>
      </c>
      <c r="K140" s="73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08">
        <v>42900</v>
      </c>
      <c r="C141" s="9" t="s">
        <v>11</v>
      </c>
      <c r="D141" s="9" t="s">
        <v>88</v>
      </c>
      <c r="E141" s="314" t="s">
        <v>1034</v>
      </c>
      <c r="F141" s="2" t="s">
        <v>197</v>
      </c>
      <c r="G141" s="2" t="s">
        <v>206</v>
      </c>
      <c r="H141" s="73">
        <v>2.6</v>
      </c>
      <c r="I141" s="73">
        <v>2.4</v>
      </c>
      <c r="J141" s="79">
        <v>6.8099999999999994E-2</v>
      </c>
      <c r="K141" s="73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08">
        <v>42900</v>
      </c>
      <c r="C142" s="9" t="s">
        <v>11</v>
      </c>
      <c r="D142" s="9" t="s">
        <v>88</v>
      </c>
      <c r="E142" s="314" t="s">
        <v>1035</v>
      </c>
      <c r="F142" s="2" t="s">
        <v>197</v>
      </c>
      <c r="G142" s="2" t="s">
        <v>206</v>
      </c>
      <c r="H142" s="73">
        <v>2.2000000000000002</v>
      </c>
      <c r="I142" s="73">
        <v>2</v>
      </c>
      <c r="J142" s="79">
        <v>7.9400000000000012E-2</v>
      </c>
      <c r="K142" s="73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08">
        <v>42900</v>
      </c>
      <c r="C143" s="9" t="s">
        <v>11</v>
      </c>
      <c r="D143" s="9" t="s">
        <v>88</v>
      </c>
      <c r="E143" s="314" t="s">
        <v>1036</v>
      </c>
      <c r="F143" s="2" t="s">
        <v>197</v>
      </c>
      <c r="G143" s="2" t="s">
        <v>206</v>
      </c>
      <c r="H143" s="73">
        <v>4.2</v>
      </c>
      <c r="I143" s="73">
        <v>3.9</v>
      </c>
      <c r="J143" s="79">
        <v>0.45419999999999999</v>
      </c>
      <c r="K143" s="73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08">
        <v>42900</v>
      </c>
      <c r="C144" s="9" t="s">
        <v>11</v>
      </c>
      <c r="D144" s="9" t="s">
        <v>88</v>
      </c>
      <c r="E144" s="314" t="s">
        <v>1037</v>
      </c>
      <c r="F144" s="2" t="s">
        <v>197</v>
      </c>
      <c r="G144" s="2" t="s">
        <v>206</v>
      </c>
      <c r="H144" s="73">
        <v>2.5</v>
      </c>
      <c r="I144" s="73">
        <v>2.2999999999999998</v>
      </c>
      <c r="J144" s="79">
        <v>0.1196</v>
      </c>
      <c r="K144" s="73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08">
        <v>42900</v>
      </c>
      <c r="C145" s="9" t="s">
        <v>11</v>
      </c>
      <c r="D145" s="9" t="s">
        <v>88</v>
      </c>
      <c r="E145" s="314" t="s">
        <v>1038</v>
      </c>
      <c r="F145" s="2" t="s">
        <v>197</v>
      </c>
      <c r="G145" s="2" t="s">
        <v>206</v>
      </c>
      <c r="H145" s="73">
        <v>2.8</v>
      </c>
      <c r="I145" s="73">
        <v>2.5</v>
      </c>
      <c r="J145" s="79">
        <v>0.11849999999999999</v>
      </c>
      <c r="K145" s="73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08">
        <v>42900</v>
      </c>
      <c r="C146" s="9" t="s">
        <v>11</v>
      </c>
      <c r="D146" s="9" t="s">
        <v>88</v>
      </c>
      <c r="E146" s="314" t="s">
        <v>1039</v>
      </c>
      <c r="F146" s="2" t="s">
        <v>197</v>
      </c>
      <c r="G146" s="2" t="s">
        <v>206</v>
      </c>
      <c r="H146" s="73">
        <v>3.5</v>
      </c>
      <c r="I146" s="73">
        <v>3.1</v>
      </c>
      <c r="J146" s="79">
        <v>0.33410000000000001</v>
      </c>
      <c r="K146" s="73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08">
        <v>42900</v>
      </c>
      <c r="C147" s="9" t="s">
        <v>11</v>
      </c>
      <c r="D147" s="9" t="s">
        <v>88</v>
      </c>
      <c r="E147" s="314" t="s">
        <v>1040</v>
      </c>
      <c r="F147" s="2" t="s">
        <v>197</v>
      </c>
      <c r="G147" s="2" t="s">
        <v>206</v>
      </c>
      <c r="H147" s="73">
        <v>4.7</v>
      </c>
      <c r="I147" s="73">
        <v>4.3</v>
      </c>
      <c r="J147" s="79">
        <v>0.69820000000000004</v>
      </c>
      <c r="K147" s="73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08">
        <v>42900</v>
      </c>
      <c r="C148" s="9" t="s">
        <v>11</v>
      </c>
      <c r="D148" s="9" t="s">
        <v>88</v>
      </c>
      <c r="E148" s="314" t="s">
        <v>1041</v>
      </c>
      <c r="F148" s="2" t="s">
        <v>198</v>
      </c>
      <c r="G148" s="2" t="s">
        <v>206</v>
      </c>
      <c r="H148" s="73">
        <v>2.7</v>
      </c>
      <c r="I148" s="73">
        <v>2.5</v>
      </c>
      <c r="J148" s="79">
        <v>0.16300000000000001</v>
      </c>
      <c r="K148" s="73"/>
      <c r="L148" s="33">
        <v>20.7</v>
      </c>
      <c r="M148" s="2">
        <v>123.6</v>
      </c>
      <c r="N148" s="32">
        <f t="shared" si="2"/>
        <v>0.82812579383224094</v>
      </c>
      <c r="O148" s="2" t="s">
        <v>199</v>
      </c>
    </row>
    <row r="149" spans="1:16" s="26" customFormat="1" ht="15" thickBot="1" x14ac:dyDescent="0.35">
      <c r="A149" s="37">
        <v>42887</v>
      </c>
      <c r="B149" s="308">
        <v>42900</v>
      </c>
      <c r="C149" s="36" t="s">
        <v>11</v>
      </c>
      <c r="D149" s="36" t="s">
        <v>88</v>
      </c>
      <c r="E149" s="314" t="s">
        <v>1042</v>
      </c>
      <c r="F149" s="38" t="s">
        <v>198</v>
      </c>
      <c r="G149" s="38" t="s">
        <v>206</v>
      </c>
      <c r="H149" s="74">
        <v>3.2</v>
      </c>
      <c r="I149" s="74">
        <v>3</v>
      </c>
      <c r="J149" s="301">
        <v>0.189</v>
      </c>
      <c r="K149" s="74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08">
        <v>42914</v>
      </c>
      <c r="C150" s="9" t="s">
        <v>11</v>
      </c>
      <c r="D150" s="9" t="s">
        <v>89</v>
      </c>
      <c r="E150" s="314" t="s">
        <v>1043</v>
      </c>
      <c r="F150" t="s">
        <v>209</v>
      </c>
      <c r="G150" t="s">
        <v>208</v>
      </c>
      <c r="H150" s="6">
        <v>4</v>
      </c>
      <c r="I150" s="6">
        <v>3.6</v>
      </c>
      <c r="J150" s="91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08">
        <v>42914</v>
      </c>
      <c r="C151" s="9" t="s">
        <v>11</v>
      </c>
      <c r="D151" s="9" t="s">
        <v>89</v>
      </c>
      <c r="E151" s="314" t="s">
        <v>1044</v>
      </c>
      <c r="F151" t="s">
        <v>209</v>
      </c>
      <c r="G151" t="s">
        <v>208</v>
      </c>
      <c r="H151" s="6">
        <v>5.4</v>
      </c>
      <c r="I151" s="6">
        <v>4.9000000000000004</v>
      </c>
      <c r="J151" s="91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08">
        <v>42914</v>
      </c>
      <c r="C152" s="9" t="s">
        <v>11</v>
      </c>
      <c r="D152" s="9" t="s">
        <v>89</v>
      </c>
      <c r="E152" s="314" t="s">
        <v>1045</v>
      </c>
      <c r="F152" t="s">
        <v>209</v>
      </c>
      <c r="G152" t="s">
        <v>208</v>
      </c>
      <c r="H152" s="6">
        <v>5.6</v>
      </c>
      <c r="I152" s="6">
        <v>5.0999999999999996</v>
      </c>
      <c r="J152" s="91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08">
        <v>42914</v>
      </c>
      <c r="C153" s="9" t="s">
        <v>11</v>
      </c>
      <c r="D153" s="9" t="s">
        <v>89</v>
      </c>
      <c r="E153" s="314" t="s">
        <v>1046</v>
      </c>
      <c r="F153" t="s">
        <v>209</v>
      </c>
      <c r="G153" t="s">
        <v>208</v>
      </c>
      <c r="H153" s="6">
        <v>4.0999999999999996</v>
      </c>
      <c r="I153" s="6">
        <v>3.7</v>
      </c>
      <c r="J153" s="91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08">
        <v>42914</v>
      </c>
      <c r="C154" s="9" t="s">
        <v>11</v>
      </c>
      <c r="D154" s="9" t="s">
        <v>89</v>
      </c>
      <c r="E154" s="314" t="s">
        <v>1047</v>
      </c>
      <c r="F154" t="s">
        <v>209</v>
      </c>
      <c r="G154" t="s">
        <v>208</v>
      </c>
      <c r="H154" s="6">
        <v>4.9000000000000004</v>
      </c>
      <c r="I154" s="6">
        <v>4.4000000000000004</v>
      </c>
      <c r="J154" s="91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08">
        <v>42914</v>
      </c>
      <c r="C155" s="9" t="s">
        <v>11</v>
      </c>
      <c r="D155" s="9" t="s">
        <v>89</v>
      </c>
      <c r="E155" s="314" t="s">
        <v>1048</v>
      </c>
      <c r="F155" t="s">
        <v>209</v>
      </c>
      <c r="G155" t="s">
        <v>208</v>
      </c>
      <c r="H155" s="6">
        <v>6.1</v>
      </c>
      <c r="I155" s="6">
        <v>5.8</v>
      </c>
      <c r="J155" s="91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08">
        <v>42914</v>
      </c>
      <c r="C156" s="9" t="s">
        <v>11</v>
      </c>
      <c r="D156" s="9" t="s">
        <v>89</v>
      </c>
      <c r="E156" s="314" t="s">
        <v>1049</v>
      </c>
      <c r="F156" t="s">
        <v>209</v>
      </c>
      <c r="G156" t="s">
        <v>208</v>
      </c>
      <c r="H156" s="6">
        <v>5.3</v>
      </c>
      <c r="I156" s="6">
        <v>4.8</v>
      </c>
      <c r="J156" s="91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08">
        <v>42914</v>
      </c>
      <c r="C157" s="9" t="s">
        <v>11</v>
      </c>
      <c r="D157" s="9" t="s">
        <v>89</v>
      </c>
      <c r="E157" s="314" t="s">
        <v>1050</v>
      </c>
      <c r="F157" t="s">
        <v>209</v>
      </c>
      <c r="G157" t="s">
        <v>208</v>
      </c>
      <c r="H157" s="6">
        <v>5.8</v>
      </c>
      <c r="I157" s="6">
        <v>5.3</v>
      </c>
      <c r="J157" s="91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08">
        <v>42914</v>
      </c>
      <c r="C158" s="9" t="s">
        <v>11</v>
      </c>
      <c r="D158" s="9" t="s">
        <v>89</v>
      </c>
      <c r="E158" s="314" t="s">
        <v>1051</v>
      </c>
      <c r="F158" t="s">
        <v>209</v>
      </c>
      <c r="G158" t="s">
        <v>208</v>
      </c>
      <c r="H158" s="6">
        <v>4</v>
      </c>
      <c r="I158" s="6">
        <v>3.5</v>
      </c>
      <c r="J158" s="91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08">
        <v>42914</v>
      </c>
      <c r="C159" s="9" t="s">
        <v>11</v>
      </c>
      <c r="D159" s="9" t="s">
        <v>89</v>
      </c>
      <c r="E159" s="314" t="s">
        <v>1052</v>
      </c>
      <c r="F159" t="s">
        <v>209</v>
      </c>
      <c r="G159" t="s">
        <v>208</v>
      </c>
      <c r="H159" s="6">
        <v>5</v>
      </c>
      <c r="I159" s="6">
        <v>4.5999999999999996</v>
      </c>
      <c r="J159" s="91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08">
        <v>42914</v>
      </c>
      <c r="C160" s="9" t="s">
        <v>11</v>
      </c>
      <c r="D160" s="9" t="s">
        <v>89</v>
      </c>
      <c r="E160" s="314" t="s">
        <v>1053</v>
      </c>
      <c r="F160" t="s">
        <v>209</v>
      </c>
      <c r="G160" t="s">
        <v>208</v>
      </c>
      <c r="H160" s="6">
        <v>5.4</v>
      </c>
      <c r="I160" s="6">
        <v>5</v>
      </c>
      <c r="J160" s="91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08">
        <v>42914</v>
      </c>
      <c r="C161" s="9" t="s">
        <v>11</v>
      </c>
      <c r="D161" s="9" t="s">
        <v>89</v>
      </c>
      <c r="E161" s="314" t="s">
        <v>1054</v>
      </c>
      <c r="F161" t="s">
        <v>209</v>
      </c>
      <c r="G161" t="s">
        <v>208</v>
      </c>
      <c r="H161" s="6">
        <v>5.7</v>
      </c>
      <c r="I161" s="6">
        <v>5.3</v>
      </c>
      <c r="J161" s="91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08">
        <v>42914</v>
      </c>
      <c r="C162" s="9" t="s">
        <v>11</v>
      </c>
      <c r="D162" s="9" t="s">
        <v>89</v>
      </c>
      <c r="E162" s="314" t="s">
        <v>1055</v>
      </c>
      <c r="F162" t="s">
        <v>209</v>
      </c>
      <c r="G162" t="s">
        <v>208</v>
      </c>
      <c r="H162" s="6">
        <v>4.9000000000000004</v>
      </c>
      <c r="I162" s="6">
        <v>0.4</v>
      </c>
      <c r="J162" s="91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08">
        <v>42914</v>
      </c>
      <c r="C163" s="9" t="s">
        <v>11</v>
      </c>
      <c r="D163" s="9" t="s">
        <v>89</v>
      </c>
      <c r="E163" s="314" t="s">
        <v>1056</v>
      </c>
      <c r="F163" t="s">
        <v>209</v>
      </c>
      <c r="G163" t="s">
        <v>208</v>
      </c>
      <c r="H163" s="6">
        <v>5.5</v>
      </c>
      <c r="I163" s="6">
        <v>5.0999999999999996</v>
      </c>
      <c r="J163" s="91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08">
        <v>42914</v>
      </c>
      <c r="C164" s="9" t="s">
        <v>11</v>
      </c>
      <c r="D164" s="9" t="s">
        <v>89</v>
      </c>
      <c r="E164" s="314" t="s">
        <v>1057</v>
      </c>
      <c r="F164" t="s">
        <v>209</v>
      </c>
      <c r="G164" t="s">
        <v>208</v>
      </c>
      <c r="H164" s="6">
        <v>4.4000000000000004</v>
      </c>
      <c r="I164" s="6">
        <v>4.2</v>
      </c>
      <c r="J164" s="91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08">
        <v>42914</v>
      </c>
      <c r="C165" s="9" t="s">
        <v>11</v>
      </c>
      <c r="D165" s="9" t="s">
        <v>89</v>
      </c>
      <c r="E165" s="314" t="s">
        <v>1058</v>
      </c>
      <c r="F165" t="s">
        <v>209</v>
      </c>
      <c r="G165" t="s">
        <v>208</v>
      </c>
      <c r="H165" s="6">
        <v>4.3</v>
      </c>
      <c r="I165" s="6">
        <v>3.9</v>
      </c>
      <c r="J165" s="91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08">
        <v>42914</v>
      </c>
      <c r="C166" s="9" t="s">
        <v>11</v>
      </c>
      <c r="D166" s="9" t="s">
        <v>89</v>
      </c>
      <c r="E166" s="314" t="s">
        <v>1059</v>
      </c>
      <c r="F166" t="s">
        <v>209</v>
      </c>
      <c r="G166" t="s">
        <v>208</v>
      </c>
      <c r="H166" s="6">
        <v>5</v>
      </c>
      <c r="I166" s="6">
        <v>4.5999999999999996</v>
      </c>
      <c r="J166" s="91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08">
        <v>42914</v>
      </c>
      <c r="C167" s="9" t="s">
        <v>11</v>
      </c>
      <c r="D167" s="9" t="s">
        <v>89</v>
      </c>
      <c r="E167" s="314" t="s">
        <v>1060</v>
      </c>
      <c r="F167" t="s">
        <v>209</v>
      </c>
      <c r="G167" t="s">
        <v>208</v>
      </c>
      <c r="H167" s="6">
        <v>4.5999999999999996</v>
      </c>
      <c r="I167" s="6">
        <v>4.2</v>
      </c>
      <c r="J167" s="91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08">
        <v>42914</v>
      </c>
      <c r="C168" s="9" t="s">
        <v>11</v>
      </c>
      <c r="D168" s="9" t="s">
        <v>89</v>
      </c>
      <c r="E168" s="314" t="s">
        <v>1061</v>
      </c>
      <c r="F168" t="s">
        <v>209</v>
      </c>
      <c r="G168" t="s">
        <v>208</v>
      </c>
      <c r="H168" s="6">
        <v>6.4</v>
      </c>
      <c r="I168" s="6">
        <v>5.9</v>
      </c>
      <c r="J168" s="91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08">
        <v>42914</v>
      </c>
      <c r="C169" s="36" t="s">
        <v>11</v>
      </c>
      <c r="D169" s="36" t="s">
        <v>89</v>
      </c>
      <c r="E169" s="314" t="s">
        <v>1062</v>
      </c>
      <c r="F169" s="26" t="s">
        <v>209</v>
      </c>
      <c r="G169" s="26" t="s">
        <v>208</v>
      </c>
      <c r="H169" s="27">
        <v>5.3</v>
      </c>
      <c r="I169" s="27">
        <v>4.8</v>
      </c>
      <c r="J169" s="303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08">
        <v>42896</v>
      </c>
      <c r="C170" t="s">
        <v>12</v>
      </c>
      <c r="D170" t="s">
        <v>90</v>
      </c>
      <c r="E170" s="314" t="s">
        <v>1063</v>
      </c>
      <c r="F170" t="s">
        <v>210</v>
      </c>
      <c r="G170" t="s">
        <v>206</v>
      </c>
      <c r="H170" s="6">
        <v>2.5</v>
      </c>
      <c r="I170" s="6">
        <v>2.1</v>
      </c>
      <c r="J170" s="91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08">
        <v>42896</v>
      </c>
      <c r="C171" t="s">
        <v>12</v>
      </c>
      <c r="D171" t="s">
        <v>90</v>
      </c>
      <c r="E171" s="314" t="s">
        <v>1064</v>
      </c>
      <c r="F171" t="s">
        <v>210</v>
      </c>
      <c r="G171" t="s">
        <v>206</v>
      </c>
      <c r="H171" s="6">
        <v>2.7</v>
      </c>
      <c r="I171" s="6">
        <v>2.4</v>
      </c>
      <c r="J171" s="91">
        <v>0.1052</v>
      </c>
      <c r="L171">
        <v>12.4</v>
      </c>
      <c r="M171">
        <v>85.5</v>
      </c>
      <c r="N171" s="32">
        <f t="shared" si="2"/>
        <v>0.53447137123405974</v>
      </c>
      <c r="O171" t="s">
        <v>199</v>
      </c>
    </row>
    <row r="172" spans="1:16" ht="15" thickBot="1" x14ac:dyDescent="0.35">
      <c r="A172" s="10">
        <v>42887</v>
      </c>
      <c r="B172" s="308">
        <v>42896</v>
      </c>
      <c r="C172" t="s">
        <v>12</v>
      </c>
      <c r="D172" t="s">
        <v>90</v>
      </c>
      <c r="E172" s="314" t="s">
        <v>1065</v>
      </c>
      <c r="F172" t="s">
        <v>210</v>
      </c>
      <c r="G172" t="s">
        <v>206</v>
      </c>
      <c r="H172" s="6">
        <v>3.4</v>
      </c>
      <c r="I172" s="6">
        <v>3</v>
      </c>
      <c r="J172" s="91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08">
        <v>42896</v>
      </c>
      <c r="C173" t="s">
        <v>12</v>
      </c>
      <c r="D173" t="s">
        <v>90</v>
      </c>
      <c r="E173" s="314" t="s">
        <v>1066</v>
      </c>
      <c r="F173" t="s">
        <v>210</v>
      </c>
      <c r="G173" t="s">
        <v>206</v>
      </c>
      <c r="H173" s="6">
        <v>2.2999999999999998</v>
      </c>
      <c r="I173" s="6">
        <v>2</v>
      </c>
      <c r="J173" s="91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08">
        <v>42900</v>
      </c>
      <c r="C174" t="s">
        <v>12</v>
      </c>
      <c r="D174" t="s">
        <v>90</v>
      </c>
      <c r="E174" s="314" t="s">
        <v>1067</v>
      </c>
      <c r="F174" t="s">
        <v>211</v>
      </c>
      <c r="G174" t="s">
        <v>206</v>
      </c>
      <c r="H174" s="6">
        <v>3.8</v>
      </c>
      <c r="I174" s="6">
        <v>3.4</v>
      </c>
      <c r="J174" s="91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08">
        <v>42900</v>
      </c>
      <c r="C175" t="s">
        <v>12</v>
      </c>
      <c r="D175" t="s">
        <v>90</v>
      </c>
      <c r="E175" s="314" t="s">
        <v>1068</v>
      </c>
      <c r="F175" t="s">
        <v>211</v>
      </c>
      <c r="G175" t="s">
        <v>206</v>
      </c>
      <c r="H175" s="6">
        <v>3.2</v>
      </c>
      <c r="I175" s="6">
        <v>2.9</v>
      </c>
      <c r="J175" s="91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08">
        <v>42896</v>
      </c>
      <c r="C176" t="s">
        <v>12</v>
      </c>
      <c r="D176" t="s">
        <v>90</v>
      </c>
      <c r="E176" s="314" t="s">
        <v>1069</v>
      </c>
      <c r="F176" t="s">
        <v>212</v>
      </c>
      <c r="G176" t="s">
        <v>206</v>
      </c>
      <c r="H176" s="6">
        <v>2.5</v>
      </c>
      <c r="I176" s="6">
        <v>1.9</v>
      </c>
      <c r="J176" s="91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199</v>
      </c>
    </row>
    <row r="177" spans="1:15" ht="15" thickBot="1" x14ac:dyDescent="0.35">
      <c r="A177" s="10">
        <v>42887</v>
      </c>
      <c r="B177" s="308">
        <v>42896</v>
      </c>
      <c r="C177" t="s">
        <v>12</v>
      </c>
      <c r="D177" t="s">
        <v>90</v>
      </c>
      <c r="E177" s="314" t="s">
        <v>1070</v>
      </c>
      <c r="F177" t="s">
        <v>212</v>
      </c>
      <c r="G177" t="s">
        <v>206</v>
      </c>
      <c r="H177" s="6">
        <v>3.4</v>
      </c>
      <c r="I177" s="6">
        <v>2.9</v>
      </c>
      <c r="J177" s="91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08">
        <v>42896</v>
      </c>
      <c r="C178" t="s">
        <v>12</v>
      </c>
      <c r="D178" t="s">
        <v>90</v>
      </c>
      <c r="E178" s="314" t="s">
        <v>1071</v>
      </c>
      <c r="F178" t="s">
        <v>212</v>
      </c>
      <c r="G178" t="s">
        <v>206</v>
      </c>
      <c r="H178" s="6">
        <v>2.9</v>
      </c>
      <c r="I178" s="6">
        <v>2.5</v>
      </c>
      <c r="J178" s="91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08">
        <v>42896</v>
      </c>
      <c r="C179" t="s">
        <v>12</v>
      </c>
      <c r="D179" t="s">
        <v>90</v>
      </c>
      <c r="E179" s="314" t="s">
        <v>1072</v>
      </c>
      <c r="F179" t="s">
        <v>212</v>
      </c>
      <c r="G179" t="s">
        <v>206</v>
      </c>
      <c r="H179" s="6">
        <v>2.4</v>
      </c>
      <c r="I179" s="6">
        <v>2.2000000000000002</v>
      </c>
      <c r="J179" s="91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08">
        <v>42896</v>
      </c>
      <c r="C180" t="s">
        <v>12</v>
      </c>
      <c r="D180" t="s">
        <v>90</v>
      </c>
      <c r="E180" s="314" t="s">
        <v>1073</v>
      </c>
      <c r="F180" t="s">
        <v>212</v>
      </c>
      <c r="G180" t="s">
        <v>206</v>
      </c>
      <c r="H180" s="6">
        <v>2.2999999999999998</v>
      </c>
      <c r="I180" s="6">
        <v>2</v>
      </c>
      <c r="J180" s="91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08">
        <v>42896</v>
      </c>
      <c r="C181" t="s">
        <v>12</v>
      </c>
      <c r="D181" t="s">
        <v>90</v>
      </c>
      <c r="E181" s="314" t="s">
        <v>1074</v>
      </c>
      <c r="F181" t="s">
        <v>212</v>
      </c>
      <c r="G181" t="s">
        <v>206</v>
      </c>
      <c r="H181" s="6">
        <v>3.7</v>
      </c>
      <c r="I181" s="6">
        <v>3.2</v>
      </c>
      <c r="J181" s="91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08">
        <v>42896</v>
      </c>
      <c r="C182" t="s">
        <v>12</v>
      </c>
      <c r="D182" t="s">
        <v>90</v>
      </c>
      <c r="E182" s="314" t="s">
        <v>1075</v>
      </c>
      <c r="F182" t="s">
        <v>212</v>
      </c>
      <c r="G182" t="s">
        <v>206</v>
      </c>
      <c r="H182" s="6">
        <v>3.5</v>
      </c>
      <c r="I182" s="6">
        <v>3.1</v>
      </c>
      <c r="J182" s="91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08">
        <v>42896</v>
      </c>
      <c r="C183" t="s">
        <v>12</v>
      </c>
      <c r="D183" t="s">
        <v>90</v>
      </c>
      <c r="E183" s="314" t="s">
        <v>1076</v>
      </c>
      <c r="F183" t="s">
        <v>212</v>
      </c>
      <c r="G183" t="s">
        <v>206</v>
      </c>
      <c r="H183" s="6">
        <v>3.3</v>
      </c>
      <c r="I183" s="6">
        <v>3</v>
      </c>
      <c r="J183" s="91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213</v>
      </c>
    </row>
    <row r="184" spans="1:15" ht="15" thickBot="1" x14ac:dyDescent="0.35">
      <c r="A184" s="10">
        <v>42887</v>
      </c>
      <c r="B184" s="308">
        <v>42896</v>
      </c>
      <c r="C184" t="s">
        <v>12</v>
      </c>
      <c r="D184" t="s">
        <v>90</v>
      </c>
      <c r="E184" s="314" t="s">
        <v>1077</v>
      </c>
      <c r="F184" t="s">
        <v>212</v>
      </c>
      <c r="G184" t="s">
        <v>206</v>
      </c>
      <c r="H184" s="6">
        <v>3.6</v>
      </c>
      <c r="I184" s="6">
        <v>3.4</v>
      </c>
      <c r="J184" s="91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213</v>
      </c>
    </row>
    <row r="185" spans="1:15" ht="15" thickBot="1" x14ac:dyDescent="0.35">
      <c r="A185" s="10">
        <v>42887</v>
      </c>
      <c r="B185" s="308">
        <v>42896</v>
      </c>
      <c r="C185" t="s">
        <v>12</v>
      </c>
      <c r="D185" t="s">
        <v>90</v>
      </c>
      <c r="E185" s="314" t="s">
        <v>1078</v>
      </c>
      <c r="F185" t="s">
        <v>212</v>
      </c>
      <c r="G185" t="s">
        <v>206</v>
      </c>
      <c r="H185" s="6">
        <v>4.4000000000000004</v>
      </c>
      <c r="I185" s="6">
        <v>4</v>
      </c>
      <c r="J185" s="91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08">
        <v>42896</v>
      </c>
      <c r="C186" t="s">
        <v>12</v>
      </c>
      <c r="D186" t="s">
        <v>90</v>
      </c>
      <c r="E186" s="314" t="s">
        <v>1079</v>
      </c>
      <c r="F186" t="s">
        <v>212</v>
      </c>
      <c r="G186" t="s">
        <v>206</v>
      </c>
      <c r="H186" s="6">
        <v>3.8</v>
      </c>
      <c r="I186" s="6">
        <v>3.4</v>
      </c>
      <c r="J186" s="91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08">
        <v>42896</v>
      </c>
      <c r="C187" t="s">
        <v>12</v>
      </c>
      <c r="D187" t="s">
        <v>90</v>
      </c>
      <c r="E187" s="314" t="s">
        <v>1080</v>
      </c>
      <c r="F187" t="s">
        <v>212</v>
      </c>
      <c r="G187" t="s">
        <v>206</v>
      </c>
      <c r="H187" s="6">
        <v>2.6</v>
      </c>
      <c r="I187" s="6">
        <v>2.4</v>
      </c>
      <c r="J187" s="91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08">
        <v>42896</v>
      </c>
      <c r="C188" t="s">
        <v>12</v>
      </c>
      <c r="D188" t="s">
        <v>90</v>
      </c>
      <c r="E188" s="314" t="s">
        <v>1081</v>
      </c>
      <c r="F188" t="s">
        <v>212</v>
      </c>
      <c r="G188" t="s">
        <v>206</v>
      </c>
      <c r="H188" s="6">
        <v>2.7</v>
      </c>
      <c r="I188" s="6">
        <v>2.4</v>
      </c>
      <c r="J188" s="91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213</v>
      </c>
    </row>
    <row r="189" spans="1:15" ht="15" thickBot="1" x14ac:dyDescent="0.35">
      <c r="A189" s="10">
        <v>42887</v>
      </c>
      <c r="B189" s="308">
        <v>42896</v>
      </c>
      <c r="C189" t="s">
        <v>12</v>
      </c>
      <c r="D189" t="s">
        <v>90</v>
      </c>
      <c r="E189" s="314" t="s">
        <v>1082</v>
      </c>
      <c r="F189" t="s">
        <v>212</v>
      </c>
      <c r="G189" t="s">
        <v>206</v>
      </c>
      <c r="H189" s="6">
        <v>2.8</v>
      </c>
      <c r="I189" s="6">
        <v>2.5</v>
      </c>
      <c r="J189" s="91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08">
        <v>42900</v>
      </c>
      <c r="C190" t="s">
        <v>12</v>
      </c>
      <c r="D190" t="s">
        <v>90</v>
      </c>
      <c r="E190" s="314" t="s">
        <v>1083</v>
      </c>
      <c r="F190" t="s">
        <v>214</v>
      </c>
      <c r="G190" t="s">
        <v>206</v>
      </c>
      <c r="H190" s="6">
        <v>3.5</v>
      </c>
      <c r="I190" s="6">
        <v>3</v>
      </c>
      <c r="J190" s="91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08">
        <v>42900</v>
      </c>
      <c r="C191" t="s">
        <v>12</v>
      </c>
      <c r="D191" t="s">
        <v>90</v>
      </c>
      <c r="E191" s="314" t="s">
        <v>1084</v>
      </c>
      <c r="F191" t="s">
        <v>214</v>
      </c>
      <c r="G191" t="s">
        <v>206</v>
      </c>
      <c r="H191" s="6">
        <v>3.3</v>
      </c>
      <c r="I191" s="6">
        <v>3</v>
      </c>
      <c r="J191" s="91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08">
        <v>42900</v>
      </c>
      <c r="C192" t="s">
        <v>12</v>
      </c>
      <c r="D192" t="s">
        <v>90</v>
      </c>
      <c r="E192" s="314" t="s">
        <v>1085</v>
      </c>
      <c r="F192" t="s">
        <v>214</v>
      </c>
      <c r="G192" t="s">
        <v>206</v>
      </c>
      <c r="H192" s="6">
        <v>2.8</v>
      </c>
      <c r="I192" s="6">
        <v>2.4</v>
      </c>
      <c r="J192" s="91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08">
        <v>42900</v>
      </c>
      <c r="C193" t="s">
        <v>12</v>
      </c>
      <c r="D193" t="s">
        <v>90</v>
      </c>
      <c r="E193" s="314" t="s">
        <v>1086</v>
      </c>
      <c r="F193" t="s">
        <v>214</v>
      </c>
      <c r="G193" t="s">
        <v>206</v>
      </c>
      <c r="H193" s="6">
        <v>3.8</v>
      </c>
      <c r="I193" s="6">
        <v>3.2</v>
      </c>
      <c r="J193" s="91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08">
        <v>42900</v>
      </c>
      <c r="C194" t="s">
        <v>12</v>
      </c>
      <c r="D194" t="s">
        <v>90</v>
      </c>
      <c r="E194" s="314" t="s">
        <v>1087</v>
      </c>
      <c r="F194" t="s">
        <v>214</v>
      </c>
      <c r="G194" t="s">
        <v>206</v>
      </c>
      <c r="H194" s="6">
        <v>3.2</v>
      </c>
      <c r="I194" s="6">
        <v>2.9</v>
      </c>
      <c r="J194" s="91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08">
        <v>42900</v>
      </c>
      <c r="C195" t="s">
        <v>12</v>
      </c>
      <c r="D195" t="s">
        <v>90</v>
      </c>
      <c r="E195" s="314" t="s">
        <v>1088</v>
      </c>
      <c r="F195" t="s">
        <v>214</v>
      </c>
      <c r="G195" t="s">
        <v>206</v>
      </c>
      <c r="H195" s="6">
        <v>3.9</v>
      </c>
      <c r="I195" s="6">
        <v>3.4</v>
      </c>
      <c r="J195" s="91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08">
        <v>42900</v>
      </c>
      <c r="C196" t="s">
        <v>12</v>
      </c>
      <c r="D196" t="s">
        <v>90</v>
      </c>
      <c r="E196" s="314" t="s">
        <v>1089</v>
      </c>
      <c r="F196" t="s">
        <v>214</v>
      </c>
      <c r="G196" t="s">
        <v>206</v>
      </c>
      <c r="H196" s="6">
        <v>4.8</v>
      </c>
      <c r="I196" s="6">
        <v>4.3</v>
      </c>
      <c r="J196" s="91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08">
        <v>42900</v>
      </c>
      <c r="C197" t="s">
        <v>12</v>
      </c>
      <c r="D197" t="s">
        <v>90</v>
      </c>
      <c r="E197" s="314" t="s">
        <v>1090</v>
      </c>
      <c r="F197" t="s">
        <v>214</v>
      </c>
      <c r="G197" t="s">
        <v>206</v>
      </c>
      <c r="H197" s="6">
        <v>3.2</v>
      </c>
      <c r="I197" s="6">
        <v>2.9</v>
      </c>
      <c r="J197" s="91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08">
        <v>42900</v>
      </c>
      <c r="C198" t="s">
        <v>12</v>
      </c>
      <c r="D198" t="s">
        <v>90</v>
      </c>
      <c r="E198" s="314" t="s">
        <v>1091</v>
      </c>
      <c r="F198" t="s">
        <v>214</v>
      </c>
      <c r="G198" t="s">
        <v>206</v>
      </c>
      <c r="H198" s="6">
        <v>4</v>
      </c>
      <c r="I198" s="6">
        <v>3.5</v>
      </c>
      <c r="J198" s="91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08">
        <v>42900</v>
      </c>
      <c r="C199" t="s">
        <v>12</v>
      </c>
      <c r="D199" t="s">
        <v>90</v>
      </c>
      <c r="E199" s="314" t="s">
        <v>1092</v>
      </c>
      <c r="F199" t="s">
        <v>214</v>
      </c>
      <c r="G199" t="s">
        <v>206</v>
      </c>
      <c r="H199" s="6">
        <v>3.2</v>
      </c>
      <c r="I199" s="6">
        <v>2.9</v>
      </c>
      <c r="J199" s="91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08">
        <v>42900</v>
      </c>
      <c r="C200" t="s">
        <v>12</v>
      </c>
      <c r="D200" t="s">
        <v>90</v>
      </c>
      <c r="E200" s="314" t="s">
        <v>1093</v>
      </c>
      <c r="F200" t="s">
        <v>214</v>
      </c>
      <c r="G200" t="s">
        <v>206</v>
      </c>
      <c r="H200" s="6">
        <v>4.4000000000000004</v>
      </c>
      <c r="I200" s="6">
        <v>3.9</v>
      </c>
      <c r="J200" s="91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08">
        <v>42900</v>
      </c>
      <c r="C201" t="s">
        <v>12</v>
      </c>
      <c r="D201" t="s">
        <v>90</v>
      </c>
      <c r="E201" s="314" t="s">
        <v>1094</v>
      </c>
      <c r="F201" t="s">
        <v>214</v>
      </c>
      <c r="G201" t="s">
        <v>206</v>
      </c>
      <c r="H201" s="6">
        <v>3.4</v>
      </c>
      <c r="I201" s="6">
        <v>2.9</v>
      </c>
      <c r="J201" s="91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08">
        <v>42900</v>
      </c>
      <c r="C202" t="s">
        <v>12</v>
      </c>
      <c r="D202" t="s">
        <v>90</v>
      </c>
      <c r="E202" s="314" t="s">
        <v>1095</v>
      </c>
      <c r="F202" t="s">
        <v>214</v>
      </c>
      <c r="G202" t="s">
        <v>206</v>
      </c>
      <c r="H202" s="6">
        <v>3.2</v>
      </c>
      <c r="I202" s="6">
        <v>2.9</v>
      </c>
      <c r="J202" s="91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08">
        <v>42900</v>
      </c>
      <c r="C203" t="s">
        <v>12</v>
      </c>
      <c r="D203" t="s">
        <v>90</v>
      </c>
      <c r="E203" s="314" t="s">
        <v>1096</v>
      </c>
      <c r="F203" t="s">
        <v>214</v>
      </c>
      <c r="G203" t="s">
        <v>206</v>
      </c>
      <c r="H203" s="6">
        <v>4.0999999999999996</v>
      </c>
      <c r="I203" s="6">
        <v>3.5</v>
      </c>
      <c r="J203" s="91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08">
        <v>42900</v>
      </c>
      <c r="C204" t="s">
        <v>12</v>
      </c>
      <c r="D204" t="s">
        <v>90</v>
      </c>
      <c r="E204" s="314" t="s">
        <v>1097</v>
      </c>
      <c r="F204" t="s">
        <v>214</v>
      </c>
      <c r="G204" t="s">
        <v>206</v>
      </c>
      <c r="H204" s="6">
        <v>3.7</v>
      </c>
      <c r="I204" s="6">
        <v>3.3</v>
      </c>
      <c r="J204" s="91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08">
        <v>42900</v>
      </c>
      <c r="C205" t="s">
        <v>12</v>
      </c>
      <c r="D205" t="s">
        <v>90</v>
      </c>
      <c r="E205" s="314" t="s">
        <v>1098</v>
      </c>
      <c r="F205" t="s">
        <v>214</v>
      </c>
      <c r="G205" t="s">
        <v>206</v>
      </c>
      <c r="H205" s="6">
        <v>2.9</v>
      </c>
      <c r="I205" s="6">
        <v>2.7</v>
      </c>
      <c r="J205" s="91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213</v>
      </c>
    </row>
    <row r="206" spans="1:17" s="26" customFormat="1" ht="15" thickBot="1" x14ac:dyDescent="0.35">
      <c r="A206" s="37">
        <v>42887</v>
      </c>
      <c r="B206" s="308">
        <v>42900</v>
      </c>
      <c r="C206" s="26" t="s">
        <v>12</v>
      </c>
      <c r="D206" s="26" t="s">
        <v>90</v>
      </c>
      <c r="E206" s="314" t="s">
        <v>1099</v>
      </c>
      <c r="F206" s="26" t="s">
        <v>214</v>
      </c>
      <c r="G206" s="26" t="s">
        <v>206</v>
      </c>
      <c r="H206" s="27">
        <v>4.3</v>
      </c>
      <c r="I206" s="27">
        <v>3.9</v>
      </c>
      <c r="J206" s="303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09">
        <v>43020</v>
      </c>
      <c r="C207" s="9" t="s">
        <v>3</v>
      </c>
      <c r="D207" s="9" t="s">
        <v>91</v>
      </c>
      <c r="E207" s="315" t="s">
        <v>891</v>
      </c>
      <c r="F207" t="s">
        <v>398</v>
      </c>
      <c r="G207" s="312" t="s">
        <v>891</v>
      </c>
      <c r="H207" s="6">
        <v>6.2</v>
      </c>
      <c r="J207" s="91">
        <v>1.6775</v>
      </c>
      <c r="K207" s="6" t="s">
        <v>229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0">
        <v>42985</v>
      </c>
      <c r="C208" s="9" t="s">
        <v>3</v>
      </c>
      <c r="D208" s="9" t="s">
        <v>91</v>
      </c>
      <c r="E208" s="314" t="s">
        <v>1100</v>
      </c>
      <c r="F208" t="s">
        <v>216</v>
      </c>
      <c r="G208" t="s">
        <v>217</v>
      </c>
      <c r="H208" s="6">
        <v>7</v>
      </c>
      <c r="J208" s="91">
        <v>2.9</v>
      </c>
      <c r="K208" s="6" t="s">
        <v>229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0">
        <v>42985</v>
      </c>
      <c r="C209" s="9" t="s">
        <v>3</v>
      </c>
      <c r="D209" s="9" t="s">
        <v>91</v>
      </c>
      <c r="E209" s="314" t="s">
        <v>1101</v>
      </c>
      <c r="F209" t="s">
        <v>216</v>
      </c>
      <c r="G209" t="s">
        <v>218</v>
      </c>
      <c r="H209" s="6">
        <v>7.6</v>
      </c>
      <c r="J209" s="91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0">
        <v>42985</v>
      </c>
      <c r="C210" s="9" t="s">
        <v>3</v>
      </c>
      <c r="D210" s="9" t="s">
        <v>91</v>
      </c>
      <c r="E210" s="314" t="s">
        <v>1102</v>
      </c>
      <c r="F210" t="s">
        <v>219</v>
      </c>
      <c r="G210" t="s">
        <v>220</v>
      </c>
      <c r="H210" s="6">
        <v>7.8</v>
      </c>
      <c r="J210" s="91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230</v>
      </c>
      <c r="Q210" s="47"/>
    </row>
    <row r="211" spans="1:17" ht="15" thickBot="1" x14ac:dyDescent="0.35">
      <c r="A211" s="10">
        <v>43009</v>
      </c>
      <c r="B211" s="310">
        <v>42985</v>
      </c>
      <c r="C211" s="9" t="s">
        <v>3</v>
      </c>
      <c r="D211" s="9" t="s">
        <v>91</v>
      </c>
      <c r="E211" s="314" t="s">
        <v>1103</v>
      </c>
      <c r="F211" t="s">
        <v>221</v>
      </c>
      <c r="G211" t="s">
        <v>222</v>
      </c>
      <c r="H211" s="6">
        <v>8.1999999999999993</v>
      </c>
      <c r="J211" s="91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0">
        <v>42985</v>
      </c>
      <c r="C212" s="9" t="s">
        <v>3</v>
      </c>
      <c r="D212" s="9" t="s">
        <v>91</v>
      </c>
      <c r="E212" s="314" t="s">
        <v>1104</v>
      </c>
      <c r="F212" t="s">
        <v>216</v>
      </c>
      <c r="G212" t="s">
        <v>223</v>
      </c>
      <c r="H212" s="6">
        <v>9.4</v>
      </c>
      <c r="J212" s="91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230</v>
      </c>
      <c r="Q212" s="47"/>
    </row>
    <row r="213" spans="1:17" ht="15" thickBot="1" x14ac:dyDescent="0.35">
      <c r="A213" s="10">
        <v>43009</v>
      </c>
      <c r="B213" s="310">
        <v>42985</v>
      </c>
      <c r="C213" s="9" t="s">
        <v>3</v>
      </c>
      <c r="D213" s="9" t="s">
        <v>91</v>
      </c>
      <c r="E213" s="314" t="s">
        <v>1105</v>
      </c>
      <c r="F213" t="s">
        <v>216</v>
      </c>
      <c r="G213" t="s">
        <v>224</v>
      </c>
      <c r="H213" s="6">
        <v>10.4</v>
      </c>
      <c r="J213" s="91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230</v>
      </c>
      <c r="Q213" s="47"/>
    </row>
    <row r="214" spans="1:17" ht="15" thickBot="1" x14ac:dyDescent="0.35">
      <c r="A214" s="10">
        <v>43009</v>
      </c>
      <c r="B214" s="309">
        <v>43020</v>
      </c>
      <c r="C214" s="9" t="s">
        <v>3</v>
      </c>
      <c r="D214" s="9" t="s">
        <v>91</v>
      </c>
      <c r="E214" s="315" t="s">
        <v>892</v>
      </c>
      <c r="F214" t="s">
        <v>398</v>
      </c>
      <c r="G214" s="312" t="s">
        <v>892</v>
      </c>
      <c r="H214" s="6">
        <v>10.6</v>
      </c>
      <c r="J214" s="91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230</v>
      </c>
      <c r="Q214" s="47"/>
    </row>
    <row r="215" spans="1:17" ht="15" thickBot="1" x14ac:dyDescent="0.35">
      <c r="A215" s="10">
        <v>43009</v>
      </c>
      <c r="B215" s="309">
        <v>43020</v>
      </c>
      <c r="C215" s="9" t="s">
        <v>3</v>
      </c>
      <c r="D215" s="9" t="s">
        <v>91</v>
      </c>
      <c r="E215" s="315" t="s">
        <v>893</v>
      </c>
      <c r="F215" t="s">
        <v>398</v>
      </c>
      <c r="G215" s="312" t="s">
        <v>893</v>
      </c>
      <c r="H215" s="6">
        <v>6.5</v>
      </c>
      <c r="J215" s="91">
        <v>2.0379</v>
      </c>
      <c r="K215" s="6" t="s">
        <v>229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0">
        <v>42985</v>
      </c>
      <c r="C216" s="9" t="s">
        <v>3</v>
      </c>
      <c r="D216" s="9" t="s">
        <v>91</v>
      </c>
      <c r="E216" s="314" t="s">
        <v>1106</v>
      </c>
      <c r="F216" t="s">
        <v>216</v>
      </c>
      <c r="G216" t="s">
        <v>225</v>
      </c>
      <c r="H216" s="6">
        <v>7.7</v>
      </c>
      <c r="J216" s="91">
        <v>3.6756000000000002</v>
      </c>
      <c r="K216" s="6" t="s">
        <v>229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0">
        <v>42985</v>
      </c>
      <c r="C217" s="9" t="s">
        <v>3</v>
      </c>
      <c r="D217" s="9" t="s">
        <v>91</v>
      </c>
      <c r="E217" s="314" t="s">
        <v>1107</v>
      </c>
      <c r="F217" t="s">
        <v>216</v>
      </c>
      <c r="G217" t="s">
        <v>226</v>
      </c>
      <c r="H217" s="6">
        <v>8.5</v>
      </c>
      <c r="J217" s="91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230</v>
      </c>
      <c r="Q217" s="47"/>
    </row>
    <row r="218" spans="1:17" s="26" customFormat="1" ht="15" thickBot="1" x14ac:dyDescent="0.35">
      <c r="A218" s="37">
        <v>43009</v>
      </c>
      <c r="B218" s="311">
        <v>43012</v>
      </c>
      <c r="C218" s="36" t="s">
        <v>3</v>
      </c>
      <c r="D218" s="36" t="s">
        <v>91</v>
      </c>
      <c r="E218" s="316" t="s">
        <v>1108</v>
      </c>
      <c r="F218" s="26" t="s">
        <v>227</v>
      </c>
      <c r="G218" s="45" t="s">
        <v>228</v>
      </c>
      <c r="H218" s="27">
        <v>10.5</v>
      </c>
      <c r="I218" s="27"/>
      <c r="J218" s="91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0">
        <v>42985</v>
      </c>
      <c r="C219" s="9" t="s">
        <v>3</v>
      </c>
      <c r="D219" s="9" t="s">
        <v>92</v>
      </c>
      <c r="E219" s="314" t="s">
        <v>1109</v>
      </c>
      <c r="F219" t="s">
        <v>216</v>
      </c>
      <c r="G219" t="s">
        <v>232</v>
      </c>
      <c r="H219" s="6">
        <v>7.2</v>
      </c>
      <c r="I219" s="50"/>
      <c r="J219" s="91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0">
        <v>42983</v>
      </c>
      <c r="C220" s="9" t="s">
        <v>3</v>
      </c>
      <c r="D220" s="9" t="s">
        <v>92</v>
      </c>
      <c r="E220" s="314" t="s">
        <v>1110</v>
      </c>
      <c r="F220" t="s">
        <v>233</v>
      </c>
      <c r="G220" t="s">
        <v>234</v>
      </c>
      <c r="H220" s="6">
        <v>8</v>
      </c>
      <c r="I220" s="50"/>
      <c r="J220" s="91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0">
        <v>42985</v>
      </c>
      <c r="C221" s="9" t="s">
        <v>3</v>
      </c>
      <c r="D221" s="9" t="s">
        <v>92</v>
      </c>
      <c r="E221" s="314" t="s">
        <v>1111</v>
      </c>
      <c r="F221" t="s">
        <v>235</v>
      </c>
      <c r="G221" t="s">
        <v>236</v>
      </c>
      <c r="H221" s="6">
        <v>10.1</v>
      </c>
      <c r="I221" s="50"/>
      <c r="J221" s="91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230</v>
      </c>
    </row>
    <row r="222" spans="1:17" ht="15" thickBot="1" x14ac:dyDescent="0.35">
      <c r="A222" s="10">
        <v>43009</v>
      </c>
      <c r="B222" s="310">
        <v>42985</v>
      </c>
      <c r="C222" s="9" t="s">
        <v>3</v>
      </c>
      <c r="D222" s="9" t="s">
        <v>92</v>
      </c>
      <c r="E222" s="314" t="s">
        <v>1112</v>
      </c>
      <c r="F222" t="s">
        <v>235</v>
      </c>
      <c r="G222" t="s">
        <v>237</v>
      </c>
      <c r="H222" s="6">
        <v>10.6</v>
      </c>
      <c r="I222" s="50"/>
      <c r="J222" s="91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230</v>
      </c>
    </row>
    <row r="223" spans="1:17" ht="15" thickBot="1" x14ac:dyDescent="0.35">
      <c r="A223" s="10">
        <v>43009</v>
      </c>
      <c r="B223" s="310">
        <v>42985</v>
      </c>
      <c r="C223" s="9" t="s">
        <v>3</v>
      </c>
      <c r="D223" s="9" t="s">
        <v>92</v>
      </c>
      <c r="E223" s="314" t="s">
        <v>1113</v>
      </c>
      <c r="F223" t="s">
        <v>216</v>
      </c>
      <c r="G223" t="s">
        <v>238</v>
      </c>
      <c r="H223" s="6">
        <v>6.8</v>
      </c>
      <c r="I223" s="50"/>
      <c r="J223" s="91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1">
        <v>43012</v>
      </c>
      <c r="C224" s="9" t="s">
        <v>3</v>
      </c>
      <c r="D224" s="9" t="s">
        <v>92</v>
      </c>
      <c r="E224" s="316" t="s">
        <v>1114</v>
      </c>
      <c r="F224" t="s">
        <v>227</v>
      </c>
      <c r="G224" s="44" t="s">
        <v>239</v>
      </c>
      <c r="H224" s="6">
        <v>7.5</v>
      </c>
      <c r="I224" s="50"/>
      <c r="J224" s="91">
        <v>3.3733</v>
      </c>
      <c r="K224" s="6" t="s">
        <v>229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0">
        <v>42985</v>
      </c>
      <c r="C225" s="9" t="s">
        <v>3</v>
      </c>
      <c r="D225" s="9" t="s">
        <v>92</v>
      </c>
      <c r="E225" s="314" t="s">
        <v>1115</v>
      </c>
      <c r="F225" t="s">
        <v>219</v>
      </c>
      <c r="G225" t="s">
        <v>240</v>
      </c>
      <c r="H225" s="6">
        <v>7.8</v>
      </c>
      <c r="I225" s="50"/>
      <c r="J225" s="91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0">
        <v>42983</v>
      </c>
      <c r="C226" s="9" t="s">
        <v>3</v>
      </c>
      <c r="D226" s="9" t="s">
        <v>92</v>
      </c>
      <c r="E226" s="314" t="s">
        <v>1116</v>
      </c>
      <c r="F226" t="s">
        <v>241</v>
      </c>
      <c r="G226" t="s">
        <v>242</v>
      </c>
      <c r="H226" s="6">
        <v>8.1999999999999993</v>
      </c>
      <c r="I226" s="50"/>
      <c r="J226" s="91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230</v>
      </c>
    </row>
    <row r="227" spans="1:16" ht="15" thickBot="1" x14ac:dyDescent="0.35">
      <c r="A227" s="10">
        <v>43009</v>
      </c>
      <c r="B227" s="310">
        <v>42985</v>
      </c>
      <c r="C227" s="9" t="s">
        <v>3</v>
      </c>
      <c r="D227" s="9" t="s">
        <v>92</v>
      </c>
      <c r="E227" s="314" t="s">
        <v>1117</v>
      </c>
      <c r="F227" t="s">
        <v>216</v>
      </c>
      <c r="G227" t="s">
        <v>243</v>
      </c>
      <c r="H227" s="6">
        <v>9</v>
      </c>
      <c r="I227" s="50"/>
      <c r="J227" s="91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0">
        <v>42985</v>
      </c>
      <c r="C228" s="9" t="s">
        <v>3</v>
      </c>
      <c r="D228" s="9" t="s">
        <v>92</v>
      </c>
      <c r="E228" s="314" t="s">
        <v>1118</v>
      </c>
      <c r="F228" t="s">
        <v>219</v>
      </c>
      <c r="G228" t="s">
        <v>244</v>
      </c>
      <c r="H228" s="6">
        <v>10.4</v>
      </c>
      <c r="I228" s="50"/>
      <c r="J228" s="91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0">
        <v>42985</v>
      </c>
      <c r="C229" s="9" t="s">
        <v>3</v>
      </c>
      <c r="D229" s="9" t="s">
        <v>92</v>
      </c>
      <c r="E229" s="314" t="s">
        <v>1119</v>
      </c>
      <c r="F229" t="s">
        <v>219</v>
      </c>
      <c r="G229" t="s">
        <v>245</v>
      </c>
      <c r="H229" s="6">
        <v>10.6</v>
      </c>
      <c r="I229" s="50"/>
      <c r="J229" s="91">
        <v>8.7506000000000004</v>
      </c>
      <c r="K229" s="6" t="s">
        <v>246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230</v>
      </c>
    </row>
    <row r="230" spans="1:16" s="26" customFormat="1" ht="15" thickBot="1" x14ac:dyDescent="0.35">
      <c r="A230" s="37">
        <v>43009</v>
      </c>
      <c r="B230" s="310">
        <v>42985</v>
      </c>
      <c r="C230" s="36" t="s">
        <v>3</v>
      </c>
      <c r="D230" s="36" t="s">
        <v>92</v>
      </c>
      <c r="E230" s="314" t="s">
        <v>1120</v>
      </c>
      <c r="F230" s="26" t="s">
        <v>221</v>
      </c>
      <c r="G230" s="26" t="s">
        <v>247</v>
      </c>
      <c r="H230" s="27">
        <v>10.9</v>
      </c>
      <c r="I230" s="51"/>
      <c r="J230" s="303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230</v>
      </c>
    </row>
    <row r="231" spans="1:16" ht="15" thickBot="1" x14ac:dyDescent="0.35">
      <c r="A231" s="10">
        <v>43009</v>
      </c>
      <c r="B231" s="310">
        <v>42985</v>
      </c>
      <c r="C231" s="9" t="s">
        <v>3</v>
      </c>
      <c r="D231" s="9" t="s">
        <v>93</v>
      </c>
      <c r="E231" s="314" t="s">
        <v>1121</v>
      </c>
      <c r="F231" t="s">
        <v>221</v>
      </c>
      <c r="G231" t="s">
        <v>248</v>
      </c>
      <c r="H231" s="6">
        <v>11</v>
      </c>
      <c r="J231" s="91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230</v>
      </c>
    </row>
    <row r="232" spans="1:16" ht="15" thickBot="1" x14ac:dyDescent="0.35">
      <c r="A232" s="10">
        <v>43009</v>
      </c>
      <c r="B232" s="309">
        <v>43020</v>
      </c>
      <c r="C232" s="9" t="s">
        <v>3</v>
      </c>
      <c r="D232" s="9" t="s">
        <v>93</v>
      </c>
      <c r="E232" s="315" t="s">
        <v>1122</v>
      </c>
      <c r="F232" t="s">
        <v>215</v>
      </c>
      <c r="G232" t="s">
        <v>249</v>
      </c>
      <c r="H232" s="6">
        <v>11.8</v>
      </c>
      <c r="J232" s="91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230</v>
      </c>
    </row>
    <row r="233" spans="1:16" ht="15" thickBot="1" x14ac:dyDescent="0.35">
      <c r="A233" s="10">
        <v>43009</v>
      </c>
      <c r="B233" s="311">
        <v>43012</v>
      </c>
      <c r="C233" s="9" t="s">
        <v>3</v>
      </c>
      <c r="D233" s="9" t="s">
        <v>93</v>
      </c>
      <c r="E233" s="316" t="s">
        <v>1123</v>
      </c>
      <c r="F233" t="s">
        <v>227</v>
      </c>
      <c r="G233" t="s">
        <v>250</v>
      </c>
      <c r="H233" s="6">
        <v>12.2</v>
      </c>
      <c r="J233" s="91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230</v>
      </c>
    </row>
    <row r="234" spans="1:16" ht="15" thickBot="1" x14ac:dyDescent="0.35">
      <c r="A234" s="10">
        <v>43009</v>
      </c>
      <c r="B234" s="311">
        <v>43012</v>
      </c>
      <c r="C234" s="9" t="s">
        <v>3</v>
      </c>
      <c r="D234" s="9" t="s">
        <v>93</v>
      </c>
      <c r="E234" s="316" t="s">
        <v>1124</v>
      </c>
      <c r="F234" t="s">
        <v>227</v>
      </c>
      <c r="G234" t="s">
        <v>251</v>
      </c>
      <c r="H234" s="6">
        <v>11.2</v>
      </c>
      <c r="J234" s="91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230</v>
      </c>
    </row>
    <row r="235" spans="1:16" ht="15" thickBot="1" x14ac:dyDescent="0.35">
      <c r="A235" s="10">
        <v>43009</v>
      </c>
      <c r="B235" s="310">
        <v>42985</v>
      </c>
      <c r="C235" s="9" t="s">
        <v>3</v>
      </c>
      <c r="D235" s="9" t="s">
        <v>93</v>
      </c>
      <c r="E235" s="314" t="s">
        <v>1125</v>
      </c>
      <c r="F235" t="s">
        <v>221</v>
      </c>
      <c r="G235" t="s">
        <v>252</v>
      </c>
      <c r="H235" s="6">
        <v>11.9</v>
      </c>
      <c r="J235" s="91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230</v>
      </c>
    </row>
    <row r="236" spans="1:16" ht="15" thickBot="1" x14ac:dyDescent="0.35">
      <c r="A236" s="10">
        <v>43009</v>
      </c>
      <c r="B236" s="309">
        <v>43020</v>
      </c>
      <c r="C236" s="9" t="s">
        <v>3</v>
      </c>
      <c r="D236" s="9" t="s">
        <v>93</v>
      </c>
      <c r="E236" s="315" t="s">
        <v>1126</v>
      </c>
      <c r="F236" t="s">
        <v>215</v>
      </c>
      <c r="G236" t="s">
        <v>253</v>
      </c>
      <c r="H236" s="6">
        <v>12.5</v>
      </c>
      <c r="J236" s="91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230</v>
      </c>
    </row>
    <row r="237" spans="1:16" ht="15" thickBot="1" x14ac:dyDescent="0.35">
      <c r="A237" s="10">
        <v>43009</v>
      </c>
      <c r="B237" s="310">
        <v>42985</v>
      </c>
      <c r="C237" s="9" t="s">
        <v>3</v>
      </c>
      <c r="D237" s="9" t="s">
        <v>93</v>
      </c>
      <c r="E237" s="314" t="s">
        <v>1127</v>
      </c>
      <c r="F237" t="s">
        <v>216</v>
      </c>
      <c r="G237" t="s">
        <v>254</v>
      </c>
      <c r="H237" s="6">
        <v>11.2</v>
      </c>
      <c r="J237" s="91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230</v>
      </c>
    </row>
    <row r="238" spans="1:16" ht="15" thickBot="1" x14ac:dyDescent="0.35">
      <c r="A238" s="10">
        <v>43009</v>
      </c>
      <c r="B238" s="309">
        <v>43020</v>
      </c>
      <c r="C238" s="9" t="s">
        <v>3</v>
      </c>
      <c r="D238" s="9" t="s">
        <v>93</v>
      </c>
      <c r="E238" s="315" t="s">
        <v>1128</v>
      </c>
      <c r="F238" t="s">
        <v>215</v>
      </c>
      <c r="G238" t="s">
        <v>255</v>
      </c>
      <c r="H238" s="6">
        <v>12.2</v>
      </c>
      <c r="J238" s="91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230</v>
      </c>
    </row>
    <row r="239" spans="1:16" s="26" customFormat="1" ht="15" thickBot="1" x14ac:dyDescent="0.35">
      <c r="A239" s="37">
        <v>43009</v>
      </c>
      <c r="B239" s="311">
        <v>43012</v>
      </c>
      <c r="C239" s="36" t="s">
        <v>3</v>
      </c>
      <c r="D239" s="36" t="s">
        <v>93</v>
      </c>
      <c r="E239" s="316" t="s">
        <v>1129</v>
      </c>
      <c r="F239" s="26" t="s">
        <v>227</v>
      </c>
      <c r="G239" s="26" t="s">
        <v>256</v>
      </c>
      <c r="H239" s="27">
        <v>13.2</v>
      </c>
      <c r="I239" s="27"/>
      <c r="J239" s="303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230</v>
      </c>
    </row>
    <row r="240" spans="1:16" ht="15" thickBot="1" x14ac:dyDescent="0.35">
      <c r="A240" s="10">
        <v>43009</v>
      </c>
      <c r="B240" s="310">
        <v>43012</v>
      </c>
      <c r="C240" s="9" t="s">
        <v>10</v>
      </c>
      <c r="D240" s="9" t="s">
        <v>163</v>
      </c>
      <c r="E240" s="314" t="s">
        <v>1130</v>
      </c>
      <c r="F240" t="s">
        <v>257</v>
      </c>
      <c r="G240" t="s">
        <v>258</v>
      </c>
      <c r="H240" s="6">
        <v>7.8</v>
      </c>
      <c r="I240" s="50"/>
      <c r="J240" s="91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230</v>
      </c>
    </row>
    <row r="241" spans="1:16" ht="15" thickBot="1" x14ac:dyDescent="0.35">
      <c r="A241" s="10">
        <v>43009</v>
      </c>
      <c r="B241" s="310">
        <v>43012</v>
      </c>
      <c r="C241" s="9" t="s">
        <v>10</v>
      </c>
      <c r="D241" s="9" t="s">
        <v>163</v>
      </c>
      <c r="E241" s="314" t="s">
        <v>1131</v>
      </c>
      <c r="F241" t="s">
        <v>259</v>
      </c>
      <c r="G241" t="s">
        <v>260</v>
      </c>
      <c r="H241" s="6">
        <v>9.1</v>
      </c>
      <c r="I241" s="50"/>
      <c r="J241" s="91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0">
        <v>43012</v>
      </c>
      <c r="C242" s="9" t="s">
        <v>10</v>
      </c>
      <c r="D242" s="9" t="s">
        <v>163</v>
      </c>
      <c r="E242" s="314" t="s">
        <v>1132</v>
      </c>
      <c r="F242" t="s">
        <v>257</v>
      </c>
      <c r="G242" t="s">
        <v>261</v>
      </c>
      <c r="H242" s="6">
        <v>9.6999999999999993</v>
      </c>
      <c r="I242" s="50"/>
      <c r="J242" s="91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0">
        <v>43012</v>
      </c>
      <c r="C243" s="9" t="s">
        <v>10</v>
      </c>
      <c r="D243" s="9" t="s">
        <v>163</v>
      </c>
      <c r="E243" s="314" t="s">
        <v>1133</v>
      </c>
      <c r="F243" t="s">
        <v>257</v>
      </c>
      <c r="G243" t="s">
        <v>262</v>
      </c>
      <c r="H243" s="6">
        <v>9.8000000000000007</v>
      </c>
      <c r="I243" s="50"/>
      <c r="J243" s="91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1">
        <v>43018</v>
      </c>
      <c r="C244" s="9" t="s">
        <v>10</v>
      </c>
      <c r="D244" s="9" t="s">
        <v>163</v>
      </c>
      <c r="E244" s="316" t="s">
        <v>1134</v>
      </c>
      <c r="F244" t="s">
        <v>263</v>
      </c>
      <c r="G244" t="s">
        <v>264</v>
      </c>
      <c r="H244" s="6">
        <v>10</v>
      </c>
      <c r="I244" s="50"/>
      <c r="J244" s="91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230</v>
      </c>
    </row>
    <row r="245" spans="1:16" ht="15" thickBot="1" x14ac:dyDescent="0.35">
      <c r="A245" s="10">
        <v>43009</v>
      </c>
      <c r="B245" s="310">
        <v>43012</v>
      </c>
      <c r="C245" s="9" t="s">
        <v>10</v>
      </c>
      <c r="D245" s="9" t="s">
        <v>163</v>
      </c>
      <c r="E245" s="314" t="s">
        <v>1135</v>
      </c>
      <c r="F245" t="s">
        <v>257</v>
      </c>
      <c r="G245" t="s">
        <v>265</v>
      </c>
      <c r="H245" s="6">
        <v>10.199999999999999</v>
      </c>
      <c r="I245" s="50"/>
      <c r="J245" s="91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230</v>
      </c>
    </row>
    <row r="246" spans="1:16" ht="15" thickBot="1" x14ac:dyDescent="0.35">
      <c r="A246" s="10">
        <v>43009</v>
      </c>
      <c r="B246" s="310">
        <v>43012</v>
      </c>
      <c r="C246" s="9" t="s">
        <v>10</v>
      </c>
      <c r="D246" s="9" t="s">
        <v>163</v>
      </c>
      <c r="E246" s="314" t="s">
        <v>1136</v>
      </c>
      <c r="F246" t="s">
        <v>257</v>
      </c>
      <c r="G246" t="s">
        <v>266</v>
      </c>
      <c r="H246" s="6">
        <v>10.4</v>
      </c>
      <c r="I246" s="50"/>
      <c r="J246" s="91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1">
        <v>43018</v>
      </c>
      <c r="C247" s="9" t="s">
        <v>10</v>
      </c>
      <c r="D247" s="9" t="s">
        <v>163</v>
      </c>
      <c r="E247" s="316" t="s">
        <v>1137</v>
      </c>
      <c r="F247" t="s">
        <v>263</v>
      </c>
      <c r="G247" t="s">
        <v>267</v>
      </c>
      <c r="H247" s="6">
        <v>8</v>
      </c>
      <c r="I247" s="50"/>
      <c r="J247" s="91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0">
        <v>43012</v>
      </c>
      <c r="C248" s="9" t="s">
        <v>10</v>
      </c>
      <c r="D248" s="9" t="s">
        <v>163</v>
      </c>
      <c r="E248" s="314" t="s">
        <v>1138</v>
      </c>
      <c r="F248" t="s">
        <v>268</v>
      </c>
      <c r="G248" t="s">
        <v>269</v>
      </c>
      <c r="H248" s="6">
        <v>9.8000000000000007</v>
      </c>
      <c r="I248" s="50"/>
      <c r="J248" s="91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272</v>
      </c>
      <c r="P248" s="3" t="s">
        <v>230</v>
      </c>
    </row>
    <row r="249" spans="1:16" ht="15" thickBot="1" x14ac:dyDescent="0.35">
      <c r="A249" s="10">
        <v>43009</v>
      </c>
      <c r="B249" s="310">
        <v>43012</v>
      </c>
      <c r="C249" s="9" t="s">
        <v>10</v>
      </c>
      <c r="D249" s="9" t="s">
        <v>163</v>
      </c>
      <c r="E249" s="314" t="s">
        <v>1139</v>
      </c>
      <c r="F249" t="s">
        <v>257</v>
      </c>
      <c r="G249" t="s">
        <v>270</v>
      </c>
      <c r="H249" s="6">
        <v>10</v>
      </c>
      <c r="I249" s="50"/>
      <c r="J249" s="91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0">
        <v>43012</v>
      </c>
      <c r="C250" s="36" t="s">
        <v>10</v>
      </c>
      <c r="D250" s="36" t="s">
        <v>163</v>
      </c>
      <c r="E250" s="314" t="s">
        <v>1140</v>
      </c>
      <c r="F250" s="26" t="s">
        <v>257</v>
      </c>
      <c r="G250" s="26" t="s">
        <v>271</v>
      </c>
      <c r="H250" s="27">
        <v>10.5</v>
      </c>
      <c r="I250" s="51"/>
      <c r="J250" s="303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230</v>
      </c>
    </row>
    <row r="251" spans="1:16" ht="15" thickBot="1" x14ac:dyDescent="0.35">
      <c r="A251" s="10">
        <v>43009</v>
      </c>
      <c r="B251" s="310">
        <v>43012</v>
      </c>
      <c r="C251" s="9" t="s">
        <v>10</v>
      </c>
      <c r="D251" s="9" t="s">
        <v>164</v>
      </c>
      <c r="E251" s="314" t="s">
        <v>1141</v>
      </c>
      <c r="F251" t="s">
        <v>273</v>
      </c>
      <c r="G251" t="s">
        <v>274</v>
      </c>
      <c r="H251" s="6">
        <v>9.6</v>
      </c>
      <c r="I251" s="50"/>
      <c r="J251" s="91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0">
        <v>43012</v>
      </c>
      <c r="C252" s="9" t="s">
        <v>10</v>
      </c>
      <c r="D252" s="9" t="s">
        <v>164</v>
      </c>
      <c r="E252" s="314" t="s">
        <v>1142</v>
      </c>
      <c r="F252" t="s">
        <v>257</v>
      </c>
      <c r="G252" t="s">
        <v>275</v>
      </c>
      <c r="H252" s="6">
        <v>9.9</v>
      </c>
      <c r="I252" s="50"/>
      <c r="J252" s="91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0">
        <v>43012</v>
      </c>
      <c r="C253" s="9" t="s">
        <v>10</v>
      </c>
      <c r="D253" s="9" t="s">
        <v>164</v>
      </c>
      <c r="E253" s="314" t="s">
        <v>1143</v>
      </c>
      <c r="F253" t="s">
        <v>257</v>
      </c>
      <c r="G253" t="s">
        <v>276</v>
      </c>
      <c r="H253" s="6">
        <v>10.199999999999999</v>
      </c>
      <c r="I253" s="50"/>
      <c r="J253" s="91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0">
        <v>43012</v>
      </c>
      <c r="C254" s="9" t="s">
        <v>10</v>
      </c>
      <c r="D254" s="9" t="s">
        <v>164</v>
      </c>
      <c r="E254" s="314" t="s">
        <v>1144</v>
      </c>
      <c r="F254" t="s">
        <v>257</v>
      </c>
      <c r="G254" t="s">
        <v>277</v>
      </c>
      <c r="H254" s="6">
        <v>8.5</v>
      </c>
      <c r="I254" s="50"/>
      <c r="J254" s="91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278</v>
      </c>
      <c r="P254" s="3"/>
    </row>
    <row r="255" spans="1:16" ht="15" thickBot="1" x14ac:dyDescent="0.35">
      <c r="A255" s="10">
        <v>43009</v>
      </c>
      <c r="B255" s="310">
        <v>43012</v>
      </c>
      <c r="C255" s="9" t="s">
        <v>10</v>
      </c>
      <c r="D255" s="9" t="s">
        <v>164</v>
      </c>
      <c r="E255" s="314" t="s">
        <v>1145</v>
      </c>
      <c r="F255" t="s">
        <v>257</v>
      </c>
      <c r="G255" t="s">
        <v>279</v>
      </c>
      <c r="H255" s="6">
        <v>9.6</v>
      </c>
      <c r="I255" s="50"/>
      <c r="J255" s="91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230</v>
      </c>
    </row>
    <row r="256" spans="1:16" ht="15" thickBot="1" x14ac:dyDescent="0.35">
      <c r="A256" s="10">
        <v>43009</v>
      </c>
      <c r="B256" s="310">
        <v>43012</v>
      </c>
      <c r="C256" s="9" t="s">
        <v>10</v>
      </c>
      <c r="D256" s="9" t="s">
        <v>164</v>
      </c>
      <c r="E256" s="314" t="s">
        <v>1146</v>
      </c>
      <c r="F256" t="s">
        <v>257</v>
      </c>
      <c r="G256" t="s">
        <v>280</v>
      </c>
      <c r="H256" s="6">
        <v>9.8000000000000007</v>
      </c>
      <c r="I256" s="50"/>
      <c r="J256" s="91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0">
        <v>43012</v>
      </c>
      <c r="C257" s="9" t="s">
        <v>10</v>
      </c>
      <c r="D257" s="9" t="s">
        <v>164</v>
      </c>
      <c r="E257" s="314" t="s">
        <v>1147</v>
      </c>
      <c r="F257" t="s">
        <v>259</v>
      </c>
      <c r="G257" t="s">
        <v>281</v>
      </c>
      <c r="H257" s="6">
        <v>10</v>
      </c>
      <c r="I257" s="50"/>
      <c r="J257" s="91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0">
        <v>43012</v>
      </c>
      <c r="C258" s="9" t="s">
        <v>10</v>
      </c>
      <c r="D258" s="9" t="s">
        <v>164</v>
      </c>
      <c r="E258" s="314" t="s">
        <v>1148</v>
      </c>
      <c r="F258" t="s">
        <v>257</v>
      </c>
      <c r="G258" t="s">
        <v>282</v>
      </c>
      <c r="H258" s="6">
        <v>10</v>
      </c>
      <c r="I258" s="50"/>
      <c r="J258" s="91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0">
        <v>43012</v>
      </c>
      <c r="C259" s="9" t="s">
        <v>10</v>
      </c>
      <c r="D259" s="9" t="s">
        <v>164</v>
      </c>
      <c r="E259" s="314" t="s">
        <v>1149</v>
      </c>
      <c r="F259" t="s">
        <v>259</v>
      </c>
      <c r="G259" t="s">
        <v>283</v>
      </c>
      <c r="H259" s="6">
        <v>10.3</v>
      </c>
      <c r="I259" s="50"/>
      <c r="J259" s="91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0">
        <v>43012</v>
      </c>
      <c r="C260" s="36" t="s">
        <v>10</v>
      </c>
      <c r="D260" s="36" t="s">
        <v>164</v>
      </c>
      <c r="E260" s="314" t="s">
        <v>1150</v>
      </c>
      <c r="F260" s="26" t="s">
        <v>273</v>
      </c>
      <c r="G260" s="26" t="s">
        <v>284</v>
      </c>
      <c r="H260" s="27">
        <v>10.8</v>
      </c>
      <c r="I260" s="51"/>
      <c r="J260" s="303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0">
        <v>43012</v>
      </c>
      <c r="C261" s="9" t="s">
        <v>10</v>
      </c>
      <c r="D261" s="9" t="s">
        <v>165</v>
      </c>
      <c r="E261" s="314" t="s">
        <v>1151</v>
      </c>
      <c r="F261" t="s">
        <v>273</v>
      </c>
      <c r="G261" t="s">
        <v>285</v>
      </c>
      <c r="H261" s="6">
        <v>11.4</v>
      </c>
      <c r="J261" s="91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230</v>
      </c>
    </row>
    <row r="262" spans="1:16" ht="15" thickBot="1" x14ac:dyDescent="0.35">
      <c r="A262" s="10">
        <v>43009</v>
      </c>
      <c r="B262" s="310">
        <v>43012</v>
      </c>
      <c r="C262" s="9" t="s">
        <v>10</v>
      </c>
      <c r="D262" s="9" t="s">
        <v>165</v>
      </c>
      <c r="E262" s="314" t="s">
        <v>1152</v>
      </c>
      <c r="F262" t="s">
        <v>257</v>
      </c>
      <c r="G262" t="s">
        <v>286</v>
      </c>
      <c r="H262" s="6">
        <v>11.7</v>
      </c>
      <c r="J262" s="91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230</v>
      </c>
    </row>
    <row r="263" spans="1:16" ht="15" thickBot="1" x14ac:dyDescent="0.35">
      <c r="A263" s="10">
        <v>43009</v>
      </c>
      <c r="B263" s="310">
        <v>43012</v>
      </c>
      <c r="C263" s="9" t="s">
        <v>10</v>
      </c>
      <c r="D263" s="9" t="s">
        <v>165</v>
      </c>
      <c r="E263" s="314" t="s">
        <v>1153</v>
      </c>
      <c r="F263" t="s">
        <v>268</v>
      </c>
      <c r="G263" t="s">
        <v>287</v>
      </c>
      <c r="H263" s="6">
        <v>13</v>
      </c>
      <c r="J263" s="91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230</v>
      </c>
    </row>
    <row r="264" spans="1:16" ht="15" thickBot="1" x14ac:dyDescent="0.35">
      <c r="A264" s="10">
        <v>43009</v>
      </c>
      <c r="B264" s="310">
        <v>43012</v>
      </c>
      <c r="C264" s="9" t="s">
        <v>10</v>
      </c>
      <c r="D264" s="9" t="s">
        <v>165</v>
      </c>
      <c r="E264" s="314" t="s">
        <v>1154</v>
      </c>
      <c r="F264" t="s">
        <v>257</v>
      </c>
      <c r="G264" t="s">
        <v>288</v>
      </c>
      <c r="H264" s="6">
        <v>11.5</v>
      </c>
      <c r="J264" s="91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230</v>
      </c>
    </row>
    <row r="265" spans="1:16" ht="15" thickBot="1" x14ac:dyDescent="0.35">
      <c r="A265" s="10">
        <v>43009</v>
      </c>
      <c r="B265" s="310">
        <v>43012</v>
      </c>
      <c r="C265" s="9" t="s">
        <v>10</v>
      </c>
      <c r="D265" s="9" t="s">
        <v>165</v>
      </c>
      <c r="E265" s="314" t="s">
        <v>1155</v>
      </c>
      <c r="F265" t="s">
        <v>259</v>
      </c>
      <c r="G265" t="s">
        <v>289</v>
      </c>
      <c r="H265" s="6">
        <v>12</v>
      </c>
      <c r="J265" s="91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230</v>
      </c>
    </row>
    <row r="266" spans="1:16" ht="15" thickBot="1" x14ac:dyDescent="0.35">
      <c r="A266" s="10">
        <v>43009</v>
      </c>
      <c r="B266" s="311">
        <v>43018</v>
      </c>
      <c r="C266" s="9" t="s">
        <v>10</v>
      </c>
      <c r="D266" s="9" t="s">
        <v>165</v>
      </c>
      <c r="E266" s="316" t="s">
        <v>1156</v>
      </c>
      <c r="F266" t="s">
        <v>290</v>
      </c>
      <c r="G266" t="s">
        <v>291</v>
      </c>
      <c r="H266" s="6">
        <v>14.6</v>
      </c>
      <c r="J266" s="91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230</v>
      </c>
    </row>
    <row r="267" spans="1:16" ht="15" thickBot="1" x14ac:dyDescent="0.35">
      <c r="A267" s="10">
        <v>43009</v>
      </c>
      <c r="B267" s="310">
        <v>43018</v>
      </c>
      <c r="C267" s="9" t="s">
        <v>10</v>
      </c>
      <c r="D267" s="9" t="s">
        <v>165</v>
      </c>
      <c r="E267" s="314" t="s">
        <v>1157</v>
      </c>
      <c r="F267" t="s">
        <v>292</v>
      </c>
      <c r="G267" t="s">
        <v>293</v>
      </c>
      <c r="H267" s="6">
        <v>11.6</v>
      </c>
      <c r="J267" s="91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230</v>
      </c>
    </row>
    <row r="268" spans="1:16" ht="15" thickBot="1" x14ac:dyDescent="0.35">
      <c r="A268" s="10">
        <v>43009</v>
      </c>
      <c r="B268" s="310">
        <v>43012</v>
      </c>
      <c r="C268" s="9" t="s">
        <v>10</v>
      </c>
      <c r="D268" s="9" t="s">
        <v>165</v>
      </c>
      <c r="E268" s="314" t="s">
        <v>1158</v>
      </c>
      <c r="F268" t="s">
        <v>273</v>
      </c>
      <c r="G268" t="s">
        <v>294</v>
      </c>
      <c r="H268" s="6">
        <v>12.9</v>
      </c>
      <c r="J268" s="91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230</v>
      </c>
    </row>
    <row r="269" spans="1:16" s="26" customFormat="1" ht="15" thickBot="1" x14ac:dyDescent="0.35">
      <c r="A269" s="37">
        <v>43009</v>
      </c>
      <c r="B269" s="310">
        <v>43012</v>
      </c>
      <c r="C269" s="36" t="s">
        <v>10</v>
      </c>
      <c r="D269" s="36" t="s">
        <v>165</v>
      </c>
      <c r="E269" s="314" t="s">
        <v>1159</v>
      </c>
      <c r="F269" s="26" t="s">
        <v>273</v>
      </c>
      <c r="G269" s="26" t="s">
        <v>295</v>
      </c>
      <c r="H269" s="27">
        <v>15</v>
      </c>
      <c r="I269" s="27"/>
      <c r="J269" s="303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230</v>
      </c>
    </row>
    <row r="270" spans="1:16" ht="15" thickBot="1" x14ac:dyDescent="0.35">
      <c r="A270" s="10">
        <v>43009</v>
      </c>
      <c r="B270" s="310">
        <v>43020</v>
      </c>
      <c r="C270" s="9" t="s">
        <v>11</v>
      </c>
      <c r="D270" s="9" t="s">
        <v>166</v>
      </c>
      <c r="E270" s="314" t="s">
        <v>1160</v>
      </c>
      <c r="F270" s="43" t="s">
        <v>296</v>
      </c>
      <c r="G270" s="43" t="s">
        <v>297</v>
      </c>
      <c r="H270" s="306">
        <v>8.4</v>
      </c>
      <c r="I270" s="306"/>
      <c r="J270" s="307">
        <v>6.5979999999999999</v>
      </c>
      <c r="K270" s="306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0">
        <v>43011</v>
      </c>
      <c r="C271" s="9" t="s">
        <v>11</v>
      </c>
      <c r="D271" s="9" t="s">
        <v>166</v>
      </c>
      <c r="E271" s="314" t="s">
        <v>1161</v>
      </c>
      <c r="F271" t="s">
        <v>298</v>
      </c>
      <c r="G271" t="s">
        <v>299</v>
      </c>
      <c r="H271" s="6">
        <v>9.1999999999999993</v>
      </c>
      <c r="I271" s="6">
        <v>8.6</v>
      </c>
      <c r="J271" s="91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0">
        <v>43020</v>
      </c>
      <c r="C272" s="9" t="s">
        <v>11</v>
      </c>
      <c r="D272" s="9" t="s">
        <v>166</v>
      </c>
      <c r="E272" s="314" t="s">
        <v>1162</v>
      </c>
      <c r="F272" t="s">
        <v>296</v>
      </c>
      <c r="G272" t="s">
        <v>300</v>
      </c>
      <c r="H272" s="6">
        <v>9.6</v>
      </c>
      <c r="I272" s="6">
        <v>8.9</v>
      </c>
      <c r="J272" s="91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0">
        <v>43020</v>
      </c>
      <c r="C273" s="9" t="s">
        <v>11</v>
      </c>
      <c r="D273" s="9" t="s">
        <v>166</v>
      </c>
      <c r="E273" s="314" t="s">
        <v>1163</v>
      </c>
      <c r="F273" t="s">
        <v>296</v>
      </c>
      <c r="G273" t="s">
        <v>301</v>
      </c>
      <c r="H273" s="6">
        <v>10</v>
      </c>
      <c r="I273" s="6">
        <v>9.4</v>
      </c>
      <c r="J273" s="91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230</v>
      </c>
    </row>
    <row r="274" spans="1:16" ht="15" thickBot="1" x14ac:dyDescent="0.35">
      <c r="A274" s="10">
        <v>43009</v>
      </c>
      <c r="B274" s="310">
        <v>43020</v>
      </c>
      <c r="C274" s="9" t="s">
        <v>11</v>
      </c>
      <c r="D274" s="9" t="s">
        <v>166</v>
      </c>
      <c r="E274" s="314" t="s">
        <v>1164</v>
      </c>
      <c r="F274" t="s">
        <v>296</v>
      </c>
      <c r="G274" t="s">
        <v>302</v>
      </c>
      <c r="H274" s="6">
        <v>10.7</v>
      </c>
      <c r="I274" s="6">
        <v>10.199999999999999</v>
      </c>
      <c r="J274" s="91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230</v>
      </c>
    </row>
    <row r="275" spans="1:16" ht="15" thickBot="1" x14ac:dyDescent="0.35">
      <c r="A275" s="10">
        <v>43009</v>
      </c>
      <c r="B275" s="310">
        <v>43011</v>
      </c>
      <c r="C275" s="9" t="s">
        <v>11</v>
      </c>
      <c r="D275" s="9" t="s">
        <v>166</v>
      </c>
      <c r="E275" s="314" t="s">
        <v>1165</v>
      </c>
      <c r="F275" t="s">
        <v>303</v>
      </c>
      <c r="G275" t="s">
        <v>304</v>
      </c>
      <c r="H275" s="6">
        <v>9</v>
      </c>
      <c r="J275" s="91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0">
        <v>43020</v>
      </c>
      <c r="C276" s="9" t="s">
        <v>11</v>
      </c>
      <c r="D276" s="9" t="s">
        <v>166</v>
      </c>
      <c r="E276" s="314" t="s">
        <v>1166</v>
      </c>
      <c r="F276" t="s">
        <v>296</v>
      </c>
      <c r="G276" t="s">
        <v>305</v>
      </c>
      <c r="H276" s="6">
        <v>9.8000000000000007</v>
      </c>
      <c r="J276" s="91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0">
        <v>43011</v>
      </c>
      <c r="C277" s="36" t="s">
        <v>11</v>
      </c>
      <c r="D277" s="36" t="s">
        <v>166</v>
      </c>
      <c r="E277" s="314" t="s">
        <v>1167</v>
      </c>
      <c r="F277" s="26" t="s">
        <v>298</v>
      </c>
      <c r="G277" s="26" t="s">
        <v>306</v>
      </c>
      <c r="H277" s="27">
        <v>10.7</v>
      </c>
      <c r="I277" s="27">
        <v>10</v>
      </c>
      <c r="J277" s="303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230</v>
      </c>
    </row>
    <row r="278" spans="1:16" ht="15" thickBot="1" x14ac:dyDescent="0.35">
      <c r="A278" s="10">
        <v>43009</v>
      </c>
      <c r="B278" s="310">
        <v>43020</v>
      </c>
      <c r="C278" s="9" t="s">
        <v>11</v>
      </c>
      <c r="D278" s="9" t="s">
        <v>167</v>
      </c>
      <c r="E278" s="314" t="s">
        <v>1168</v>
      </c>
      <c r="F278" t="s">
        <v>296</v>
      </c>
      <c r="G278" t="s">
        <v>307</v>
      </c>
      <c r="H278" s="6">
        <v>9.3000000000000007</v>
      </c>
      <c r="J278" s="91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0">
        <v>43020</v>
      </c>
      <c r="C279" s="9" t="s">
        <v>11</v>
      </c>
      <c r="D279" s="9" t="s">
        <v>167</v>
      </c>
      <c r="E279" s="314" t="s">
        <v>1169</v>
      </c>
      <c r="F279" t="s">
        <v>296</v>
      </c>
      <c r="G279" t="s">
        <v>308</v>
      </c>
      <c r="H279" s="6">
        <v>10</v>
      </c>
      <c r="I279" s="6">
        <v>9.4</v>
      </c>
      <c r="J279" s="91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230</v>
      </c>
    </row>
    <row r="280" spans="1:16" ht="15" thickBot="1" x14ac:dyDescent="0.35">
      <c r="A280" s="10">
        <v>43009</v>
      </c>
      <c r="B280" s="310">
        <v>43020</v>
      </c>
      <c r="C280" s="9" t="s">
        <v>11</v>
      </c>
      <c r="D280" s="9" t="s">
        <v>167</v>
      </c>
      <c r="E280" s="314" t="s">
        <v>1170</v>
      </c>
      <c r="F280" t="s">
        <v>296</v>
      </c>
      <c r="G280" t="s">
        <v>309</v>
      </c>
      <c r="H280" s="6">
        <v>9.5</v>
      </c>
      <c r="I280" s="6">
        <v>8.9</v>
      </c>
      <c r="J280" s="91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0">
        <v>43020</v>
      </c>
      <c r="C281" s="9" t="s">
        <v>11</v>
      </c>
      <c r="D281" s="9" t="s">
        <v>167</v>
      </c>
      <c r="E281" s="314" t="s">
        <v>1171</v>
      </c>
      <c r="F281" t="s">
        <v>296</v>
      </c>
      <c r="G281" t="s">
        <v>310</v>
      </c>
      <c r="H281" s="6">
        <v>9.9</v>
      </c>
      <c r="J281" s="91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0">
        <v>43020</v>
      </c>
      <c r="C282" s="9" t="s">
        <v>11</v>
      </c>
      <c r="D282" s="9" t="s">
        <v>167</v>
      </c>
      <c r="E282" s="314" t="s">
        <v>1172</v>
      </c>
      <c r="F282" t="s">
        <v>296</v>
      </c>
      <c r="G282" t="s">
        <v>311</v>
      </c>
      <c r="H282" s="6">
        <v>10.5</v>
      </c>
      <c r="I282" s="6">
        <v>9.6999999999999993</v>
      </c>
      <c r="J282" s="91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230</v>
      </c>
    </row>
    <row r="283" spans="1:16" s="26" customFormat="1" ht="15" thickBot="1" x14ac:dyDescent="0.35">
      <c r="A283" s="37">
        <v>43009</v>
      </c>
      <c r="B283" s="310">
        <v>43020</v>
      </c>
      <c r="C283" s="36" t="s">
        <v>11</v>
      </c>
      <c r="D283" s="36" t="s">
        <v>167</v>
      </c>
      <c r="E283" s="314" t="s">
        <v>1173</v>
      </c>
      <c r="F283" s="26" t="s">
        <v>296</v>
      </c>
      <c r="G283" s="26" t="s">
        <v>312</v>
      </c>
      <c r="H283" s="27">
        <v>10.9</v>
      </c>
      <c r="I283" s="27"/>
      <c r="J283" s="303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230</v>
      </c>
    </row>
    <row r="284" spans="1:16" ht="15" thickBot="1" x14ac:dyDescent="0.35">
      <c r="A284" s="10">
        <v>43009</v>
      </c>
      <c r="B284" s="310">
        <v>43011</v>
      </c>
      <c r="C284" s="9" t="s">
        <v>11</v>
      </c>
      <c r="D284" s="9" t="s">
        <v>168</v>
      </c>
      <c r="E284" s="314" t="s">
        <v>1174</v>
      </c>
      <c r="F284" t="s">
        <v>313</v>
      </c>
      <c r="G284" t="s">
        <v>314</v>
      </c>
      <c r="H284" s="6">
        <v>11</v>
      </c>
      <c r="I284" s="6">
        <v>10.3</v>
      </c>
      <c r="J284" s="91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230</v>
      </c>
    </row>
    <row r="285" spans="1:16" ht="15" thickBot="1" x14ac:dyDescent="0.35">
      <c r="A285" s="10">
        <v>43009</v>
      </c>
      <c r="B285" s="310">
        <v>43020</v>
      </c>
      <c r="C285" s="9" t="s">
        <v>11</v>
      </c>
      <c r="D285" s="9" t="s">
        <v>168</v>
      </c>
      <c r="E285" s="314" t="s">
        <v>1175</v>
      </c>
      <c r="F285" t="s">
        <v>296</v>
      </c>
      <c r="G285" t="s">
        <v>315</v>
      </c>
      <c r="H285" s="6">
        <v>11.8</v>
      </c>
      <c r="J285" s="91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230</v>
      </c>
    </row>
    <row r="286" spans="1:16" ht="15" thickBot="1" x14ac:dyDescent="0.35">
      <c r="A286" s="10">
        <v>43009</v>
      </c>
      <c r="B286" s="310">
        <v>43020</v>
      </c>
      <c r="C286" s="9" t="s">
        <v>11</v>
      </c>
      <c r="D286" s="9" t="s">
        <v>168</v>
      </c>
      <c r="E286" s="314" t="s">
        <v>1176</v>
      </c>
      <c r="F286" t="s">
        <v>296</v>
      </c>
      <c r="G286" t="s">
        <v>316</v>
      </c>
      <c r="H286" s="6">
        <v>11.9</v>
      </c>
      <c r="J286" s="91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230</v>
      </c>
    </row>
    <row r="287" spans="1:16" ht="15" thickBot="1" x14ac:dyDescent="0.35">
      <c r="A287" s="10">
        <v>43009</v>
      </c>
      <c r="B287" s="310">
        <v>43020</v>
      </c>
      <c r="C287" s="9" t="s">
        <v>11</v>
      </c>
      <c r="D287" s="9" t="s">
        <v>168</v>
      </c>
      <c r="E287" s="314" t="s">
        <v>1177</v>
      </c>
      <c r="F287" t="s">
        <v>296</v>
      </c>
      <c r="G287" t="s">
        <v>317</v>
      </c>
      <c r="H287" s="6">
        <v>12.1</v>
      </c>
      <c r="J287" s="91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230</v>
      </c>
    </row>
    <row r="288" spans="1:16" ht="15" thickBot="1" x14ac:dyDescent="0.35">
      <c r="A288" s="10">
        <v>43009</v>
      </c>
      <c r="B288" s="310">
        <v>43020</v>
      </c>
      <c r="C288" s="9" t="s">
        <v>11</v>
      </c>
      <c r="D288" s="9" t="s">
        <v>168</v>
      </c>
      <c r="E288" s="314" t="s">
        <v>1178</v>
      </c>
      <c r="F288" t="s">
        <v>296</v>
      </c>
      <c r="G288" t="s">
        <v>318</v>
      </c>
      <c r="H288" s="6">
        <v>13.2</v>
      </c>
      <c r="J288" s="91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230</v>
      </c>
    </row>
    <row r="289" spans="1:16" ht="15" thickBot="1" x14ac:dyDescent="0.35">
      <c r="A289" s="10">
        <v>43009</v>
      </c>
      <c r="B289" s="310">
        <v>43020</v>
      </c>
      <c r="C289" s="9" t="s">
        <v>11</v>
      </c>
      <c r="D289" s="9" t="s">
        <v>168</v>
      </c>
      <c r="E289" s="314" t="s">
        <v>1179</v>
      </c>
      <c r="F289" t="s">
        <v>296</v>
      </c>
      <c r="G289" t="s">
        <v>319</v>
      </c>
      <c r="H289" s="6">
        <v>14</v>
      </c>
      <c r="J289" s="91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230</v>
      </c>
    </row>
    <row r="290" spans="1:16" ht="15" thickBot="1" x14ac:dyDescent="0.35">
      <c r="A290" s="10">
        <v>43009</v>
      </c>
      <c r="B290" s="310">
        <v>43020</v>
      </c>
      <c r="C290" s="9" t="s">
        <v>11</v>
      </c>
      <c r="D290" s="9" t="s">
        <v>168</v>
      </c>
      <c r="E290" s="314" t="s">
        <v>1180</v>
      </c>
      <c r="F290" t="s">
        <v>296</v>
      </c>
      <c r="G290" t="s">
        <v>320</v>
      </c>
      <c r="H290" s="6">
        <v>14.7</v>
      </c>
      <c r="I290" s="6">
        <v>13.9</v>
      </c>
      <c r="J290" s="91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230</v>
      </c>
    </row>
    <row r="291" spans="1:16" ht="15" thickBot="1" x14ac:dyDescent="0.35">
      <c r="A291" s="10">
        <v>43009</v>
      </c>
      <c r="B291" s="310">
        <v>43020</v>
      </c>
      <c r="C291" s="9" t="s">
        <v>11</v>
      </c>
      <c r="D291" s="9" t="s">
        <v>168</v>
      </c>
      <c r="E291" s="314" t="s">
        <v>1181</v>
      </c>
      <c r="F291" t="s">
        <v>296</v>
      </c>
      <c r="G291" t="s">
        <v>321</v>
      </c>
      <c r="H291" s="6">
        <v>11.3</v>
      </c>
      <c r="J291" s="91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230</v>
      </c>
    </row>
    <row r="292" spans="1:16" ht="15" thickBot="1" x14ac:dyDescent="0.35">
      <c r="A292" s="10">
        <v>43009</v>
      </c>
      <c r="B292" s="310">
        <v>43020</v>
      </c>
      <c r="C292" s="9" t="s">
        <v>11</v>
      </c>
      <c r="D292" s="9" t="s">
        <v>168</v>
      </c>
      <c r="E292" s="314" t="s">
        <v>1182</v>
      </c>
      <c r="F292" t="s">
        <v>296</v>
      </c>
      <c r="G292" t="s">
        <v>322</v>
      </c>
      <c r="H292" s="6">
        <v>11.8</v>
      </c>
      <c r="J292" s="91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230</v>
      </c>
    </row>
    <row r="293" spans="1:16" s="26" customFormat="1" ht="15" thickBot="1" x14ac:dyDescent="0.35">
      <c r="A293" s="37">
        <v>43009</v>
      </c>
      <c r="B293" s="310">
        <v>43011</v>
      </c>
      <c r="C293" s="36" t="s">
        <v>11</v>
      </c>
      <c r="D293" s="36" t="s">
        <v>168</v>
      </c>
      <c r="E293" s="314" t="s">
        <v>1183</v>
      </c>
      <c r="F293" s="26" t="s">
        <v>303</v>
      </c>
      <c r="G293" s="26" t="s">
        <v>323</v>
      </c>
      <c r="H293" s="27">
        <v>12</v>
      </c>
      <c r="I293" s="27">
        <v>11.4</v>
      </c>
      <c r="J293" s="303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230</v>
      </c>
    </row>
    <row r="294" spans="1:16" ht="15" thickBot="1" x14ac:dyDescent="0.35">
      <c r="A294" s="10">
        <v>43009</v>
      </c>
      <c r="B294" s="310">
        <v>43011</v>
      </c>
      <c r="C294" s="9" t="s">
        <v>11</v>
      </c>
      <c r="D294" s="9" t="s">
        <v>169</v>
      </c>
      <c r="E294" s="314" t="s">
        <v>1184</v>
      </c>
      <c r="F294" t="s">
        <v>298</v>
      </c>
      <c r="G294" t="s">
        <v>324</v>
      </c>
      <c r="H294" s="6">
        <v>12.2</v>
      </c>
      <c r="I294" s="6">
        <v>11.7</v>
      </c>
      <c r="J294" s="91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230</v>
      </c>
    </row>
    <row r="295" spans="1:16" ht="15" thickBot="1" x14ac:dyDescent="0.35">
      <c r="A295" s="10">
        <v>43009</v>
      </c>
      <c r="B295" s="310">
        <v>43011</v>
      </c>
      <c r="C295" s="9" t="s">
        <v>11</v>
      </c>
      <c r="D295" s="9" t="s">
        <v>169</v>
      </c>
      <c r="E295" s="314" t="s">
        <v>1185</v>
      </c>
      <c r="F295" t="s">
        <v>325</v>
      </c>
      <c r="G295" t="s">
        <v>326</v>
      </c>
      <c r="H295" s="6">
        <v>13.7</v>
      </c>
      <c r="J295" s="91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230</v>
      </c>
    </row>
    <row r="296" spans="1:16" ht="15" thickBot="1" x14ac:dyDescent="0.35">
      <c r="A296" s="10">
        <v>43009</v>
      </c>
      <c r="B296" s="310">
        <v>43020</v>
      </c>
      <c r="C296" s="9" t="s">
        <v>11</v>
      </c>
      <c r="D296" s="9" t="s">
        <v>169</v>
      </c>
      <c r="E296" s="314" t="s">
        <v>1186</v>
      </c>
      <c r="F296" t="s">
        <v>296</v>
      </c>
      <c r="G296" t="s">
        <v>327</v>
      </c>
      <c r="H296" s="6">
        <v>14.1</v>
      </c>
      <c r="J296" s="91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230</v>
      </c>
    </row>
    <row r="297" spans="1:16" ht="15" thickBot="1" x14ac:dyDescent="0.35">
      <c r="A297" s="10">
        <v>43009</v>
      </c>
      <c r="B297" s="310">
        <v>43011</v>
      </c>
      <c r="C297" s="9" t="s">
        <v>11</v>
      </c>
      <c r="D297" s="9" t="s">
        <v>169</v>
      </c>
      <c r="E297" s="314" t="s">
        <v>1187</v>
      </c>
      <c r="F297" t="s">
        <v>195</v>
      </c>
      <c r="G297" t="s">
        <v>328</v>
      </c>
      <c r="H297" s="6">
        <v>15.4</v>
      </c>
      <c r="J297" s="91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230</v>
      </c>
    </row>
    <row r="298" spans="1:16" ht="15" thickBot="1" x14ac:dyDescent="0.35">
      <c r="A298" s="10">
        <v>43009</v>
      </c>
      <c r="B298" s="310">
        <v>43020</v>
      </c>
      <c r="C298" s="9" t="s">
        <v>11</v>
      </c>
      <c r="D298" s="9" t="s">
        <v>169</v>
      </c>
      <c r="E298" s="314" t="s">
        <v>1188</v>
      </c>
      <c r="F298" t="s">
        <v>296</v>
      </c>
      <c r="G298" t="s">
        <v>329</v>
      </c>
      <c r="H298" s="6">
        <v>11.3</v>
      </c>
      <c r="I298" s="6">
        <v>10.5</v>
      </c>
      <c r="J298" s="91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230</v>
      </c>
    </row>
    <row r="299" spans="1:16" ht="15" thickBot="1" x14ac:dyDescent="0.35">
      <c r="A299" s="10">
        <v>43009</v>
      </c>
      <c r="B299" s="310">
        <v>43011</v>
      </c>
      <c r="C299" s="9" t="s">
        <v>11</v>
      </c>
      <c r="D299" s="9" t="s">
        <v>169</v>
      </c>
      <c r="E299" s="314" t="s">
        <v>1189</v>
      </c>
      <c r="F299" t="s">
        <v>313</v>
      </c>
      <c r="G299" t="s">
        <v>330</v>
      </c>
      <c r="H299" s="6">
        <v>11.9</v>
      </c>
      <c r="J299" s="91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230</v>
      </c>
    </row>
    <row r="300" spans="1:16" ht="15" thickBot="1" x14ac:dyDescent="0.35">
      <c r="A300" s="10">
        <v>43009</v>
      </c>
      <c r="B300" s="310">
        <v>43020</v>
      </c>
      <c r="C300" s="9" t="s">
        <v>11</v>
      </c>
      <c r="D300" s="9" t="s">
        <v>169</v>
      </c>
      <c r="E300" s="314" t="s">
        <v>1190</v>
      </c>
      <c r="F300" t="s">
        <v>296</v>
      </c>
      <c r="G300" t="s">
        <v>331</v>
      </c>
      <c r="H300" s="6">
        <v>12</v>
      </c>
      <c r="I300" s="6">
        <v>11.6</v>
      </c>
      <c r="J300" s="91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230</v>
      </c>
    </row>
    <row r="301" spans="1:16" ht="15" thickBot="1" x14ac:dyDescent="0.35">
      <c r="A301" s="10">
        <v>43009</v>
      </c>
      <c r="B301" s="310">
        <v>43020</v>
      </c>
      <c r="C301" s="9" t="s">
        <v>11</v>
      </c>
      <c r="D301" s="9" t="s">
        <v>169</v>
      </c>
      <c r="E301" s="314" t="s">
        <v>1191</v>
      </c>
      <c r="F301" t="s">
        <v>296</v>
      </c>
      <c r="G301" t="s">
        <v>332</v>
      </c>
      <c r="H301" s="6">
        <v>12.8</v>
      </c>
      <c r="J301" s="91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230</v>
      </c>
    </row>
    <row r="302" spans="1:16" ht="15" thickBot="1" x14ac:dyDescent="0.35">
      <c r="A302" s="10">
        <v>43009</v>
      </c>
      <c r="B302" s="310">
        <v>43011</v>
      </c>
      <c r="C302" s="9" t="s">
        <v>11</v>
      </c>
      <c r="D302" s="9" t="s">
        <v>169</v>
      </c>
      <c r="E302" s="314" t="s">
        <v>1192</v>
      </c>
      <c r="F302" t="s">
        <v>298</v>
      </c>
      <c r="G302" t="s">
        <v>333</v>
      </c>
      <c r="H302" s="6">
        <v>13.9</v>
      </c>
      <c r="I302" s="6">
        <v>13.2</v>
      </c>
      <c r="J302" s="91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230</v>
      </c>
    </row>
    <row r="303" spans="1:16" ht="15" thickBot="1" x14ac:dyDescent="0.35">
      <c r="A303" s="10">
        <v>43009</v>
      </c>
      <c r="B303" s="310">
        <v>43020</v>
      </c>
      <c r="C303" s="9" t="s">
        <v>11</v>
      </c>
      <c r="D303" s="9" t="s">
        <v>169</v>
      </c>
      <c r="E303" s="314" t="s">
        <v>1193</v>
      </c>
      <c r="F303" t="s">
        <v>296</v>
      </c>
      <c r="G303" t="s">
        <v>334</v>
      </c>
      <c r="H303" s="6">
        <v>14.3</v>
      </c>
      <c r="J303" s="91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230</v>
      </c>
    </row>
    <row r="304" spans="1:16" s="26" customFormat="1" ht="15" thickBot="1" x14ac:dyDescent="0.35">
      <c r="A304" s="37">
        <v>43009</v>
      </c>
      <c r="B304" s="310">
        <v>43020</v>
      </c>
      <c r="C304" s="36" t="s">
        <v>11</v>
      </c>
      <c r="D304" s="36" t="s">
        <v>169</v>
      </c>
      <c r="E304" s="314" t="s">
        <v>1194</v>
      </c>
      <c r="F304" s="26" t="s">
        <v>296</v>
      </c>
      <c r="G304" s="26" t="s">
        <v>335</v>
      </c>
      <c r="H304" s="27">
        <v>15.5</v>
      </c>
      <c r="I304" s="27">
        <v>14.8</v>
      </c>
      <c r="J304" s="303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230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363</v>
      </c>
      <c r="B1" t="s">
        <v>364</v>
      </c>
      <c r="C1" t="s">
        <v>368</v>
      </c>
      <c r="D1" t="s">
        <v>378</v>
      </c>
      <c r="E1" t="s">
        <v>375</v>
      </c>
      <c r="F1" t="s">
        <v>205</v>
      </c>
      <c r="G1" t="s">
        <v>366</v>
      </c>
      <c r="H1" t="s">
        <v>367</v>
      </c>
      <c r="I1" t="s">
        <v>376</v>
      </c>
      <c r="J1" t="s">
        <v>377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</row>
    <row r="2" spans="1:16" x14ac:dyDescent="0.3">
      <c r="A2" t="s">
        <v>379</v>
      </c>
      <c r="B2" t="s">
        <v>380</v>
      </c>
      <c r="C2" t="s">
        <v>158</v>
      </c>
      <c r="D2" t="s">
        <v>383</v>
      </c>
      <c r="E2">
        <v>98</v>
      </c>
      <c r="F2" t="s">
        <v>381</v>
      </c>
      <c r="G2" t="s">
        <v>12</v>
      </c>
      <c r="H2" t="s">
        <v>212</v>
      </c>
      <c r="I2">
        <v>0.31756000000000001</v>
      </c>
      <c r="J2">
        <v>49.436039999999998</v>
      </c>
      <c r="K2" t="s">
        <v>382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409</v>
      </c>
      <c r="B3" t="s">
        <v>380</v>
      </c>
      <c r="C3" t="s">
        <v>158</v>
      </c>
      <c r="D3" t="s">
        <v>383</v>
      </c>
      <c r="E3">
        <v>90</v>
      </c>
      <c r="F3" t="s">
        <v>381</v>
      </c>
      <c r="G3" t="s">
        <v>12</v>
      </c>
      <c r="H3" t="s">
        <v>212</v>
      </c>
      <c r="I3">
        <v>0.31756000000000001</v>
      </c>
      <c r="J3">
        <v>49.436039999999998</v>
      </c>
      <c r="K3" t="s">
        <v>410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411</v>
      </c>
      <c r="B4" t="s">
        <v>380</v>
      </c>
      <c r="C4" t="s">
        <v>158</v>
      </c>
      <c r="D4" t="s">
        <v>383</v>
      </c>
      <c r="E4">
        <v>97</v>
      </c>
      <c r="F4" t="s">
        <v>381</v>
      </c>
      <c r="G4" t="s">
        <v>12</v>
      </c>
      <c r="H4" t="s">
        <v>212</v>
      </c>
      <c r="I4">
        <v>0.31756000000000001</v>
      </c>
      <c r="J4">
        <v>49.436039999999998</v>
      </c>
      <c r="K4" t="s">
        <v>412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413</v>
      </c>
      <c r="B5" t="s">
        <v>380</v>
      </c>
      <c r="C5" t="s">
        <v>158</v>
      </c>
      <c r="D5" t="s">
        <v>383</v>
      </c>
      <c r="E5">
        <v>90</v>
      </c>
      <c r="F5" t="s">
        <v>381</v>
      </c>
      <c r="G5" t="s">
        <v>12</v>
      </c>
      <c r="H5" t="s">
        <v>212</v>
      </c>
      <c r="I5">
        <v>0.31756000000000001</v>
      </c>
      <c r="J5">
        <v>49.436039999999998</v>
      </c>
      <c r="K5" t="s">
        <v>414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415</v>
      </c>
      <c r="B6" t="s">
        <v>380</v>
      </c>
      <c r="C6" t="s">
        <v>158</v>
      </c>
      <c r="D6" t="s">
        <v>383</v>
      </c>
      <c r="E6">
        <v>97</v>
      </c>
      <c r="F6" t="s">
        <v>381</v>
      </c>
      <c r="G6" t="s">
        <v>12</v>
      </c>
      <c r="H6" t="s">
        <v>212</v>
      </c>
      <c r="I6">
        <v>0.31756000000000001</v>
      </c>
      <c r="J6">
        <v>49.436039999999998</v>
      </c>
      <c r="K6" t="s">
        <v>416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417</v>
      </c>
      <c r="B7" t="s">
        <v>380</v>
      </c>
      <c r="C7" t="s">
        <v>158</v>
      </c>
      <c r="D7" t="s">
        <v>383</v>
      </c>
      <c r="E7">
        <v>89</v>
      </c>
      <c r="F7" t="s">
        <v>381</v>
      </c>
      <c r="G7" t="s">
        <v>12</v>
      </c>
      <c r="H7" t="s">
        <v>210</v>
      </c>
      <c r="I7">
        <v>0.27755000000000002</v>
      </c>
      <c r="J7">
        <v>49.432250000000003</v>
      </c>
      <c r="K7" t="s">
        <v>418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420</v>
      </c>
      <c r="B8" t="s">
        <v>380</v>
      </c>
      <c r="C8" t="s">
        <v>158</v>
      </c>
      <c r="D8" t="s">
        <v>422</v>
      </c>
      <c r="E8">
        <v>89</v>
      </c>
      <c r="F8" t="s">
        <v>381</v>
      </c>
      <c r="G8" t="s">
        <v>12</v>
      </c>
      <c r="H8" t="s">
        <v>214</v>
      </c>
      <c r="I8">
        <v>0.11908000000000001</v>
      </c>
      <c r="J8">
        <v>49.439399999999999</v>
      </c>
      <c r="K8" t="s">
        <v>421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423</v>
      </c>
      <c r="B9" t="s">
        <v>380</v>
      </c>
      <c r="C9" t="s">
        <v>158</v>
      </c>
      <c r="D9" t="s">
        <v>422</v>
      </c>
      <c r="E9">
        <v>105</v>
      </c>
      <c r="F9" t="s">
        <v>381</v>
      </c>
      <c r="G9" t="s">
        <v>12</v>
      </c>
      <c r="H9" t="s">
        <v>214</v>
      </c>
      <c r="I9">
        <v>0.11908000000000001</v>
      </c>
      <c r="J9">
        <v>49.439399999999999</v>
      </c>
      <c r="K9" t="s">
        <v>424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425</v>
      </c>
      <c r="B10" t="s">
        <v>380</v>
      </c>
      <c r="C10" t="s">
        <v>158</v>
      </c>
      <c r="D10" t="s">
        <v>422</v>
      </c>
      <c r="E10">
        <v>86</v>
      </c>
      <c r="F10" t="s">
        <v>381</v>
      </c>
      <c r="G10" t="s">
        <v>12</v>
      </c>
      <c r="H10" t="s">
        <v>214</v>
      </c>
      <c r="I10">
        <v>0.11908000000000001</v>
      </c>
      <c r="J10">
        <v>49.439399999999999</v>
      </c>
      <c r="K10" t="s">
        <v>426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427</v>
      </c>
      <c r="B11" t="s">
        <v>380</v>
      </c>
      <c r="C11" t="s">
        <v>158</v>
      </c>
      <c r="D11" t="s">
        <v>422</v>
      </c>
      <c r="E11">
        <v>96</v>
      </c>
      <c r="F11" t="s">
        <v>381</v>
      </c>
      <c r="G11" t="s">
        <v>12</v>
      </c>
      <c r="H11" t="s">
        <v>214</v>
      </c>
      <c r="I11">
        <v>0.11908000000000001</v>
      </c>
      <c r="J11">
        <v>49.439399999999999</v>
      </c>
      <c r="K11" t="s">
        <v>428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429</v>
      </c>
      <c r="B12" t="s">
        <v>380</v>
      </c>
      <c r="C12" t="s">
        <v>158</v>
      </c>
      <c r="D12" t="s">
        <v>422</v>
      </c>
      <c r="E12">
        <v>97</v>
      </c>
      <c r="F12" t="s">
        <v>381</v>
      </c>
      <c r="G12" t="s">
        <v>12</v>
      </c>
      <c r="H12" t="s">
        <v>214</v>
      </c>
      <c r="I12">
        <v>0.11908000000000001</v>
      </c>
      <c r="J12">
        <v>49.439399999999999</v>
      </c>
      <c r="K12" t="s">
        <v>430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431</v>
      </c>
      <c r="B13" t="s">
        <v>380</v>
      </c>
      <c r="C13" t="s">
        <v>158</v>
      </c>
      <c r="D13" t="s">
        <v>422</v>
      </c>
      <c r="E13">
        <v>81</v>
      </c>
      <c r="F13" t="s">
        <v>381</v>
      </c>
      <c r="G13" t="s">
        <v>12</v>
      </c>
      <c r="H13" t="s">
        <v>214</v>
      </c>
      <c r="I13">
        <v>0.11908000000000001</v>
      </c>
      <c r="J13">
        <v>49.439399999999999</v>
      </c>
      <c r="K13" t="s">
        <v>432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433</v>
      </c>
      <c r="B14" t="s">
        <v>380</v>
      </c>
      <c r="C14" t="s">
        <v>158</v>
      </c>
      <c r="D14" t="s">
        <v>422</v>
      </c>
      <c r="E14">
        <v>99</v>
      </c>
      <c r="F14" t="s">
        <v>381</v>
      </c>
      <c r="G14" t="s">
        <v>12</v>
      </c>
      <c r="H14" t="s">
        <v>214</v>
      </c>
      <c r="I14">
        <v>0.11908000000000001</v>
      </c>
      <c r="J14">
        <v>49.439399999999999</v>
      </c>
      <c r="K14" t="s">
        <v>434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384</v>
      </c>
      <c r="B15" t="s">
        <v>380</v>
      </c>
      <c r="C15" t="s">
        <v>158</v>
      </c>
      <c r="D15" t="s">
        <v>386</v>
      </c>
      <c r="E15">
        <v>111</v>
      </c>
      <c r="F15" t="s">
        <v>381</v>
      </c>
      <c r="G15" t="s">
        <v>3</v>
      </c>
      <c r="H15" t="s">
        <v>192</v>
      </c>
      <c r="I15">
        <v>9.5610000000000001E-2</v>
      </c>
      <c r="J15">
        <v>49.458350000000003</v>
      </c>
      <c r="K15" t="s">
        <v>385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387</v>
      </c>
      <c r="B16" t="s">
        <v>380</v>
      </c>
      <c r="C16" t="s">
        <v>158</v>
      </c>
      <c r="D16" t="s">
        <v>386</v>
      </c>
      <c r="E16">
        <v>87</v>
      </c>
      <c r="F16" t="s">
        <v>381</v>
      </c>
      <c r="G16" t="s">
        <v>3</v>
      </c>
      <c r="H16" t="s">
        <v>192</v>
      </c>
      <c r="I16">
        <v>9.5610000000000001E-2</v>
      </c>
      <c r="J16">
        <v>49.458350000000003</v>
      </c>
      <c r="K16" t="s">
        <v>388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389</v>
      </c>
      <c r="B17" t="s">
        <v>380</v>
      </c>
      <c r="C17" t="s">
        <v>158</v>
      </c>
      <c r="D17" t="s">
        <v>386</v>
      </c>
      <c r="E17">
        <v>110</v>
      </c>
      <c r="F17" t="s">
        <v>381</v>
      </c>
      <c r="G17" t="s">
        <v>3</v>
      </c>
      <c r="H17" t="s">
        <v>189</v>
      </c>
      <c r="I17">
        <v>6.2850000000000003E-2</v>
      </c>
      <c r="J17">
        <v>49.463799999999999</v>
      </c>
      <c r="K17" t="s">
        <v>390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391</v>
      </c>
      <c r="B18" t="s">
        <v>380</v>
      </c>
      <c r="C18" t="s">
        <v>158</v>
      </c>
      <c r="D18" t="s">
        <v>386</v>
      </c>
      <c r="E18">
        <v>137</v>
      </c>
      <c r="F18" t="s">
        <v>381</v>
      </c>
      <c r="G18" t="s">
        <v>3</v>
      </c>
      <c r="H18" t="s">
        <v>189</v>
      </c>
      <c r="I18">
        <v>6.2850000000000003E-2</v>
      </c>
      <c r="J18">
        <v>49.463799999999999</v>
      </c>
      <c r="K18" t="s">
        <v>392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393</v>
      </c>
      <c r="B19" t="s">
        <v>380</v>
      </c>
      <c r="C19" t="s">
        <v>158</v>
      </c>
      <c r="D19" t="s">
        <v>386</v>
      </c>
      <c r="E19">
        <v>103</v>
      </c>
      <c r="F19" t="s">
        <v>381</v>
      </c>
      <c r="G19" t="s">
        <v>3</v>
      </c>
      <c r="H19" t="s">
        <v>189</v>
      </c>
      <c r="I19">
        <v>6.2850000000000003E-2</v>
      </c>
      <c r="J19">
        <v>49.463799999999999</v>
      </c>
      <c r="K19" t="s">
        <v>394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395</v>
      </c>
      <c r="B20" t="s">
        <v>380</v>
      </c>
      <c r="C20" t="s">
        <v>158</v>
      </c>
      <c r="D20" t="s">
        <v>386</v>
      </c>
      <c r="E20">
        <v>112</v>
      </c>
      <c r="F20" t="s">
        <v>381</v>
      </c>
      <c r="G20" t="s">
        <v>3</v>
      </c>
      <c r="H20" t="s">
        <v>188</v>
      </c>
      <c r="I20">
        <v>3.2149999999999998E-2</v>
      </c>
      <c r="J20">
        <v>49.463520000000003</v>
      </c>
      <c r="K20" t="s">
        <v>396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397</v>
      </c>
      <c r="B21" t="s">
        <v>380</v>
      </c>
      <c r="C21" t="s">
        <v>158</v>
      </c>
      <c r="D21" t="s">
        <v>386</v>
      </c>
      <c r="E21">
        <v>98</v>
      </c>
      <c r="F21" t="s">
        <v>381</v>
      </c>
      <c r="G21" t="s">
        <v>3</v>
      </c>
      <c r="H21" t="s">
        <v>398</v>
      </c>
      <c r="I21">
        <v>5.8009999999999999E-2</v>
      </c>
      <c r="J21">
        <v>49.414119999999997</v>
      </c>
      <c r="K21" t="s">
        <v>399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400</v>
      </c>
      <c r="B22" t="s">
        <v>380</v>
      </c>
      <c r="C22" t="s">
        <v>158</v>
      </c>
      <c r="D22" t="s">
        <v>386</v>
      </c>
      <c r="E22">
        <v>117</v>
      </c>
      <c r="F22" t="s">
        <v>381</v>
      </c>
      <c r="G22" t="s">
        <v>3</v>
      </c>
      <c r="H22" t="s">
        <v>398</v>
      </c>
      <c r="I22">
        <v>5.8009999999999999E-2</v>
      </c>
      <c r="J22">
        <v>49.414119999999997</v>
      </c>
      <c r="K22" t="s">
        <v>401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402</v>
      </c>
      <c r="B23" t="s">
        <v>380</v>
      </c>
      <c r="C23" t="s">
        <v>158</v>
      </c>
      <c r="D23" t="s">
        <v>386</v>
      </c>
      <c r="E23">
        <v>106</v>
      </c>
      <c r="F23" t="s">
        <v>381</v>
      </c>
      <c r="G23" t="s">
        <v>3</v>
      </c>
      <c r="H23" t="s">
        <v>403</v>
      </c>
      <c r="I23">
        <v>6.1516666999999997E-2</v>
      </c>
      <c r="J23">
        <v>49.404733329999999</v>
      </c>
      <c r="K23" t="s">
        <v>404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405</v>
      </c>
      <c r="B24" t="s">
        <v>380</v>
      </c>
      <c r="C24" t="s">
        <v>158</v>
      </c>
      <c r="D24" t="s">
        <v>386</v>
      </c>
      <c r="E24">
        <v>122</v>
      </c>
      <c r="F24" t="s">
        <v>381</v>
      </c>
      <c r="G24" t="s">
        <v>3</v>
      </c>
      <c r="H24" t="s">
        <v>403</v>
      </c>
      <c r="I24">
        <v>6.1516666999999997E-2</v>
      </c>
      <c r="J24">
        <v>49.404733329999999</v>
      </c>
      <c r="K24" t="s">
        <v>406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407</v>
      </c>
      <c r="B25" t="s">
        <v>380</v>
      </c>
      <c r="C25" t="s">
        <v>158</v>
      </c>
      <c r="D25" t="s">
        <v>386</v>
      </c>
      <c r="E25">
        <v>128</v>
      </c>
      <c r="F25" t="s">
        <v>381</v>
      </c>
      <c r="G25" t="s">
        <v>3</v>
      </c>
      <c r="H25" t="s">
        <v>403</v>
      </c>
      <c r="I25">
        <v>6.1516666999999997E-2</v>
      </c>
      <c r="J25">
        <v>49.404733329999999</v>
      </c>
      <c r="K25" t="s">
        <v>408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437</v>
      </c>
      <c r="B26" t="s">
        <v>380</v>
      </c>
      <c r="C26" t="s">
        <v>158</v>
      </c>
      <c r="D26" t="s">
        <v>386</v>
      </c>
      <c r="E26">
        <v>165</v>
      </c>
      <c r="F26" t="s">
        <v>381</v>
      </c>
      <c r="G26" t="s">
        <v>3</v>
      </c>
      <c r="H26" t="s">
        <v>438</v>
      </c>
      <c r="I26">
        <v>8.7533333000000005E-2</v>
      </c>
      <c r="J26">
        <v>49.467199999999998</v>
      </c>
      <c r="K26" t="s">
        <v>439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441</v>
      </c>
      <c r="B27" t="s">
        <v>380</v>
      </c>
      <c r="C27" t="s">
        <v>158</v>
      </c>
      <c r="D27" t="s">
        <v>422</v>
      </c>
      <c r="E27">
        <v>104</v>
      </c>
      <c r="F27" t="s">
        <v>381</v>
      </c>
      <c r="G27" t="s">
        <v>10</v>
      </c>
      <c r="H27" t="s">
        <v>202</v>
      </c>
      <c r="I27">
        <v>0.15440999999999999</v>
      </c>
      <c r="J27">
        <v>49.445500000000003</v>
      </c>
      <c r="K27" t="s">
        <v>442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443</v>
      </c>
      <c r="B28" t="s">
        <v>380</v>
      </c>
      <c r="C28" t="s">
        <v>158</v>
      </c>
      <c r="D28" t="s">
        <v>422</v>
      </c>
      <c r="E28">
        <v>106</v>
      </c>
      <c r="F28" t="s">
        <v>381</v>
      </c>
      <c r="G28" t="s">
        <v>10</v>
      </c>
      <c r="H28" t="s">
        <v>202</v>
      </c>
      <c r="I28">
        <v>0.15440999999999999</v>
      </c>
      <c r="J28">
        <v>49.445500000000003</v>
      </c>
      <c r="K28" t="s">
        <v>444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445</v>
      </c>
      <c r="B29" t="s">
        <v>380</v>
      </c>
      <c r="C29" t="s">
        <v>158</v>
      </c>
      <c r="D29" t="s">
        <v>422</v>
      </c>
      <c r="E29">
        <v>101</v>
      </c>
      <c r="F29" t="s">
        <v>381</v>
      </c>
      <c r="G29" t="s">
        <v>10</v>
      </c>
      <c r="H29" t="s">
        <v>202</v>
      </c>
      <c r="I29">
        <v>0.15440999999999999</v>
      </c>
      <c r="J29">
        <v>49.445500000000003</v>
      </c>
      <c r="K29" t="s">
        <v>446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447</v>
      </c>
      <c r="B30" t="s">
        <v>380</v>
      </c>
      <c r="C30" t="s">
        <v>158</v>
      </c>
      <c r="D30" t="s">
        <v>422</v>
      </c>
      <c r="E30">
        <v>108</v>
      </c>
      <c r="F30" t="s">
        <v>381</v>
      </c>
      <c r="G30" t="s">
        <v>10</v>
      </c>
      <c r="H30" t="s">
        <v>202</v>
      </c>
      <c r="I30">
        <v>0.15440999999999999</v>
      </c>
      <c r="J30">
        <v>49.445500000000003</v>
      </c>
      <c r="K30" t="s">
        <v>448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449</v>
      </c>
      <c r="B31" t="s">
        <v>380</v>
      </c>
      <c r="C31" t="s">
        <v>158</v>
      </c>
      <c r="D31" t="s">
        <v>422</v>
      </c>
      <c r="E31">
        <v>136</v>
      </c>
      <c r="F31" t="s">
        <v>381</v>
      </c>
      <c r="G31" t="s">
        <v>10</v>
      </c>
      <c r="H31" t="s">
        <v>202</v>
      </c>
      <c r="I31">
        <v>0.15440999999999999</v>
      </c>
      <c r="J31">
        <v>49.445500000000003</v>
      </c>
      <c r="K31" t="s">
        <v>450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451</v>
      </c>
      <c r="B32" t="s">
        <v>380</v>
      </c>
      <c r="C32" t="s">
        <v>158</v>
      </c>
      <c r="D32" t="s">
        <v>422</v>
      </c>
      <c r="E32">
        <v>107</v>
      </c>
      <c r="F32" t="s">
        <v>381</v>
      </c>
      <c r="G32" t="s">
        <v>10</v>
      </c>
      <c r="H32" t="s">
        <v>202</v>
      </c>
      <c r="I32">
        <v>0.15440999999999999</v>
      </c>
      <c r="J32">
        <v>49.445500000000003</v>
      </c>
      <c r="K32" t="s">
        <v>452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453</v>
      </c>
      <c r="B33" t="s">
        <v>380</v>
      </c>
      <c r="C33" t="s">
        <v>158</v>
      </c>
      <c r="D33" t="s">
        <v>422</v>
      </c>
      <c r="E33">
        <v>110</v>
      </c>
      <c r="F33" t="s">
        <v>381</v>
      </c>
      <c r="G33" t="s">
        <v>10</v>
      </c>
      <c r="H33" t="s">
        <v>203</v>
      </c>
      <c r="I33">
        <v>0.10571999999999999</v>
      </c>
      <c r="J33">
        <v>49.446919999999999</v>
      </c>
      <c r="K33" t="s">
        <v>454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455</v>
      </c>
      <c r="B34" t="s">
        <v>380</v>
      </c>
      <c r="C34" t="s">
        <v>158</v>
      </c>
      <c r="D34" t="s">
        <v>422</v>
      </c>
      <c r="E34">
        <v>115</v>
      </c>
      <c r="F34" t="s">
        <v>381</v>
      </c>
      <c r="G34" t="s">
        <v>10</v>
      </c>
      <c r="H34" t="s">
        <v>203</v>
      </c>
      <c r="I34">
        <v>0.10571999999999999</v>
      </c>
      <c r="J34">
        <v>49.446919999999999</v>
      </c>
      <c r="K34" t="s">
        <v>456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457</v>
      </c>
      <c r="B35" t="s">
        <v>380</v>
      </c>
      <c r="C35" t="s">
        <v>158</v>
      </c>
      <c r="D35" t="s">
        <v>422</v>
      </c>
      <c r="E35">
        <v>104</v>
      </c>
      <c r="F35" t="s">
        <v>381</v>
      </c>
      <c r="G35" t="s">
        <v>10</v>
      </c>
      <c r="H35" t="s">
        <v>203</v>
      </c>
      <c r="I35">
        <v>0.10571999999999999</v>
      </c>
      <c r="J35">
        <v>49.446919999999999</v>
      </c>
      <c r="K35" t="s">
        <v>458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459</v>
      </c>
      <c r="B36" t="s">
        <v>380</v>
      </c>
      <c r="C36" t="s">
        <v>158</v>
      </c>
      <c r="D36" t="s">
        <v>422</v>
      </c>
      <c r="E36">
        <v>124</v>
      </c>
      <c r="F36" t="s">
        <v>381</v>
      </c>
      <c r="G36" t="s">
        <v>10</v>
      </c>
      <c r="H36" t="s">
        <v>203</v>
      </c>
      <c r="I36">
        <v>0.10571999999999999</v>
      </c>
      <c r="J36">
        <v>49.446919999999999</v>
      </c>
      <c r="K36" t="s">
        <v>460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461</v>
      </c>
      <c r="B37" t="s">
        <v>380</v>
      </c>
      <c r="C37" t="s">
        <v>158</v>
      </c>
      <c r="D37" t="s">
        <v>422</v>
      </c>
      <c r="E37">
        <v>100</v>
      </c>
      <c r="F37" t="s">
        <v>381</v>
      </c>
      <c r="G37" t="s">
        <v>10</v>
      </c>
      <c r="H37" t="s">
        <v>203</v>
      </c>
      <c r="I37">
        <v>0.10571999999999999</v>
      </c>
      <c r="J37">
        <v>49.446919999999999</v>
      </c>
      <c r="K37" t="s">
        <v>462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463</v>
      </c>
      <c r="B38" t="s">
        <v>380</v>
      </c>
      <c r="C38" t="s">
        <v>158</v>
      </c>
      <c r="D38" t="s">
        <v>422</v>
      </c>
      <c r="E38">
        <v>107</v>
      </c>
      <c r="F38" t="s">
        <v>381</v>
      </c>
      <c r="G38" t="s">
        <v>10</v>
      </c>
      <c r="H38" t="s">
        <v>203</v>
      </c>
      <c r="I38">
        <v>0.10571999999999999</v>
      </c>
      <c r="J38">
        <v>49.446919999999999</v>
      </c>
      <c r="K38" t="s">
        <v>464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435</v>
      </c>
      <c r="B39" t="s">
        <v>380</v>
      </c>
      <c r="C39" t="s">
        <v>158</v>
      </c>
      <c r="D39" t="s">
        <v>422</v>
      </c>
      <c r="E39">
        <v>102</v>
      </c>
      <c r="F39" t="s">
        <v>381</v>
      </c>
      <c r="G39" t="s">
        <v>2</v>
      </c>
      <c r="H39" t="s">
        <v>198</v>
      </c>
      <c r="I39">
        <v>0.17154</v>
      </c>
      <c r="J39">
        <v>49.423870000000001</v>
      </c>
      <c r="K39" t="s">
        <v>436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466</v>
      </c>
      <c r="B40" t="s">
        <v>380</v>
      </c>
      <c r="C40" t="s">
        <v>158</v>
      </c>
      <c r="D40" t="s">
        <v>422</v>
      </c>
      <c r="E40">
        <v>104</v>
      </c>
      <c r="F40" t="s">
        <v>381</v>
      </c>
      <c r="G40" t="s">
        <v>2</v>
      </c>
      <c r="H40" t="s">
        <v>195</v>
      </c>
      <c r="I40">
        <v>0.14815999999999999</v>
      </c>
      <c r="J40">
        <v>49.422139999999999</v>
      </c>
      <c r="K40" t="s">
        <v>467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468</v>
      </c>
      <c r="B41" t="s">
        <v>380</v>
      </c>
      <c r="C41" t="s">
        <v>158</v>
      </c>
      <c r="D41" t="s">
        <v>422</v>
      </c>
      <c r="E41">
        <v>89</v>
      </c>
      <c r="F41" t="s">
        <v>381</v>
      </c>
      <c r="G41" t="s">
        <v>2</v>
      </c>
      <c r="H41" t="s">
        <v>195</v>
      </c>
      <c r="I41">
        <v>0.14815999999999999</v>
      </c>
      <c r="J41">
        <v>49.422139999999999</v>
      </c>
      <c r="K41" t="s">
        <v>469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470</v>
      </c>
      <c r="B42" t="s">
        <v>380</v>
      </c>
      <c r="C42" t="s">
        <v>158</v>
      </c>
      <c r="D42" t="s">
        <v>422</v>
      </c>
      <c r="E42">
        <v>103</v>
      </c>
      <c r="F42" t="s">
        <v>381</v>
      </c>
      <c r="G42" t="s">
        <v>2</v>
      </c>
      <c r="H42" t="s">
        <v>195</v>
      </c>
      <c r="I42">
        <v>0.14815999999999999</v>
      </c>
      <c r="J42">
        <v>49.422139999999999</v>
      </c>
      <c r="K42" t="s">
        <v>471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472</v>
      </c>
      <c r="B43" t="s">
        <v>380</v>
      </c>
      <c r="C43" t="s">
        <v>158</v>
      </c>
      <c r="D43" t="s">
        <v>422</v>
      </c>
      <c r="E43">
        <v>98</v>
      </c>
      <c r="F43" t="s">
        <v>381</v>
      </c>
      <c r="G43" t="s">
        <v>2</v>
      </c>
      <c r="H43" t="s">
        <v>195</v>
      </c>
      <c r="I43">
        <v>0.14815999999999999</v>
      </c>
      <c r="J43">
        <v>49.422139999999999</v>
      </c>
      <c r="K43" t="s">
        <v>473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474</v>
      </c>
      <c r="B44" t="s">
        <v>380</v>
      </c>
      <c r="C44" t="s">
        <v>158</v>
      </c>
      <c r="D44" t="s">
        <v>422</v>
      </c>
      <c r="E44">
        <v>127</v>
      </c>
      <c r="F44" t="s">
        <v>381</v>
      </c>
      <c r="G44" t="s">
        <v>2</v>
      </c>
      <c r="H44" t="s">
        <v>195</v>
      </c>
      <c r="I44">
        <v>0.14815999999999999</v>
      </c>
      <c r="J44">
        <v>49.422139999999999</v>
      </c>
      <c r="K44" t="s">
        <v>475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476</v>
      </c>
      <c r="B45" t="s">
        <v>380</v>
      </c>
      <c r="C45" t="s">
        <v>158</v>
      </c>
      <c r="D45" t="s">
        <v>422</v>
      </c>
      <c r="E45">
        <v>124</v>
      </c>
      <c r="F45" t="s">
        <v>381</v>
      </c>
      <c r="G45" t="s">
        <v>2</v>
      </c>
      <c r="H45" t="s">
        <v>195</v>
      </c>
      <c r="I45">
        <v>0.14815999999999999</v>
      </c>
      <c r="J45">
        <v>49.422139999999999</v>
      </c>
      <c r="K45" t="s">
        <v>477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478</v>
      </c>
      <c r="B46" t="s">
        <v>380</v>
      </c>
      <c r="C46" t="s">
        <v>158</v>
      </c>
      <c r="D46" t="s">
        <v>422</v>
      </c>
      <c r="E46">
        <v>99</v>
      </c>
      <c r="F46" t="s">
        <v>381</v>
      </c>
      <c r="G46" t="s">
        <v>2</v>
      </c>
      <c r="H46" t="s">
        <v>195</v>
      </c>
      <c r="I46">
        <v>0.14815999999999999</v>
      </c>
      <c r="J46">
        <v>49.422139999999999</v>
      </c>
      <c r="K46" t="s">
        <v>479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480</v>
      </c>
      <c r="B47" t="s">
        <v>380</v>
      </c>
      <c r="C47" t="s">
        <v>158</v>
      </c>
      <c r="D47" t="s">
        <v>422</v>
      </c>
      <c r="E47">
        <v>116</v>
      </c>
      <c r="F47" t="s">
        <v>381</v>
      </c>
      <c r="G47" t="s">
        <v>2</v>
      </c>
      <c r="H47" t="s">
        <v>195</v>
      </c>
      <c r="I47">
        <v>0.14815999999999999</v>
      </c>
      <c r="J47">
        <v>49.422139999999999</v>
      </c>
      <c r="K47" t="s">
        <v>481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482</v>
      </c>
      <c r="B48" t="s">
        <v>380</v>
      </c>
      <c r="C48" t="s">
        <v>158</v>
      </c>
      <c r="D48" t="s">
        <v>422</v>
      </c>
      <c r="E48">
        <v>115</v>
      </c>
      <c r="F48" t="s">
        <v>381</v>
      </c>
      <c r="G48" t="s">
        <v>2</v>
      </c>
      <c r="H48" t="s">
        <v>195</v>
      </c>
      <c r="I48">
        <v>0.14815999999999999</v>
      </c>
      <c r="J48">
        <v>49.422139999999999</v>
      </c>
      <c r="K48" t="s">
        <v>483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484</v>
      </c>
      <c r="B49" t="s">
        <v>380</v>
      </c>
      <c r="C49" t="s">
        <v>158</v>
      </c>
      <c r="D49" t="s">
        <v>422</v>
      </c>
      <c r="E49">
        <v>104</v>
      </c>
      <c r="F49" t="s">
        <v>381</v>
      </c>
      <c r="G49" t="s">
        <v>2</v>
      </c>
      <c r="H49" t="s">
        <v>195</v>
      </c>
      <c r="I49">
        <v>0.14815999999999999</v>
      </c>
      <c r="J49">
        <v>49.422139999999999</v>
      </c>
      <c r="K49" t="s">
        <v>485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507</v>
      </c>
      <c r="B50" t="s">
        <v>380</v>
      </c>
      <c r="C50" t="s">
        <v>158</v>
      </c>
      <c r="D50" t="s">
        <v>422</v>
      </c>
      <c r="E50">
        <v>56</v>
      </c>
      <c r="F50" t="s">
        <v>488</v>
      </c>
      <c r="G50" t="s">
        <v>12</v>
      </c>
      <c r="H50" t="s">
        <v>506</v>
      </c>
      <c r="I50">
        <v>0.15340000000000001</v>
      </c>
      <c r="J50">
        <v>49.439100000000003</v>
      </c>
      <c r="K50" t="s">
        <v>508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509</v>
      </c>
      <c r="B51" t="s">
        <v>380</v>
      </c>
      <c r="C51" t="s">
        <v>158</v>
      </c>
      <c r="D51" t="s">
        <v>422</v>
      </c>
      <c r="E51">
        <v>58</v>
      </c>
      <c r="F51" t="s">
        <v>488</v>
      </c>
      <c r="G51" t="s">
        <v>12</v>
      </c>
      <c r="H51" t="s">
        <v>506</v>
      </c>
      <c r="I51">
        <v>0.15340000000000001</v>
      </c>
      <c r="J51">
        <v>49.439100000000003</v>
      </c>
      <c r="K51" t="s">
        <v>510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511</v>
      </c>
      <c r="B52" t="s">
        <v>380</v>
      </c>
      <c r="C52" t="s">
        <v>158</v>
      </c>
      <c r="D52" t="s">
        <v>422</v>
      </c>
      <c r="E52">
        <v>49</v>
      </c>
      <c r="F52" t="s">
        <v>488</v>
      </c>
      <c r="G52" t="s">
        <v>12</v>
      </c>
      <c r="H52" t="s">
        <v>506</v>
      </c>
      <c r="I52">
        <v>0.15340000000000001</v>
      </c>
      <c r="J52">
        <v>49.439100000000003</v>
      </c>
      <c r="K52" t="s">
        <v>512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513</v>
      </c>
      <c r="B53" t="s">
        <v>380</v>
      </c>
      <c r="C53" t="s">
        <v>158</v>
      </c>
      <c r="D53" t="s">
        <v>422</v>
      </c>
      <c r="E53">
        <v>56</v>
      </c>
      <c r="F53" t="s">
        <v>488</v>
      </c>
      <c r="G53" t="s">
        <v>12</v>
      </c>
      <c r="H53" t="s">
        <v>506</v>
      </c>
      <c r="I53">
        <v>0.15340000000000001</v>
      </c>
      <c r="J53">
        <v>49.439100000000003</v>
      </c>
      <c r="K53" t="s">
        <v>514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515</v>
      </c>
      <c r="B54" t="s">
        <v>380</v>
      </c>
      <c r="C54" t="s">
        <v>158</v>
      </c>
      <c r="D54" t="s">
        <v>422</v>
      </c>
      <c r="E54">
        <v>52</v>
      </c>
      <c r="F54" t="s">
        <v>488</v>
      </c>
      <c r="G54" t="s">
        <v>12</v>
      </c>
      <c r="H54" t="s">
        <v>506</v>
      </c>
      <c r="I54">
        <v>0.15340000000000001</v>
      </c>
      <c r="J54">
        <v>49.439100000000003</v>
      </c>
      <c r="K54" t="s">
        <v>516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489</v>
      </c>
      <c r="B55" t="s">
        <v>380</v>
      </c>
      <c r="C55" t="s">
        <v>158</v>
      </c>
      <c r="D55" t="s">
        <v>383</v>
      </c>
      <c r="E55">
        <v>78</v>
      </c>
      <c r="F55" t="s">
        <v>488</v>
      </c>
      <c r="G55" t="s">
        <v>10</v>
      </c>
      <c r="H55" t="s">
        <v>490</v>
      </c>
      <c r="I55">
        <v>0.26315</v>
      </c>
      <c r="J55">
        <v>49.44073333</v>
      </c>
      <c r="K55" t="s">
        <v>491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492</v>
      </c>
      <c r="B56" t="s">
        <v>380</v>
      </c>
      <c r="C56" t="s">
        <v>158</v>
      </c>
      <c r="D56" t="s">
        <v>383</v>
      </c>
      <c r="E56">
        <v>68</v>
      </c>
      <c r="F56" t="s">
        <v>488</v>
      </c>
      <c r="G56" t="s">
        <v>10</v>
      </c>
      <c r="H56" t="s">
        <v>490</v>
      </c>
      <c r="I56">
        <v>0.26315</v>
      </c>
      <c r="J56">
        <v>49.44073333</v>
      </c>
      <c r="K56" t="s">
        <v>493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494</v>
      </c>
      <c r="B57" t="s">
        <v>380</v>
      </c>
      <c r="C57" t="s">
        <v>158</v>
      </c>
      <c r="D57" t="s">
        <v>383</v>
      </c>
      <c r="E57">
        <v>60</v>
      </c>
      <c r="F57" t="s">
        <v>488</v>
      </c>
      <c r="G57" t="s">
        <v>10</v>
      </c>
      <c r="H57" t="s">
        <v>490</v>
      </c>
      <c r="I57">
        <v>0.26315</v>
      </c>
      <c r="J57">
        <v>49.44073333</v>
      </c>
      <c r="K57" t="s">
        <v>495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496</v>
      </c>
      <c r="B58" t="s">
        <v>380</v>
      </c>
      <c r="C58" t="s">
        <v>158</v>
      </c>
      <c r="D58" t="s">
        <v>383</v>
      </c>
      <c r="E58">
        <v>65</v>
      </c>
      <c r="F58" t="s">
        <v>488</v>
      </c>
      <c r="G58" t="s">
        <v>10</v>
      </c>
      <c r="H58" t="s">
        <v>490</v>
      </c>
      <c r="I58">
        <v>0.26315</v>
      </c>
      <c r="J58">
        <v>49.44073333</v>
      </c>
      <c r="K58" t="s">
        <v>497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498</v>
      </c>
      <c r="B59" t="s">
        <v>380</v>
      </c>
      <c r="C59" t="s">
        <v>158</v>
      </c>
      <c r="D59" t="s">
        <v>383</v>
      </c>
      <c r="E59">
        <v>57</v>
      </c>
      <c r="F59" t="s">
        <v>488</v>
      </c>
      <c r="G59" t="s">
        <v>10</v>
      </c>
      <c r="H59" t="s">
        <v>490</v>
      </c>
      <c r="I59">
        <v>0.26315</v>
      </c>
      <c r="J59">
        <v>49.44073333</v>
      </c>
      <c r="K59" t="s">
        <v>499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500</v>
      </c>
      <c r="B60" t="s">
        <v>380</v>
      </c>
      <c r="C60" t="s">
        <v>158</v>
      </c>
      <c r="D60" t="s">
        <v>422</v>
      </c>
      <c r="E60">
        <v>42</v>
      </c>
      <c r="F60" t="s">
        <v>488</v>
      </c>
      <c r="G60" t="s">
        <v>10</v>
      </c>
      <c r="H60" t="s">
        <v>501</v>
      </c>
      <c r="I60">
        <v>0.15024999999999999</v>
      </c>
      <c r="J60">
        <v>49.442749999999997</v>
      </c>
      <c r="K60" t="s">
        <v>502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503</v>
      </c>
      <c r="B61" t="s">
        <v>380</v>
      </c>
      <c r="C61" t="s">
        <v>158</v>
      </c>
      <c r="D61" t="s">
        <v>422</v>
      </c>
      <c r="E61">
        <v>44</v>
      </c>
      <c r="F61" t="s">
        <v>488</v>
      </c>
      <c r="G61" t="s">
        <v>10</v>
      </c>
      <c r="H61" t="s">
        <v>501</v>
      </c>
      <c r="I61">
        <v>0.15024999999999999</v>
      </c>
      <c r="J61">
        <v>49.442749999999997</v>
      </c>
      <c r="K61" t="s">
        <v>504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517</v>
      </c>
      <c r="B62" t="s">
        <v>380</v>
      </c>
      <c r="C62" t="s">
        <v>158</v>
      </c>
      <c r="D62" t="s">
        <v>383</v>
      </c>
      <c r="E62">
        <v>42</v>
      </c>
      <c r="F62" t="s">
        <v>488</v>
      </c>
      <c r="G62" t="s">
        <v>10</v>
      </c>
      <c r="H62" t="s">
        <v>518</v>
      </c>
      <c r="I62">
        <v>0.24790000000000001</v>
      </c>
      <c r="J62">
        <v>49.438933329999998</v>
      </c>
      <c r="K62" t="s">
        <v>519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520</v>
      </c>
      <c r="B63" t="s">
        <v>380</v>
      </c>
      <c r="C63" t="s">
        <v>158</v>
      </c>
      <c r="D63" t="s">
        <v>386</v>
      </c>
      <c r="E63">
        <v>42</v>
      </c>
      <c r="F63" t="s">
        <v>488</v>
      </c>
      <c r="G63" t="s">
        <v>2</v>
      </c>
      <c r="H63" t="s">
        <v>465</v>
      </c>
      <c r="I63">
        <v>0.170133333</v>
      </c>
      <c r="J63">
        <v>49.416483329999998</v>
      </c>
      <c r="K63" t="s">
        <v>521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522</v>
      </c>
      <c r="B64" t="s">
        <v>380</v>
      </c>
      <c r="C64" t="s">
        <v>158</v>
      </c>
      <c r="D64" t="s">
        <v>386</v>
      </c>
      <c r="E64">
        <v>36</v>
      </c>
      <c r="F64" t="s">
        <v>488</v>
      </c>
      <c r="G64" t="s">
        <v>2</v>
      </c>
      <c r="H64" t="s">
        <v>465</v>
      </c>
      <c r="I64">
        <v>0.170133333</v>
      </c>
      <c r="J64">
        <v>49.416483329999998</v>
      </c>
      <c r="K64" t="s">
        <v>523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524</v>
      </c>
      <c r="B65" t="s">
        <v>380</v>
      </c>
      <c r="C65" t="s">
        <v>158</v>
      </c>
      <c r="D65" t="s">
        <v>386</v>
      </c>
      <c r="E65">
        <v>51</v>
      </c>
      <c r="F65" t="s">
        <v>488</v>
      </c>
      <c r="G65" t="s">
        <v>2</v>
      </c>
      <c r="H65" t="s">
        <v>487</v>
      </c>
      <c r="I65">
        <v>8.9516666999999994E-2</v>
      </c>
      <c r="J65">
        <v>49.4161</v>
      </c>
      <c r="K65" t="s">
        <v>525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526</v>
      </c>
      <c r="B66" t="s">
        <v>380</v>
      </c>
      <c r="C66" t="s">
        <v>158</v>
      </c>
      <c r="D66" t="s">
        <v>386</v>
      </c>
      <c r="E66">
        <v>57</v>
      </c>
      <c r="F66" t="s">
        <v>488</v>
      </c>
      <c r="G66" t="s">
        <v>2</v>
      </c>
      <c r="H66" t="s">
        <v>487</v>
      </c>
      <c r="I66">
        <v>8.9516666999999994E-2</v>
      </c>
      <c r="J66">
        <v>49.4161</v>
      </c>
      <c r="K66" t="s">
        <v>527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528</v>
      </c>
      <c r="B67" t="s">
        <v>380</v>
      </c>
      <c r="C67" t="s">
        <v>158</v>
      </c>
      <c r="D67" t="s">
        <v>386</v>
      </c>
      <c r="E67">
        <v>45</v>
      </c>
      <c r="F67" t="s">
        <v>488</v>
      </c>
      <c r="G67" t="s">
        <v>2</v>
      </c>
      <c r="H67" t="s">
        <v>487</v>
      </c>
      <c r="I67">
        <v>8.9516666999999994E-2</v>
      </c>
      <c r="J67">
        <v>49.4161</v>
      </c>
      <c r="K67" t="s">
        <v>529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530</v>
      </c>
      <c r="B68" t="s">
        <v>380</v>
      </c>
      <c r="C68" t="s">
        <v>158</v>
      </c>
      <c r="D68" t="s">
        <v>386</v>
      </c>
      <c r="E68">
        <v>58</v>
      </c>
      <c r="F68" t="s">
        <v>488</v>
      </c>
      <c r="G68" t="s">
        <v>2</v>
      </c>
      <c r="H68" t="s">
        <v>197</v>
      </c>
      <c r="I68">
        <v>9.2183333000000006E-2</v>
      </c>
      <c r="J68">
        <v>49.405533329999997</v>
      </c>
      <c r="K68" t="s">
        <v>531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L102"/>
  <sheetViews>
    <sheetView zoomScale="90" zoomScaleNormal="90" workbookViewId="0">
      <selection activeCell="B105" sqref="B105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36" t="s">
        <v>154</v>
      </c>
      <c r="B1" s="136" t="s">
        <v>153</v>
      </c>
      <c r="C1" s="136" t="s">
        <v>2064</v>
      </c>
      <c r="D1" s="136" t="s">
        <v>205</v>
      </c>
      <c r="E1" s="136" t="s">
        <v>366</v>
      </c>
      <c r="F1" s="136" t="s">
        <v>367</v>
      </c>
      <c r="G1" s="136" t="s">
        <v>369</v>
      </c>
      <c r="H1" s="136" t="s">
        <v>370</v>
      </c>
      <c r="I1" s="136" t="s">
        <v>371</v>
      </c>
      <c r="J1" s="136" t="s">
        <v>372</v>
      </c>
      <c r="K1" s="136" t="s">
        <v>373</v>
      </c>
      <c r="L1" s="137" t="s">
        <v>374</v>
      </c>
    </row>
    <row r="2" spans="1:12" hidden="1" x14ac:dyDescent="0.3">
      <c r="A2" s="138" t="s">
        <v>532</v>
      </c>
      <c r="B2" s="139" t="s">
        <v>533</v>
      </c>
      <c r="C2" t="s">
        <v>534</v>
      </c>
      <c r="D2" s="140" t="s">
        <v>488</v>
      </c>
      <c r="E2" s="138" t="s">
        <v>3</v>
      </c>
      <c r="F2" s="138" t="s">
        <v>535</v>
      </c>
      <c r="G2" s="138" t="s">
        <v>536</v>
      </c>
      <c r="H2" s="141">
        <v>-19.308567255719442</v>
      </c>
      <c r="I2" s="141">
        <v>8.3722060678195991</v>
      </c>
      <c r="J2" s="141">
        <v>43.627094368962673</v>
      </c>
      <c r="K2" s="141">
        <v>9.8411548541515632</v>
      </c>
      <c r="L2" s="141">
        <v>4.4331275155738723</v>
      </c>
    </row>
    <row r="3" spans="1:12" hidden="1" x14ac:dyDescent="0.3">
      <c r="A3" s="138" t="s">
        <v>537</v>
      </c>
      <c r="B3" s="139" t="s">
        <v>533</v>
      </c>
      <c r="C3" t="s">
        <v>534</v>
      </c>
      <c r="D3" s="140" t="s">
        <v>488</v>
      </c>
      <c r="E3" s="138" t="s">
        <v>3</v>
      </c>
      <c r="F3" s="138" t="s">
        <v>538</v>
      </c>
      <c r="G3" s="138" t="s">
        <v>539</v>
      </c>
      <c r="H3" s="141">
        <v>-19.383997461632053</v>
      </c>
      <c r="I3" s="141">
        <v>8.7609753714893674</v>
      </c>
      <c r="J3" s="141">
        <v>21.481059516075863</v>
      </c>
      <c r="K3" s="141">
        <v>10.544075685527265</v>
      </c>
      <c r="L3" s="141">
        <v>2.0372634033308996</v>
      </c>
    </row>
    <row r="4" spans="1:12" hidden="1" x14ac:dyDescent="0.3">
      <c r="A4" s="138" t="s">
        <v>540</v>
      </c>
      <c r="B4" s="139" t="s">
        <v>533</v>
      </c>
      <c r="C4" t="s">
        <v>534</v>
      </c>
      <c r="D4" s="140" t="s">
        <v>488</v>
      </c>
      <c r="E4" s="138" t="s">
        <v>3</v>
      </c>
      <c r="F4" s="138" t="s">
        <v>538</v>
      </c>
      <c r="G4" s="138" t="s">
        <v>541</v>
      </c>
      <c r="H4" s="141">
        <v>-19.219460937696525</v>
      </c>
      <c r="I4" s="141">
        <v>7.1604618304694281</v>
      </c>
      <c r="J4" s="141">
        <v>34.351342778932569</v>
      </c>
      <c r="K4" s="141">
        <v>5.5878559832042924</v>
      </c>
      <c r="L4" s="141">
        <v>6.1474996639469905</v>
      </c>
    </row>
    <row r="5" spans="1:12" hidden="1" x14ac:dyDescent="0.3">
      <c r="A5" s="138" t="s">
        <v>542</v>
      </c>
      <c r="B5" s="139" t="s">
        <v>533</v>
      </c>
      <c r="C5" t="s">
        <v>534</v>
      </c>
      <c r="D5" s="140" t="s">
        <v>488</v>
      </c>
      <c r="E5" s="138" t="s">
        <v>3</v>
      </c>
      <c r="F5" s="138" t="s">
        <v>543</v>
      </c>
      <c r="G5" s="138" t="s">
        <v>544</v>
      </c>
      <c r="H5" s="141">
        <v>-20.304077794984025</v>
      </c>
      <c r="I5" s="141">
        <v>7.0349309734955447</v>
      </c>
      <c r="J5" s="141">
        <v>29.505311580197446</v>
      </c>
      <c r="K5" s="141">
        <v>4.840776385727791</v>
      </c>
      <c r="L5" s="141">
        <v>6.095161029786226</v>
      </c>
    </row>
    <row r="6" spans="1:12" hidden="1" x14ac:dyDescent="0.3">
      <c r="A6" s="138" t="s">
        <v>545</v>
      </c>
      <c r="B6" s="139" t="s">
        <v>533</v>
      </c>
      <c r="C6" s="142" t="s">
        <v>534</v>
      </c>
      <c r="D6" s="140" t="s">
        <v>381</v>
      </c>
      <c r="E6" s="138" t="s">
        <v>3</v>
      </c>
      <c r="F6" s="138" t="s">
        <v>535</v>
      </c>
      <c r="G6" s="138" t="s">
        <v>546</v>
      </c>
      <c r="H6" s="141">
        <v>-18.55861333497305</v>
      </c>
      <c r="I6" s="141">
        <v>9.7048686313385879</v>
      </c>
      <c r="J6" s="141">
        <v>46.273749222234869</v>
      </c>
      <c r="K6" s="141">
        <v>12.230967353214051</v>
      </c>
      <c r="L6" s="141">
        <v>3.7833270162457806</v>
      </c>
    </row>
    <row r="7" spans="1:12" hidden="1" x14ac:dyDescent="0.3">
      <c r="A7" s="138" t="s">
        <v>547</v>
      </c>
      <c r="B7" s="139" t="s">
        <v>533</v>
      </c>
      <c r="C7" s="142" t="s">
        <v>534</v>
      </c>
      <c r="D7" s="140" t="s">
        <v>381</v>
      </c>
      <c r="E7" s="138" t="s">
        <v>3</v>
      </c>
      <c r="F7" s="138" t="s">
        <v>538</v>
      </c>
      <c r="G7" s="138" t="s">
        <v>548</v>
      </c>
      <c r="H7" s="141">
        <v>-18.141515747415433</v>
      </c>
      <c r="I7" s="141">
        <v>9.4021136740531759</v>
      </c>
      <c r="J7" s="141">
        <v>47.400830337823805</v>
      </c>
      <c r="K7" s="141">
        <v>13.419521068990795</v>
      </c>
      <c r="L7" s="141">
        <v>3.5322296596229084</v>
      </c>
    </row>
    <row r="8" spans="1:12" hidden="1" x14ac:dyDescent="0.3">
      <c r="A8" s="138" t="s">
        <v>549</v>
      </c>
      <c r="B8" s="139" t="s">
        <v>533</v>
      </c>
      <c r="C8" s="142" t="s">
        <v>534</v>
      </c>
      <c r="D8" s="140" t="s">
        <v>381</v>
      </c>
      <c r="E8" s="138" t="s">
        <v>3</v>
      </c>
      <c r="F8" s="138" t="s">
        <v>538</v>
      </c>
      <c r="G8" s="138" t="s">
        <v>550</v>
      </c>
      <c r="H8" s="141">
        <v>-18.507849762400287</v>
      </c>
      <c r="I8" s="141">
        <v>9.1699605521838095</v>
      </c>
      <c r="J8" s="141">
        <v>48.471673366809242</v>
      </c>
      <c r="K8" s="141">
        <v>12.568875703607649</v>
      </c>
      <c r="L8" s="141">
        <v>3.8564844230973181</v>
      </c>
    </row>
    <row r="9" spans="1:12" hidden="1" x14ac:dyDescent="0.3">
      <c r="A9" s="138" t="s">
        <v>551</v>
      </c>
      <c r="B9" s="139" t="s">
        <v>533</v>
      </c>
      <c r="C9" s="142" t="s">
        <v>534</v>
      </c>
      <c r="D9" s="140" t="s">
        <v>381</v>
      </c>
      <c r="E9" s="138" t="s">
        <v>3</v>
      </c>
      <c r="F9" s="138" t="s">
        <v>552</v>
      </c>
      <c r="G9" s="138" t="s">
        <v>553</v>
      </c>
      <c r="H9" s="141">
        <v>-17.383307954675409</v>
      </c>
      <c r="I9" s="141">
        <v>10.543859941161813</v>
      </c>
      <c r="J9" s="141">
        <v>41.450900392773669</v>
      </c>
      <c r="K9" s="141">
        <v>10.841209928194443</v>
      </c>
      <c r="L9" s="141">
        <v>3.823457037297417</v>
      </c>
    </row>
    <row r="10" spans="1:12" hidden="1" x14ac:dyDescent="0.3">
      <c r="A10" s="138" t="s">
        <v>554</v>
      </c>
      <c r="B10" s="139" t="s">
        <v>555</v>
      </c>
      <c r="C10" s="138" t="s">
        <v>534</v>
      </c>
      <c r="D10" s="140" t="s">
        <v>488</v>
      </c>
      <c r="E10" s="138" t="s">
        <v>2</v>
      </c>
      <c r="F10" s="138" t="s">
        <v>556</v>
      </c>
      <c r="G10" s="138" t="s">
        <v>557</v>
      </c>
      <c r="H10" s="141">
        <v>-22.685485573103097</v>
      </c>
      <c r="I10" s="141">
        <v>8.6276310482269594</v>
      </c>
      <c r="J10" s="141">
        <v>40.827379832480318</v>
      </c>
      <c r="K10" s="141">
        <v>9.3204758046298277</v>
      </c>
      <c r="L10" s="141">
        <v>4.3803965257009558</v>
      </c>
    </row>
    <row r="11" spans="1:12" hidden="1" x14ac:dyDescent="0.3">
      <c r="A11" s="138" t="s">
        <v>558</v>
      </c>
      <c r="B11" s="139" t="s">
        <v>555</v>
      </c>
      <c r="C11" s="138" t="s">
        <v>534</v>
      </c>
      <c r="D11" s="140" t="s">
        <v>488</v>
      </c>
      <c r="E11" s="138" t="s">
        <v>2</v>
      </c>
      <c r="F11" s="138" t="s">
        <v>556</v>
      </c>
      <c r="G11" s="138" t="s">
        <v>559</v>
      </c>
      <c r="H11" s="141">
        <v>-22.270788760771818</v>
      </c>
      <c r="I11" s="141">
        <v>9.4515041270267091</v>
      </c>
      <c r="J11" s="141">
        <v>44.126116344807649</v>
      </c>
      <c r="K11" s="141">
        <v>11.502668778709682</v>
      </c>
      <c r="L11" s="141">
        <v>3.8361633455429742</v>
      </c>
    </row>
    <row r="12" spans="1:12" hidden="1" x14ac:dyDescent="0.3">
      <c r="A12" s="138" t="s">
        <v>560</v>
      </c>
      <c r="B12" s="139" t="s">
        <v>555</v>
      </c>
      <c r="C12" s="138" t="s">
        <v>534</v>
      </c>
      <c r="D12" s="140" t="s">
        <v>488</v>
      </c>
      <c r="E12" s="138" t="s">
        <v>2</v>
      </c>
      <c r="F12" s="138" t="s">
        <v>561</v>
      </c>
      <c r="G12" s="138" t="s">
        <v>562</v>
      </c>
      <c r="H12" s="141">
        <v>-22.720784013828201</v>
      </c>
      <c r="I12" s="141">
        <v>8.7790536405905524</v>
      </c>
      <c r="J12" s="141">
        <v>40.072933634141599</v>
      </c>
      <c r="K12" s="141">
        <v>7.9825852821396825</v>
      </c>
      <c r="L12" s="141">
        <v>5.0200445366742512</v>
      </c>
    </row>
    <row r="13" spans="1:12" hidden="1" x14ac:dyDescent="0.3">
      <c r="A13" s="138" t="s">
        <v>563</v>
      </c>
      <c r="B13" s="139" t="s">
        <v>555</v>
      </c>
      <c r="C13" s="138" t="s">
        <v>534</v>
      </c>
      <c r="D13" s="140" t="s">
        <v>488</v>
      </c>
      <c r="E13" s="138" t="s">
        <v>2</v>
      </c>
      <c r="F13" s="138" t="s">
        <v>561</v>
      </c>
      <c r="G13" s="138" t="s">
        <v>564</v>
      </c>
      <c r="H13" s="143">
        <v>-21.513585008461497</v>
      </c>
      <c r="I13" s="143">
        <v>9.8415214878110771</v>
      </c>
      <c r="J13" s="143">
        <v>44.078559338680343</v>
      </c>
      <c r="K13" s="143">
        <v>11.085235992352393</v>
      </c>
      <c r="L13" s="144">
        <v>3.9763302620791974</v>
      </c>
    </row>
    <row r="14" spans="1:12" hidden="1" x14ac:dyDescent="0.3">
      <c r="A14" s="138" t="s">
        <v>565</v>
      </c>
      <c r="B14" s="139" t="s">
        <v>555</v>
      </c>
      <c r="C14" s="138" t="s">
        <v>534</v>
      </c>
      <c r="D14" s="140" t="s">
        <v>488</v>
      </c>
      <c r="E14" s="138" t="s">
        <v>2</v>
      </c>
      <c r="F14" s="138" t="s">
        <v>566</v>
      </c>
      <c r="G14" s="138" t="s">
        <v>567</v>
      </c>
      <c r="H14" s="143">
        <v>-21.266684414196959</v>
      </c>
      <c r="I14" s="143">
        <v>8.2522651114857393</v>
      </c>
      <c r="J14" s="143">
        <v>38.768709809941285</v>
      </c>
      <c r="K14" s="143">
        <v>9.2558526886623866</v>
      </c>
      <c r="L14" s="144">
        <v>4.1885616716253038</v>
      </c>
    </row>
    <row r="15" spans="1:12" hidden="1" x14ac:dyDescent="0.3">
      <c r="A15" s="138" t="s">
        <v>568</v>
      </c>
      <c r="B15" s="139" t="s">
        <v>555</v>
      </c>
      <c r="C15" s="138" t="s">
        <v>534</v>
      </c>
      <c r="D15" s="140" t="s">
        <v>488</v>
      </c>
      <c r="E15" s="138" t="s">
        <v>2</v>
      </c>
      <c r="F15" s="138" t="s">
        <v>566</v>
      </c>
      <c r="G15" s="138" t="s">
        <v>569</v>
      </c>
      <c r="H15" s="141">
        <v>-20.426609819196436</v>
      </c>
      <c r="I15" s="141">
        <v>9.2031182955849893</v>
      </c>
      <c r="J15" s="141">
        <v>42.145622565592731</v>
      </c>
      <c r="K15" s="141">
        <v>11.590386506582661</v>
      </c>
      <c r="L15" s="141">
        <v>3.6362568704379692</v>
      </c>
    </row>
    <row r="16" spans="1:12" hidden="1" x14ac:dyDescent="0.3">
      <c r="A16" s="138" t="s">
        <v>570</v>
      </c>
      <c r="B16" s="139" t="s">
        <v>555</v>
      </c>
      <c r="C16" s="138" t="s">
        <v>534</v>
      </c>
      <c r="D16" s="140" t="s">
        <v>488</v>
      </c>
      <c r="E16" s="138" t="s">
        <v>10</v>
      </c>
      <c r="F16" s="138" t="s">
        <v>571</v>
      </c>
      <c r="G16" s="138" t="s">
        <v>572</v>
      </c>
      <c r="H16" s="141">
        <v>-20.250294432178187</v>
      </c>
      <c r="I16" s="141">
        <v>9.5456705987914745</v>
      </c>
      <c r="J16" s="141">
        <v>38.666367420622599</v>
      </c>
      <c r="K16" s="141">
        <v>10.484181028253033</v>
      </c>
      <c r="L16" s="141">
        <v>3.6880675101301192</v>
      </c>
    </row>
    <row r="17" spans="1:12" hidden="1" x14ac:dyDescent="0.3">
      <c r="A17" s="138" t="s">
        <v>573</v>
      </c>
      <c r="B17" s="139" t="s">
        <v>555</v>
      </c>
      <c r="C17" s="138" t="s">
        <v>534</v>
      </c>
      <c r="D17" s="140" t="s">
        <v>488</v>
      </c>
      <c r="E17" s="138" t="s">
        <v>10</v>
      </c>
      <c r="F17" s="138" t="s">
        <v>571</v>
      </c>
      <c r="G17" s="138" t="s">
        <v>574</v>
      </c>
      <c r="H17" s="141">
        <v>-19.880912635494511</v>
      </c>
      <c r="I17" s="141">
        <v>10.278812556904978</v>
      </c>
      <c r="J17" s="141">
        <v>41.937996276022417</v>
      </c>
      <c r="K17" s="141">
        <v>12.123044569274033</v>
      </c>
      <c r="L17" s="141">
        <v>3.4593617169662689</v>
      </c>
    </row>
    <row r="18" spans="1:12" hidden="1" x14ac:dyDescent="0.3">
      <c r="A18" s="138" t="s">
        <v>575</v>
      </c>
      <c r="B18" s="139" t="s">
        <v>555</v>
      </c>
      <c r="C18" s="138" t="s">
        <v>534</v>
      </c>
      <c r="D18" s="140" t="s">
        <v>381</v>
      </c>
      <c r="E18" s="138" t="s">
        <v>2</v>
      </c>
      <c r="F18" s="138" t="s">
        <v>556</v>
      </c>
      <c r="G18" s="138" t="s">
        <v>576</v>
      </c>
      <c r="H18" s="141">
        <v>-22.359043292369176</v>
      </c>
      <c r="I18" s="141">
        <v>9.9229903291063177</v>
      </c>
      <c r="J18" s="141">
        <v>41.729136309395457</v>
      </c>
      <c r="K18" s="141">
        <v>9.0383563155241173</v>
      </c>
      <c r="L18" s="141">
        <v>4.6168943613920428</v>
      </c>
    </row>
    <row r="19" spans="1:12" hidden="1" x14ac:dyDescent="0.3">
      <c r="A19" s="138" t="s">
        <v>577</v>
      </c>
      <c r="B19" s="139" t="s">
        <v>555</v>
      </c>
      <c r="C19" s="138" t="s">
        <v>534</v>
      </c>
      <c r="D19" s="140" t="s">
        <v>381</v>
      </c>
      <c r="E19" s="138" t="s">
        <v>2</v>
      </c>
      <c r="F19" s="138" t="s">
        <v>561</v>
      </c>
      <c r="G19" s="138" t="s">
        <v>578</v>
      </c>
      <c r="H19" s="141">
        <v>-21.639189055662854</v>
      </c>
      <c r="I19" s="141">
        <v>9.5017645512632285</v>
      </c>
      <c r="J19" s="141">
        <v>39.876220472923208</v>
      </c>
      <c r="K19" s="141">
        <v>6.6108707460613632</v>
      </c>
      <c r="L19" s="141">
        <v>6.0319165212359867</v>
      </c>
    </row>
    <row r="20" spans="1:12" hidden="1" x14ac:dyDescent="0.3">
      <c r="A20" s="138" t="s">
        <v>579</v>
      </c>
      <c r="B20" s="139" t="s">
        <v>555</v>
      </c>
      <c r="C20" s="138" t="s">
        <v>534</v>
      </c>
      <c r="D20" s="140" t="s">
        <v>381</v>
      </c>
      <c r="E20" s="138" t="s">
        <v>2</v>
      </c>
      <c r="F20" s="138" t="s">
        <v>561</v>
      </c>
      <c r="G20" s="138" t="s">
        <v>580</v>
      </c>
      <c r="H20" s="141">
        <v>-20.673341302041344</v>
      </c>
      <c r="I20" s="141">
        <v>10.048462680746184</v>
      </c>
      <c r="J20" s="141">
        <v>45.125682542813713</v>
      </c>
      <c r="K20" s="141">
        <v>12.620484770874905</v>
      </c>
      <c r="L20" s="141">
        <v>3.5755902694762662</v>
      </c>
    </row>
    <row r="21" spans="1:12" hidden="1" x14ac:dyDescent="0.3">
      <c r="A21" s="138" t="s">
        <v>581</v>
      </c>
      <c r="B21" s="139" t="s">
        <v>555</v>
      </c>
      <c r="C21" s="138" t="s">
        <v>534</v>
      </c>
      <c r="D21" s="140" t="s">
        <v>381</v>
      </c>
      <c r="E21" s="138" t="s">
        <v>2</v>
      </c>
      <c r="F21" s="138" t="s">
        <v>566</v>
      </c>
      <c r="G21" s="138" t="s">
        <v>582</v>
      </c>
      <c r="H21" s="141">
        <v>-19.790963386072942</v>
      </c>
      <c r="I21" s="141">
        <v>9.7497708530701566</v>
      </c>
      <c r="J21" s="141">
        <v>42.872508849835754</v>
      </c>
      <c r="K21" s="141">
        <v>10.15186954708774</v>
      </c>
      <c r="L21" s="141">
        <v>4.2231146343024628</v>
      </c>
    </row>
    <row r="22" spans="1:12" hidden="1" x14ac:dyDescent="0.3">
      <c r="A22" s="138" t="s">
        <v>583</v>
      </c>
      <c r="B22" s="139" t="s">
        <v>555</v>
      </c>
      <c r="C22" s="138" t="s">
        <v>534</v>
      </c>
      <c r="D22" s="140" t="s">
        <v>381</v>
      </c>
      <c r="E22" s="138" t="s">
        <v>2</v>
      </c>
      <c r="F22" s="138" t="s">
        <v>566</v>
      </c>
      <c r="G22" s="138" t="s">
        <v>584</v>
      </c>
      <c r="H22" s="141">
        <v>-19.108796606532326</v>
      </c>
      <c r="I22" s="141">
        <v>10.017049003720501</v>
      </c>
      <c r="J22" s="141">
        <v>43.870026899870687</v>
      </c>
      <c r="K22" s="141">
        <v>12.104424064415051</v>
      </c>
      <c r="L22" s="141">
        <v>3.6242969237042106</v>
      </c>
    </row>
    <row r="23" spans="1:12" hidden="1" x14ac:dyDescent="0.3">
      <c r="A23" s="138" t="s">
        <v>585</v>
      </c>
      <c r="B23" s="139" t="s">
        <v>555</v>
      </c>
      <c r="C23" s="138" t="s">
        <v>534</v>
      </c>
      <c r="D23" s="140" t="s">
        <v>381</v>
      </c>
      <c r="E23" s="138" t="s">
        <v>2</v>
      </c>
      <c r="F23" s="138" t="s">
        <v>586</v>
      </c>
      <c r="G23" s="138" t="s">
        <v>587</v>
      </c>
      <c r="H23" s="141">
        <v>-19.556290183532798</v>
      </c>
      <c r="I23" s="141">
        <v>10.427046661084109</v>
      </c>
      <c r="J23" s="141">
        <v>46.151857648993378</v>
      </c>
      <c r="K23" s="141">
        <v>12.050090473776448</v>
      </c>
      <c r="L23" s="141">
        <v>3.8300009240121149</v>
      </c>
    </row>
    <row r="24" spans="1:12" hidden="1" x14ac:dyDescent="0.3">
      <c r="A24" s="138" t="s">
        <v>588</v>
      </c>
      <c r="B24" s="139" t="s">
        <v>589</v>
      </c>
      <c r="C24" s="138" t="s">
        <v>534</v>
      </c>
      <c r="D24" s="140" t="s">
        <v>381</v>
      </c>
      <c r="E24" s="138" t="s">
        <v>3</v>
      </c>
      <c r="F24" s="138" t="s">
        <v>590</v>
      </c>
      <c r="G24" s="138" t="s">
        <v>591</v>
      </c>
      <c r="H24" s="141">
        <v>-17.802657881817737</v>
      </c>
      <c r="I24" s="141">
        <v>8.5530802006445974</v>
      </c>
      <c r="J24" s="141">
        <v>38.831981980999046</v>
      </c>
      <c r="K24" s="141">
        <v>11.267813937177019</v>
      </c>
      <c r="L24" s="141">
        <v>3.446274689793805</v>
      </c>
    </row>
    <row r="25" spans="1:12" hidden="1" x14ac:dyDescent="0.3">
      <c r="A25" s="138" t="s">
        <v>592</v>
      </c>
      <c r="B25" s="139" t="s">
        <v>589</v>
      </c>
      <c r="C25" s="138" t="s">
        <v>534</v>
      </c>
      <c r="D25" s="140" t="s">
        <v>381</v>
      </c>
      <c r="E25" s="138" t="s">
        <v>3</v>
      </c>
      <c r="F25" s="138" t="s">
        <v>552</v>
      </c>
      <c r="G25" s="138" t="s">
        <v>593</v>
      </c>
      <c r="H25" s="141">
        <v>-17.638353469864487</v>
      </c>
      <c r="I25" s="141">
        <v>10.024675061161194</v>
      </c>
      <c r="J25" s="141">
        <v>46.210112602835032</v>
      </c>
      <c r="K25" s="141">
        <v>11.653823154797925</v>
      </c>
      <c r="L25" s="141">
        <v>3.965232009189203</v>
      </c>
    </row>
    <row r="26" spans="1:12" hidden="1" x14ac:dyDescent="0.3">
      <c r="A26" s="138" t="s">
        <v>594</v>
      </c>
      <c r="B26" s="139" t="s">
        <v>595</v>
      </c>
      <c r="C26" s="138" t="s">
        <v>596</v>
      </c>
      <c r="D26" s="140" t="s">
        <v>381</v>
      </c>
      <c r="E26" s="138" t="s">
        <v>2</v>
      </c>
      <c r="F26" s="138" t="s">
        <v>566</v>
      </c>
      <c r="G26" s="138" t="s">
        <v>597</v>
      </c>
      <c r="H26" s="141">
        <v>-17.684070812770162</v>
      </c>
      <c r="I26" s="141">
        <v>14.712037926006953</v>
      </c>
      <c r="J26" s="141">
        <v>45.471540532376402</v>
      </c>
      <c r="K26" s="141">
        <v>13.479603939092113</v>
      </c>
      <c r="L26" s="141">
        <v>3.3733587973237609</v>
      </c>
    </row>
    <row r="27" spans="1:12" hidden="1" x14ac:dyDescent="0.3">
      <c r="A27" s="138" t="s">
        <v>598</v>
      </c>
      <c r="B27" s="139" t="s">
        <v>595</v>
      </c>
      <c r="C27" s="138" t="s">
        <v>596</v>
      </c>
      <c r="D27" s="140" t="s">
        <v>381</v>
      </c>
      <c r="E27" s="138" t="s">
        <v>2</v>
      </c>
      <c r="F27" s="138" t="s">
        <v>586</v>
      </c>
      <c r="G27" s="138" t="s">
        <v>599</v>
      </c>
      <c r="H27" s="141">
        <v>-17.449946168436362</v>
      </c>
      <c r="I27" s="141">
        <v>14.211074823518857</v>
      </c>
      <c r="J27" s="141">
        <v>44.72637743711492</v>
      </c>
      <c r="K27" s="141">
        <v>12.853405465639359</v>
      </c>
      <c r="L27" s="141">
        <v>3.4797297538524452</v>
      </c>
    </row>
    <row r="28" spans="1:12" hidden="1" x14ac:dyDescent="0.3">
      <c r="A28" s="138" t="s">
        <v>600</v>
      </c>
      <c r="B28" s="139" t="s">
        <v>601</v>
      </c>
      <c r="C28" s="138" t="s">
        <v>534</v>
      </c>
      <c r="D28" s="140" t="s">
        <v>381</v>
      </c>
      <c r="E28" s="138" t="s">
        <v>2</v>
      </c>
      <c r="F28" s="138" t="s">
        <v>561</v>
      </c>
      <c r="G28" s="138" t="s">
        <v>602</v>
      </c>
      <c r="H28" s="141">
        <v>-19.746865016349755</v>
      </c>
      <c r="I28" s="141">
        <v>9.1260297269968262</v>
      </c>
      <c r="J28" s="141">
        <v>31.408066961572811</v>
      </c>
      <c r="K28" s="141">
        <v>7.9632021672864735</v>
      </c>
      <c r="L28" s="141">
        <v>3.9441503934936977</v>
      </c>
    </row>
    <row r="29" spans="1:12" hidden="1" x14ac:dyDescent="0.3">
      <c r="A29" s="138" t="s">
        <v>603</v>
      </c>
      <c r="B29" s="139" t="s">
        <v>601</v>
      </c>
      <c r="C29" s="138" t="s">
        <v>534</v>
      </c>
      <c r="D29" s="140" t="s">
        <v>381</v>
      </c>
      <c r="E29" s="138" t="s">
        <v>2</v>
      </c>
      <c r="F29" s="138" t="s">
        <v>566</v>
      </c>
      <c r="G29" s="138" t="s">
        <v>604</v>
      </c>
      <c r="H29" s="143">
        <v>-19.170673112020101</v>
      </c>
      <c r="I29" s="143">
        <v>9.6451394497562575</v>
      </c>
      <c r="J29" s="143">
        <v>45.564783764368698</v>
      </c>
      <c r="K29" s="143">
        <v>12.375534414963251</v>
      </c>
      <c r="L29" s="144">
        <v>3.6818437278374292</v>
      </c>
    </row>
    <row r="30" spans="1:12" hidden="1" x14ac:dyDescent="0.3">
      <c r="A30" s="138" t="s">
        <v>605</v>
      </c>
      <c r="B30" s="139" t="s">
        <v>601</v>
      </c>
      <c r="C30" s="138" t="s">
        <v>534</v>
      </c>
      <c r="D30" s="140" t="s">
        <v>381</v>
      </c>
      <c r="E30" s="138" t="s">
        <v>2</v>
      </c>
      <c r="F30" s="138" t="s">
        <v>586</v>
      </c>
      <c r="G30" s="138" t="s">
        <v>606</v>
      </c>
      <c r="H30" s="143">
        <v>-18.901922281290005</v>
      </c>
      <c r="I30" s="143">
        <v>9.7315136818608838</v>
      </c>
      <c r="J30" s="143">
        <v>40.133728106128871</v>
      </c>
      <c r="K30" s="143">
        <v>10.904733344166239</v>
      </c>
      <c r="L30" s="144">
        <v>3.6803951861509221</v>
      </c>
    </row>
    <row r="31" spans="1:12" hidden="1" x14ac:dyDescent="0.3">
      <c r="A31" s="138" t="s">
        <v>607</v>
      </c>
      <c r="B31" s="139" t="s">
        <v>601</v>
      </c>
      <c r="C31" s="138" t="s">
        <v>534</v>
      </c>
      <c r="D31" s="140" t="s">
        <v>381</v>
      </c>
      <c r="E31" s="138" t="s">
        <v>2</v>
      </c>
      <c r="F31" s="138" t="s">
        <v>608</v>
      </c>
      <c r="G31" s="138" t="s">
        <v>609</v>
      </c>
      <c r="H31" s="143">
        <v>-18.310060798088973</v>
      </c>
      <c r="I31" s="143">
        <v>11.515910865637242</v>
      </c>
      <c r="J31" s="143">
        <v>42.573552192623112</v>
      </c>
      <c r="K31" s="143">
        <v>6.9594581138305873</v>
      </c>
      <c r="L31" s="144">
        <v>6.1173659638839331</v>
      </c>
    </row>
    <row r="32" spans="1:12" hidden="1" x14ac:dyDescent="0.3">
      <c r="A32" s="138" t="s">
        <v>610</v>
      </c>
      <c r="B32" s="139" t="s">
        <v>611</v>
      </c>
      <c r="C32" s="138" t="s">
        <v>612</v>
      </c>
      <c r="D32" s="140" t="s">
        <v>381</v>
      </c>
      <c r="E32" s="138" t="s">
        <v>10</v>
      </c>
      <c r="F32" s="138" t="s">
        <v>613</v>
      </c>
      <c r="G32" s="138" t="s">
        <v>614</v>
      </c>
      <c r="H32" s="141">
        <v>-19.042678446489152</v>
      </c>
      <c r="I32" s="141">
        <v>13.589581873745651</v>
      </c>
      <c r="J32" s="141">
        <v>49.686822619714412</v>
      </c>
      <c r="K32" s="141">
        <v>12.598821660992138</v>
      </c>
      <c r="L32" s="141">
        <v>3.9437674376765206</v>
      </c>
    </row>
    <row r="33" spans="1:12" ht="28.8" hidden="1" x14ac:dyDescent="0.3">
      <c r="A33" s="138" t="s">
        <v>615</v>
      </c>
      <c r="B33" s="139" t="s">
        <v>616</v>
      </c>
      <c r="C33" s="138" t="s">
        <v>617</v>
      </c>
      <c r="D33" s="140" t="s">
        <v>488</v>
      </c>
      <c r="E33" s="138" t="s">
        <v>2</v>
      </c>
      <c r="F33" s="138" t="s">
        <v>586</v>
      </c>
      <c r="G33" s="138" t="s">
        <v>618</v>
      </c>
      <c r="H33" s="141">
        <v>-22.59327103907108</v>
      </c>
      <c r="I33" s="141">
        <v>11.806617117421986</v>
      </c>
      <c r="J33" s="141">
        <v>36.578867624121365</v>
      </c>
      <c r="K33" s="141">
        <v>7.6092271002806022</v>
      </c>
      <c r="L33" s="141">
        <v>4.8071725474946678</v>
      </c>
    </row>
    <row r="34" spans="1:12" ht="28.8" hidden="1" x14ac:dyDescent="0.3">
      <c r="A34" s="138" t="s">
        <v>619</v>
      </c>
      <c r="B34" s="139" t="s">
        <v>616</v>
      </c>
      <c r="C34" s="138" t="s">
        <v>617</v>
      </c>
      <c r="D34" s="140" t="s">
        <v>381</v>
      </c>
      <c r="E34" s="138" t="s">
        <v>3</v>
      </c>
      <c r="F34" s="138" t="s">
        <v>535</v>
      </c>
      <c r="G34" s="138" t="s">
        <v>620</v>
      </c>
      <c r="H34" s="141">
        <v>-20.604803872424277</v>
      </c>
      <c r="I34" s="141">
        <v>10.90664389713741</v>
      </c>
      <c r="J34" s="141">
        <v>40.39550829234669</v>
      </c>
      <c r="K34" s="141">
        <v>9.7903259889355212</v>
      </c>
      <c r="L34" s="141">
        <v>4.1260636610057144</v>
      </c>
    </row>
    <row r="35" spans="1:12" ht="28.8" hidden="1" x14ac:dyDescent="0.3">
      <c r="A35" s="138" t="s">
        <v>621</v>
      </c>
      <c r="B35" s="139" t="s">
        <v>616</v>
      </c>
      <c r="C35" s="138" t="s">
        <v>617</v>
      </c>
      <c r="D35" s="140" t="s">
        <v>381</v>
      </c>
      <c r="E35" s="138" t="s">
        <v>3</v>
      </c>
      <c r="F35" s="138" t="s">
        <v>538</v>
      </c>
      <c r="G35" s="138" t="s">
        <v>622</v>
      </c>
      <c r="H35" s="141">
        <v>-19.65540902210099</v>
      </c>
      <c r="I35" s="141">
        <v>10.851966280220473</v>
      </c>
      <c r="J35" s="141">
        <v>33.777474741124777</v>
      </c>
      <c r="K35" s="141">
        <v>6.8085916112858369</v>
      </c>
      <c r="L35" s="141">
        <v>4.9610076017976548</v>
      </c>
    </row>
    <row r="36" spans="1:12" ht="28.8" hidden="1" x14ac:dyDescent="0.3">
      <c r="A36" s="138" t="s">
        <v>623</v>
      </c>
      <c r="B36" s="139" t="s">
        <v>616</v>
      </c>
      <c r="C36" s="138" t="s">
        <v>617</v>
      </c>
      <c r="D36" s="140" t="s">
        <v>381</v>
      </c>
      <c r="E36" s="138" t="s">
        <v>3</v>
      </c>
      <c r="F36" s="138" t="s">
        <v>552</v>
      </c>
      <c r="G36" s="138" t="s">
        <v>624</v>
      </c>
      <c r="H36" s="141">
        <v>-17.866193175690356</v>
      </c>
      <c r="I36" s="141">
        <v>12.316374165500973</v>
      </c>
      <c r="J36" s="141">
        <v>25.653450556720664</v>
      </c>
      <c r="K36" s="141">
        <v>6.6095300881415104</v>
      </c>
      <c r="L36" s="141">
        <v>3.8812820600887812</v>
      </c>
    </row>
    <row r="37" spans="1:12" ht="28.8" hidden="1" x14ac:dyDescent="0.3">
      <c r="A37" s="138" t="s">
        <v>625</v>
      </c>
      <c r="B37" s="139" t="s">
        <v>616</v>
      </c>
      <c r="C37" s="138" t="s">
        <v>617</v>
      </c>
      <c r="D37" s="140" t="s">
        <v>381</v>
      </c>
      <c r="E37" s="138" t="s">
        <v>2</v>
      </c>
      <c r="F37" s="138" t="s">
        <v>561</v>
      </c>
      <c r="G37" s="138" t="s">
        <v>626</v>
      </c>
      <c r="H37" s="141">
        <v>-19.81233861457331</v>
      </c>
      <c r="I37" s="141">
        <v>11.185874122669764</v>
      </c>
      <c r="J37" s="141">
        <v>39.729157601208044</v>
      </c>
      <c r="K37" s="141">
        <v>9.6066677592799667</v>
      </c>
      <c r="L37" s="141">
        <v>4.1355815144986137</v>
      </c>
    </row>
    <row r="38" spans="1:12" ht="28.8" hidden="1" x14ac:dyDescent="0.3">
      <c r="A38" s="138" t="s">
        <v>627</v>
      </c>
      <c r="B38" s="139" t="s">
        <v>616</v>
      </c>
      <c r="C38" s="138" t="s">
        <v>617</v>
      </c>
      <c r="D38" s="140" t="s">
        <v>381</v>
      </c>
      <c r="E38" s="138" t="s">
        <v>2</v>
      </c>
      <c r="F38" s="138" t="s">
        <v>566</v>
      </c>
      <c r="G38" s="138" t="s">
        <v>628</v>
      </c>
      <c r="H38" s="141">
        <v>-20.633306716785498</v>
      </c>
      <c r="I38" s="141">
        <v>11.551558578919554</v>
      </c>
      <c r="J38" s="141">
        <v>42.178655756638342</v>
      </c>
      <c r="K38" s="141">
        <v>10.396033062754988</v>
      </c>
      <c r="L38" s="141">
        <v>4.0571875350943563</v>
      </c>
    </row>
    <row r="39" spans="1:12" ht="28.8" hidden="1" x14ac:dyDescent="0.3">
      <c r="A39" s="138" t="s">
        <v>629</v>
      </c>
      <c r="B39" s="139" t="s">
        <v>616</v>
      </c>
      <c r="C39" s="138" t="s">
        <v>617</v>
      </c>
      <c r="D39" s="140" t="s">
        <v>381</v>
      </c>
      <c r="E39" s="138" t="s">
        <v>2</v>
      </c>
      <c r="F39" s="138" t="s">
        <v>586</v>
      </c>
      <c r="G39" s="138" t="s">
        <v>630</v>
      </c>
      <c r="H39" s="141">
        <v>-20.567543327813482</v>
      </c>
      <c r="I39" s="141">
        <v>10.899464726838518</v>
      </c>
      <c r="J39" s="141">
        <v>40.208121776204948</v>
      </c>
      <c r="K39" s="141">
        <v>9.1450822278546777</v>
      </c>
      <c r="L39" s="141">
        <v>4.3966933018640848</v>
      </c>
    </row>
    <row r="40" spans="1:12" ht="28.8" hidden="1" x14ac:dyDescent="0.3">
      <c r="A40" s="138" t="s">
        <v>631</v>
      </c>
      <c r="B40" s="139" t="s">
        <v>616</v>
      </c>
      <c r="C40" s="138" t="s">
        <v>617</v>
      </c>
      <c r="D40" s="140" t="s">
        <v>381</v>
      </c>
      <c r="E40" s="138" t="s">
        <v>2</v>
      </c>
      <c r="F40" s="138" t="s">
        <v>608</v>
      </c>
      <c r="G40" s="138" t="s">
        <v>632</v>
      </c>
      <c r="H40" s="141">
        <v>-19.012989508041858</v>
      </c>
      <c r="I40" s="141">
        <v>11.223168466702276</v>
      </c>
      <c r="J40" s="141">
        <v>42.524114226834733</v>
      </c>
      <c r="K40" s="141">
        <v>11.022417369774971</v>
      </c>
      <c r="L40" s="141">
        <v>3.8579662518897058</v>
      </c>
    </row>
    <row r="41" spans="1:12" ht="28.8" hidden="1" x14ac:dyDescent="0.3">
      <c r="A41" s="138" t="s">
        <v>633</v>
      </c>
      <c r="B41" s="139" t="s">
        <v>634</v>
      </c>
      <c r="C41" s="138" t="s">
        <v>617</v>
      </c>
      <c r="D41" s="140" t="s">
        <v>381</v>
      </c>
      <c r="E41" s="138" t="s">
        <v>2</v>
      </c>
      <c r="F41" s="138" t="s">
        <v>561</v>
      </c>
      <c r="G41" s="138" t="s">
        <v>635</v>
      </c>
      <c r="H41" s="141">
        <v>-20.11752872030122</v>
      </c>
      <c r="I41" s="141">
        <v>11.403690885324799</v>
      </c>
      <c r="J41" s="141">
        <v>46.614459466714258</v>
      </c>
      <c r="K41" s="141">
        <v>9.98335542382463</v>
      </c>
      <c r="L41" s="141">
        <v>4.6692176615761749</v>
      </c>
    </row>
    <row r="42" spans="1:12" x14ac:dyDescent="0.3">
      <c r="A42" s="138" t="s">
        <v>636</v>
      </c>
      <c r="B42" s="138" t="s">
        <v>885</v>
      </c>
      <c r="C42" s="138" t="s">
        <v>534</v>
      </c>
      <c r="D42" s="140" t="s">
        <v>488</v>
      </c>
      <c r="E42" s="138" t="s">
        <v>2</v>
      </c>
      <c r="F42" s="138" t="s">
        <v>556</v>
      </c>
      <c r="G42" s="138" t="s">
        <v>637</v>
      </c>
      <c r="H42" s="141">
        <v>-17.895952745177997</v>
      </c>
      <c r="I42" s="141">
        <v>10.805225043659526</v>
      </c>
      <c r="J42" s="141">
        <v>44.971916540699134</v>
      </c>
      <c r="K42" s="141">
        <v>11.982268692107386</v>
      </c>
      <c r="L42" s="141">
        <v>3.7532054818902312</v>
      </c>
    </row>
    <row r="43" spans="1:12" x14ac:dyDescent="0.3">
      <c r="A43" s="138" t="s">
        <v>638</v>
      </c>
      <c r="B43" s="139" t="s">
        <v>885</v>
      </c>
      <c r="C43" s="138" t="s">
        <v>534</v>
      </c>
      <c r="D43" s="140" t="s">
        <v>488</v>
      </c>
      <c r="E43" s="138" t="s">
        <v>2</v>
      </c>
      <c r="F43" s="138" t="s">
        <v>556</v>
      </c>
      <c r="G43" s="138" t="s">
        <v>639</v>
      </c>
      <c r="H43" s="141">
        <v>-18.836989075442446</v>
      </c>
      <c r="I43" s="141">
        <v>10.609904584656423</v>
      </c>
      <c r="J43" s="141">
        <v>46.137403268012008</v>
      </c>
      <c r="K43" s="141">
        <v>10.835717147132284</v>
      </c>
      <c r="L43" s="141">
        <v>4.2579002978333058</v>
      </c>
    </row>
    <row r="44" spans="1:12" x14ac:dyDescent="0.3">
      <c r="A44" s="138" t="s">
        <v>640</v>
      </c>
      <c r="B44" s="139" t="s">
        <v>885</v>
      </c>
      <c r="C44" s="138" t="s">
        <v>534</v>
      </c>
      <c r="D44" s="140" t="s">
        <v>488</v>
      </c>
      <c r="E44" s="138" t="s">
        <v>2</v>
      </c>
      <c r="F44" s="138" t="s">
        <v>561</v>
      </c>
      <c r="G44" s="138" t="s">
        <v>641</v>
      </c>
      <c r="H44" s="141">
        <v>-19.316847506615066</v>
      </c>
      <c r="I44" s="141">
        <v>10.429491330293693</v>
      </c>
      <c r="J44" s="141">
        <v>44.852779849840864</v>
      </c>
      <c r="K44" s="141">
        <v>11.043551810164654</v>
      </c>
      <c r="L44" s="141">
        <v>4.0614451420020217</v>
      </c>
    </row>
    <row r="45" spans="1:12" x14ac:dyDescent="0.3">
      <c r="A45" s="138" t="s">
        <v>642</v>
      </c>
      <c r="B45" s="139" t="s">
        <v>885</v>
      </c>
      <c r="C45" s="138" t="s">
        <v>534</v>
      </c>
      <c r="D45" s="140" t="s">
        <v>488</v>
      </c>
      <c r="E45" s="138" t="s">
        <v>2</v>
      </c>
      <c r="F45" s="138" t="s">
        <v>566</v>
      </c>
      <c r="G45" s="138" t="s">
        <v>643</v>
      </c>
      <c r="H45" s="141">
        <v>-19.797051358304088</v>
      </c>
      <c r="I45" s="141">
        <v>9.1008104335237121</v>
      </c>
      <c r="J45" s="141">
        <v>43.959969474997237</v>
      </c>
      <c r="K45" s="141">
        <v>8.7449857328357066</v>
      </c>
      <c r="L45" s="141">
        <v>5.0268772091801335</v>
      </c>
    </row>
    <row r="46" spans="1:12" x14ac:dyDescent="0.3">
      <c r="A46" s="138" t="s">
        <v>644</v>
      </c>
      <c r="B46" s="139" t="s">
        <v>885</v>
      </c>
      <c r="C46" s="138" t="s">
        <v>534</v>
      </c>
      <c r="D46" s="140" t="s">
        <v>488</v>
      </c>
      <c r="E46" s="138" t="s">
        <v>2</v>
      </c>
      <c r="F46" s="138" t="s">
        <v>586</v>
      </c>
      <c r="G46" s="138" t="s">
        <v>645</v>
      </c>
      <c r="H46" s="141">
        <v>-19.627769785513376</v>
      </c>
      <c r="I46" s="141">
        <v>9.2582581772147226</v>
      </c>
      <c r="J46" s="141">
        <v>43.771719553331614</v>
      </c>
      <c r="K46" s="141">
        <v>8.7073639405355667</v>
      </c>
      <c r="L46" s="141">
        <v>5.0269771485673465</v>
      </c>
    </row>
    <row r="47" spans="1:12" x14ac:dyDescent="0.3">
      <c r="A47" s="138" t="s">
        <v>646</v>
      </c>
      <c r="B47" s="139" t="s">
        <v>885</v>
      </c>
      <c r="C47" s="145" t="s">
        <v>534</v>
      </c>
      <c r="D47" s="140" t="s">
        <v>488</v>
      </c>
      <c r="E47" s="138" t="s">
        <v>2</v>
      </c>
      <c r="F47" s="138" t="s">
        <v>586</v>
      </c>
      <c r="G47" s="138" t="s">
        <v>647</v>
      </c>
      <c r="H47" s="141">
        <v>-19.179120151082824</v>
      </c>
      <c r="I47" s="141">
        <v>9.3417167122819844</v>
      </c>
      <c r="J47" s="141">
        <v>43.546879344531945</v>
      </c>
      <c r="K47" s="141">
        <v>10.989992538705929</v>
      </c>
      <c r="L47" s="141">
        <v>3.9624120936536675</v>
      </c>
    </row>
    <row r="48" spans="1:12" x14ac:dyDescent="0.3">
      <c r="A48" s="138" t="s">
        <v>648</v>
      </c>
      <c r="B48" s="139" t="s">
        <v>885</v>
      </c>
      <c r="C48" s="145" t="s">
        <v>534</v>
      </c>
      <c r="D48" s="140" t="s">
        <v>488</v>
      </c>
      <c r="E48" s="138" t="s">
        <v>10</v>
      </c>
      <c r="F48" s="138" t="s">
        <v>649</v>
      </c>
      <c r="G48" s="138" t="s">
        <v>650</v>
      </c>
      <c r="H48" s="141">
        <v>-20.129103687795915</v>
      </c>
      <c r="I48" s="141">
        <v>11.274453284600284</v>
      </c>
      <c r="J48" s="141">
        <v>44.49479369135959</v>
      </c>
      <c r="K48" s="141">
        <v>9.6746240786983524</v>
      </c>
      <c r="L48" s="141">
        <v>4.5991237829414482</v>
      </c>
    </row>
    <row r="49" spans="1:12" x14ac:dyDescent="0.3">
      <c r="A49" s="138" t="s">
        <v>651</v>
      </c>
      <c r="B49" s="139" t="s">
        <v>885</v>
      </c>
      <c r="C49" s="145" t="s">
        <v>534</v>
      </c>
      <c r="D49" s="140" t="s">
        <v>488</v>
      </c>
      <c r="E49" s="138" t="s">
        <v>10</v>
      </c>
      <c r="F49" s="138" t="s">
        <v>649</v>
      </c>
      <c r="G49" s="138" t="s">
        <v>652</v>
      </c>
      <c r="H49" s="141">
        <v>-19.852286580880033</v>
      </c>
      <c r="I49" s="141">
        <v>11.626959747405419</v>
      </c>
      <c r="J49" s="141">
        <v>44.039009676735688</v>
      </c>
      <c r="K49" s="141">
        <v>10.979331989598412</v>
      </c>
      <c r="L49" s="141">
        <v>4.0110827979750789</v>
      </c>
    </row>
    <row r="50" spans="1:12" x14ac:dyDescent="0.3">
      <c r="A50" s="138" t="s">
        <v>653</v>
      </c>
      <c r="B50" s="139" t="s">
        <v>885</v>
      </c>
      <c r="C50" s="145" t="s">
        <v>534</v>
      </c>
      <c r="D50" s="140" t="s">
        <v>488</v>
      </c>
      <c r="E50" s="138" t="s">
        <v>10</v>
      </c>
      <c r="F50" s="138" t="s">
        <v>571</v>
      </c>
      <c r="G50" s="138" t="s">
        <v>654</v>
      </c>
      <c r="H50" s="141">
        <v>-20.672450527336377</v>
      </c>
      <c r="I50" s="141">
        <v>9.5919129832282302</v>
      </c>
      <c r="J50" s="141">
        <v>44.379695774427624</v>
      </c>
      <c r="K50" s="141">
        <v>9.9020540482105073</v>
      </c>
      <c r="L50" s="141">
        <v>4.4818676567866129</v>
      </c>
    </row>
    <row r="51" spans="1:12" x14ac:dyDescent="0.3">
      <c r="A51" s="138" t="s">
        <v>655</v>
      </c>
      <c r="B51" s="139" t="s">
        <v>885</v>
      </c>
      <c r="C51" s="138" t="s">
        <v>534</v>
      </c>
      <c r="D51" s="140" t="s">
        <v>488</v>
      </c>
      <c r="E51" s="138" t="s">
        <v>10</v>
      </c>
      <c r="F51" s="138" t="s">
        <v>656</v>
      </c>
      <c r="G51" s="138" t="s">
        <v>657</v>
      </c>
      <c r="H51" s="141">
        <v>-21.494831001084592</v>
      </c>
      <c r="I51" s="141">
        <v>11.04380817972099</v>
      </c>
      <c r="J51" s="141">
        <v>43.786754087531762</v>
      </c>
      <c r="K51" s="141">
        <v>9.3651631833112035</v>
      </c>
      <c r="L51" s="141">
        <v>4.6754929124524081</v>
      </c>
    </row>
    <row r="52" spans="1:12" x14ac:dyDescent="0.3">
      <c r="A52" s="138" t="s">
        <v>658</v>
      </c>
      <c r="B52" s="139" t="s">
        <v>885</v>
      </c>
      <c r="C52" s="138" t="s">
        <v>534</v>
      </c>
      <c r="D52" s="140" t="s">
        <v>381</v>
      </c>
      <c r="E52" s="138" t="s">
        <v>2</v>
      </c>
      <c r="F52" s="138" t="s">
        <v>556</v>
      </c>
      <c r="G52" s="138" t="s">
        <v>659</v>
      </c>
      <c r="H52" s="141">
        <v>-18.394133753612682</v>
      </c>
      <c r="I52" s="141">
        <v>10.729093526521453</v>
      </c>
      <c r="J52" s="141">
        <v>40.979277578015555</v>
      </c>
      <c r="K52" s="141">
        <v>8.8579289880373135</v>
      </c>
      <c r="L52" s="141">
        <v>4.6262820161866633</v>
      </c>
    </row>
    <row r="53" spans="1:12" x14ac:dyDescent="0.3">
      <c r="A53" s="138" t="s">
        <v>660</v>
      </c>
      <c r="B53" s="139" t="s">
        <v>885</v>
      </c>
      <c r="C53" s="138" t="s">
        <v>534</v>
      </c>
      <c r="D53" s="140" t="s">
        <v>381</v>
      </c>
      <c r="E53" s="138" t="s">
        <v>2</v>
      </c>
      <c r="F53" s="138" t="s">
        <v>561</v>
      </c>
      <c r="G53" s="138" t="s">
        <v>661</v>
      </c>
      <c r="H53" s="141">
        <v>-19.200743291146463</v>
      </c>
      <c r="I53" s="141">
        <v>10.257077424541841</v>
      </c>
      <c r="J53" s="141">
        <v>45.301361735183704</v>
      </c>
      <c r="K53" s="141">
        <v>9.4399943446618551</v>
      </c>
      <c r="L53" s="141">
        <v>4.7988759400900278</v>
      </c>
    </row>
    <row r="54" spans="1:12" x14ac:dyDescent="0.3">
      <c r="A54" s="138" t="s">
        <v>662</v>
      </c>
      <c r="B54" s="139" t="s">
        <v>885</v>
      </c>
      <c r="C54" s="138" t="s">
        <v>534</v>
      </c>
      <c r="D54" s="140" t="s">
        <v>381</v>
      </c>
      <c r="E54" s="138" t="s">
        <v>2</v>
      </c>
      <c r="F54" s="138" t="s">
        <v>561</v>
      </c>
      <c r="G54" s="138" t="s">
        <v>663</v>
      </c>
      <c r="H54" s="141">
        <v>-18.963486405976738</v>
      </c>
      <c r="I54" s="141">
        <v>10.630131596988171</v>
      </c>
      <c r="J54" s="141">
        <v>44.398830879956094</v>
      </c>
      <c r="K54" s="141">
        <v>11.527824313465674</v>
      </c>
      <c r="L54" s="141">
        <v>3.8514492997688849</v>
      </c>
    </row>
    <row r="55" spans="1:12" x14ac:dyDescent="0.3">
      <c r="A55" s="138" t="s">
        <v>664</v>
      </c>
      <c r="B55" s="139" t="s">
        <v>885</v>
      </c>
      <c r="C55" s="138" t="s">
        <v>534</v>
      </c>
      <c r="D55" s="140" t="s">
        <v>381</v>
      </c>
      <c r="E55" s="138" t="s">
        <v>2</v>
      </c>
      <c r="F55" s="138" t="s">
        <v>566</v>
      </c>
      <c r="G55" s="138" t="s">
        <v>665</v>
      </c>
      <c r="H55" s="141">
        <v>-18.929381775915665</v>
      </c>
      <c r="I55" s="141">
        <v>10.066394252991916</v>
      </c>
      <c r="J55" s="141">
        <v>43.940816691793579</v>
      </c>
      <c r="K55" s="141">
        <v>11.480023492220024</v>
      </c>
      <c r="L55" s="141">
        <v>3.8275894401759833</v>
      </c>
    </row>
    <row r="56" spans="1:12" x14ac:dyDescent="0.3">
      <c r="A56" s="138" t="s">
        <v>666</v>
      </c>
      <c r="B56" s="139" t="s">
        <v>885</v>
      </c>
      <c r="C56" s="138" t="s">
        <v>534</v>
      </c>
      <c r="D56" s="140" t="s">
        <v>381</v>
      </c>
      <c r="E56" s="138" t="s">
        <v>2</v>
      </c>
      <c r="F56" s="138" t="s">
        <v>586</v>
      </c>
      <c r="G56" s="138" t="s">
        <v>667</v>
      </c>
      <c r="H56" s="141">
        <v>-19.12505610857994</v>
      </c>
      <c r="I56" s="141">
        <v>9.8013698350128919</v>
      </c>
      <c r="J56" s="141">
        <v>44.331067231877071</v>
      </c>
      <c r="K56" s="141">
        <v>9.6104883398761416</v>
      </c>
      <c r="L56" s="141">
        <v>4.6127798779940461</v>
      </c>
    </row>
    <row r="57" spans="1:12" x14ac:dyDescent="0.3">
      <c r="A57" s="138" t="s">
        <v>668</v>
      </c>
      <c r="B57" s="139" t="s">
        <v>885</v>
      </c>
      <c r="C57" s="138" t="s">
        <v>534</v>
      </c>
      <c r="D57" s="140" t="s">
        <v>381</v>
      </c>
      <c r="E57" s="138" t="s">
        <v>10</v>
      </c>
      <c r="F57" s="138" t="s">
        <v>649</v>
      </c>
      <c r="G57" s="138" t="s">
        <v>669</v>
      </c>
      <c r="H57" s="141">
        <v>-19.928080050709326</v>
      </c>
      <c r="I57" s="141">
        <v>11.679285382487556</v>
      </c>
      <c r="J57" s="141">
        <v>43.848561790088667</v>
      </c>
      <c r="K57" s="141">
        <v>11.042295753887942</v>
      </c>
      <c r="L57" s="141">
        <v>3.970964260276201</v>
      </c>
    </row>
    <row r="58" spans="1:12" x14ac:dyDescent="0.3">
      <c r="A58" s="138" t="s">
        <v>670</v>
      </c>
      <c r="B58" s="139" t="s">
        <v>885</v>
      </c>
      <c r="C58" s="138" t="s">
        <v>534</v>
      </c>
      <c r="D58" s="140" t="s">
        <v>381</v>
      </c>
      <c r="E58" s="138" t="s">
        <v>10</v>
      </c>
      <c r="F58" s="138" t="s">
        <v>656</v>
      </c>
      <c r="G58" s="138" t="s">
        <v>671</v>
      </c>
      <c r="H58" s="141">
        <v>-19.1620425819434</v>
      </c>
      <c r="I58" s="141">
        <v>11.089422752796114</v>
      </c>
      <c r="J58" s="141">
        <v>44.08303624354442</v>
      </c>
      <c r="K58" s="141">
        <v>10.234433713442293</v>
      </c>
      <c r="L58" s="141">
        <v>4.3073253956048481</v>
      </c>
    </row>
    <row r="59" spans="1:12" hidden="1" x14ac:dyDescent="0.3">
      <c r="A59" s="138" t="s">
        <v>672</v>
      </c>
      <c r="B59" s="139" t="s">
        <v>673</v>
      </c>
      <c r="C59" s="138" t="s">
        <v>612</v>
      </c>
      <c r="D59" s="140" t="s">
        <v>381</v>
      </c>
      <c r="E59" s="138" t="s">
        <v>2</v>
      </c>
      <c r="F59" s="138" t="s">
        <v>561</v>
      </c>
      <c r="G59" s="138" t="s">
        <v>674</v>
      </c>
      <c r="H59" s="141">
        <v>-18.706632539754523</v>
      </c>
      <c r="I59" s="141">
        <v>12.475440005250473</v>
      </c>
      <c r="J59" s="141">
        <v>36.384353879571599</v>
      </c>
      <c r="K59" s="141">
        <v>9.2545679376502648</v>
      </c>
      <c r="L59" s="141">
        <v>3.9315021646282915</v>
      </c>
    </row>
    <row r="60" spans="1:12" hidden="1" x14ac:dyDescent="0.3">
      <c r="A60" s="138" t="s">
        <v>675</v>
      </c>
      <c r="B60" s="139" t="s">
        <v>676</v>
      </c>
      <c r="C60" s="138" t="s">
        <v>612</v>
      </c>
      <c r="D60" s="140" t="s">
        <v>488</v>
      </c>
      <c r="E60" s="138" t="s">
        <v>3</v>
      </c>
      <c r="F60" s="138" t="s">
        <v>590</v>
      </c>
      <c r="G60" s="138" t="s">
        <v>677</v>
      </c>
      <c r="H60" s="141">
        <v>-15.934917498575654</v>
      </c>
      <c r="I60" s="141">
        <v>13.22466382624844</v>
      </c>
      <c r="J60" s="141">
        <v>34.64008475611778</v>
      </c>
      <c r="K60" s="141">
        <v>9.8354179543804747</v>
      </c>
      <c r="L60" s="141">
        <v>3.5219738415579851</v>
      </c>
    </row>
    <row r="61" spans="1:12" hidden="1" x14ac:dyDescent="0.3">
      <c r="A61" s="138" t="s">
        <v>678</v>
      </c>
      <c r="B61" s="139" t="s">
        <v>676</v>
      </c>
      <c r="C61" s="138" t="s">
        <v>612</v>
      </c>
      <c r="D61" s="140" t="s">
        <v>381</v>
      </c>
      <c r="E61" s="138" t="s">
        <v>3</v>
      </c>
      <c r="F61" s="138" t="s">
        <v>590</v>
      </c>
      <c r="G61" s="138" t="s">
        <v>679</v>
      </c>
      <c r="H61" s="141">
        <v>-17.041686856636527</v>
      </c>
      <c r="I61" s="141">
        <v>12.312458907358149</v>
      </c>
      <c r="J61" s="141">
        <v>31.700054869488003</v>
      </c>
      <c r="K61" s="141">
        <v>7.6530006602627054</v>
      </c>
      <c r="L61" s="141">
        <v>4.1421732829694848</v>
      </c>
    </row>
    <row r="62" spans="1:12" hidden="1" x14ac:dyDescent="0.3">
      <c r="A62" s="138" t="s">
        <v>680</v>
      </c>
      <c r="B62" t="s">
        <v>681</v>
      </c>
      <c r="C62" s="138" t="s">
        <v>612</v>
      </c>
      <c r="D62" s="140" t="s">
        <v>488</v>
      </c>
      <c r="E62" s="138" t="s">
        <v>3</v>
      </c>
      <c r="F62" s="138" t="s">
        <v>543</v>
      </c>
      <c r="G62" s="138" t="s">
        <v>682</v>
      </c>
      <c r="H62" s="141">
        <v>-18.401634369156415</v>
      </c>
      <c r="I62" s="141">
        <v>11.062304060716706</v>
      </c>
      <c r="J62" s="141">
        <v>35.981498458006968</v>
      </c>
      <c r="K62" s="141">
        <v>8.6815540647423024</v>
      </c>
      <c r="L62" s="141">
        <v>4.1445918771773513</v>
      </c>
    </row>
    <row r="63" spans="1:12" hidden="1" x14ac:dyDescent="0.3">
      <c r="A63" s="138" t="s">
        <v>683</v>
      </c>
      <c r="B63" t="s">
        <v>681</v>
      </c>
      <c r="C63" s="138" t="s">
        <v>612</v>
      </c>
      <c r="D63" s="140" t="s">
        <v>381</v>
      </c>
      <c r="E63" s="138" t="s">
        <v>3</v>
      </c>
      <c r="F63" s="138" t="s">
        <v>535</v>
      </c>
      <c r="G63" s="138" t="s">
        <v>684</v>
      </c>
      <c r="H63" s="141">
        <v>-17.896951004863475</v>
      </c>
      <c r="I63" s="141">
        <v>12.483891400738692</v>
      </c>
      <c r="J63" s="141">
        <v>40.22060709560423</v>
      </c>
      <c r="K63" s="141">
        <v>10.406505902760363</v>
      </c>
      <c r="L63" s="141">
        <v>3.8649482805689437</v>
      </c>
    </row>
    <row r="64" spans="1:12" hidden="1" x14ac:dyDescent="0.3">
      <c r="A64" s="138" t="s">
        <v>685</v>
      </c>
      <c r="B64" t="s">
        <v>681</v>
      </c>
      <c r="C64" s="138" t="s">
        <v>612</v>
      </c>
      <c r="D64" s="140" t="s">
        <v>381</v>
      </c>
      <c r="E64" s="138" t="s">
        <v>3</v>
      </c>
      <c r="F64" s="138" t="s">
        <v>538</v>
      </c>
      <c r="G64" s="138" t="s">
        <v>686</v>
      </c>
      <c r="H64" s="141">
        <v>-16.853536609656299</v>
      </c>
      <c r="I64" s="141">
        <v>12.601531999479182</v>
      </c>
      <c r="J64" s="141">
        <v>31.892043411907128</v>
      </c>
      <c r="K64" s="141">
        <v>8.0503130997341579</v>
      </c>
      <c r="L64" s="141">
        <v>3.9615904396265389</v>
      </c>
    </row>
    <row r="65" spans="1:12" hidden="1" x14ac:dyDescent="0.3">
      <c r="A65" s="138" t="s">
        <v>687</v>
      </c>
      <c r="B65" t="s">
        <v>688</v>
      </c>
      <c r="C65" s="138" t="s">
        <v>612</v>
      </c>
      <c r="D65" s="140" t="s">
        <v>488</v>
      </c>
      <c r="E65" s="138" t="s">
        <v>3</v>
      </c>
      <c r="F65" s="138" t="s">
        <v>590</v>
      </c>
      <c r="G65" s="138" t="s">
        <v>689</v>
      </c>
      <c r="H65" s="141">
        <v>-18.361370072804078</v>
      </c>
      <c r="I65" s="141">
        <v>12.185875881955718</v>
      </c>
      <c r="J65" s="141">
        <v>35.211964208400914</v>
      </c>
      <c r="K65" s="141">
        <v>8.9164741118061546</v>
      </c>
      <c r="L65" s="141">
        <v>3.9490906121487348</v>
      </c>
    </row>
    <row r="66" spans="1:12" hidden="1" x14ac:dyDescent="0.3">
      <c r="A66" s="138" t="s">
        <v>690</v>
      </c>
      <c r="B66" t="s">
        <v>688</v>
      </c>
      <c r="C66" s="138" t="s">
        <v>612</v>
      </c>
      <c r="D66" s="140" t="s">
        <v>488</v>
      </c>
      <c r="E66" s="138" t="s">
        <v>3</v>
      </c>
      <c r="F66" s="138" t="s">
        <v>538</v>
      </c>
      <c r="G66" s="138" t="s">
        <v>691</v>
      </c>
      <c r="H66" s="141">
        <v>-15.33565788113232</v>
      </c>
      <c r="I66" s="141">
        <v>14.083942823463282</v>
      </c>
      <c r="J66" s="141">
        <v>35.968291361127463</v>
      </c>
      <c r="K66" s="141">
        <v>9.342712617676785</v>
      </c>
      <c r="L66" s="141">
        <v>3.8498766721213302</v>
      </c>
    </row>
    <row r="67" spans="1:12" hidden="1" x14ac:dyDescent="0.3">
      <c r="A67" s="138" t="s">
        <v>692</v>
      </c>
      <c r="B67" t="s">
        <v>688</v>
      </c>
      <c r="C67" s="138" t="s">
        <v>612</v>
      </c>
      <c r="D67" s="140" t="s">
        <v>488</v>
      </c>
      <c r="E67" s="138" t="s">
        <v>2</v>
      </c>
      <c r="F67" s="138" t="s">
        <v>556</v>
      </c>
      <c r="G67" s="138" t="s">
        <v>693</v>
      </c>
      <c r="H67" s="141">
        <v>-16.255235349977106</v>
      </c>
      <c r="I67" s="141">
        <v>14.625669582286083</v>
      </c>
      <c r="J67" s="141">
        <v>33.814452895276595</v>
      </c>
      <c r="K67" s="141">
        <v>8.5253264654667795</v>
      </c>
      <c r="L67" s="141">
        <v>3.9663528466912714</v>
      </c>
    </row>
    <row r="68" spans="1:12" hidden="1" x14ac:dyDescent="0.3">
      <c r="A68" s="138" t="s">
        <v>694</v>
      </c>
      <c r="B68" t="s">
        <v>688</v>
      </c>
      <c r="C68" s="138" t="s">
        <v>612</v>
      </c>
      <c r="D68" s="140" t="s">
        <v>488</v>
      </c>
      <c r="E68" s="138" t="s">
        <v>2</v>
      </c>
      <c r="F68" s="138" t="s">
        <v>608</v>
      </c>
      <c r="G68" s="138" t="s">
        <v>695</v>
      </c>
      <c r="H68" s="141">
        <v>-19.969643894888041</v>
      </c>
      <c r="I68" s="141">
        <v>12.161811225355073</v>
      </c>
      <c r="J68" s="141">
        <v>34.01125152471127</v>
      </c>
      <c r="K68" s="141">
        <v>7.6830191455339616</v>
      </c>
      <c r="L68" s="141">
        <v>4.4268081180666545</v>
      </c>
    </row>
    <row r="69" spans="1:12" hidden="1" x14ac:dyDescent="0.3">
      <c r="A69" s="138" t="s">
        <v>696</v>
      </c>
      <c r="B69" t="s">
        <v>688</v>
      </c>
      <c r="C69" s="138" t="s">
        <v>612</v>
      </c>
      <c r="D69" s="140" t="s">
        <v>488</v>
      </c>
      <c r="E69" s="138" t="s">
        <v>10</v>
      </c>
      <c r="F69" s="138" t="s">
        <v>656</v>
      </c>
      <c r="G69" s="138" t="s">
        <v>697</v>
      </c>
      <c r="H69" s="141">
        <v>-20.748905647496446</v>
      </c>
      <c r="I69" s="141">
        <v>14.261143890233257</v>
      </c>
      <c r="J69" s="141">
        <v>34.152508394984949</v>
      </c>
      <c r="K69" s="141">
        <v>8.2743188408459964</v>
      </c>
      <c r="L69" s="141">
        <v>4.1275311058104052</v>
      </c>
    </row>
    <row r="70" spans="1:12" hidden="1" x14ac:dyDescent="0.3">
      <c r="A70" s="138" t="s">
        <v>690</v>
      </c>
      <c r="B70" t="s">
        <v>688</v>
      </c>
      <c r="C70" s="138" t="s">
        <v>612</v>
      </c>
      <c r="D70" s="140" t="s">
        <v>381</v>
      </c>
      <c r="E70" s="138" t="s">
        <v>2</v>
      </c>
      <c r="F70" s="138" t="s">
        <v>556</v>
      </c>
      <c r="G70" s="138" t="s">
        <v>691</v>
      </c>
      <c r="H70" s="141">
        <v>-15.33565788113232</v>
      </c>
      <c r="I70" s="141">
        <v>14.083942823463282</v>
      </c>
      <c r="J70" s="141">
        <v>35.968291361127463</v>
      </c>
      <c r="K70" s="141">
        <v>9.342712617676785</v>
      </c>
      <c r="L70" s="141">
        <v>3.8498766721213302</v>
      </c>
    </row>
    <row r="71" spans="1:12" hidden="1" x14ac:dyDescent="0.3">
      <c r="A71" s="138" t="s">
        <v>698</v>
      </c>
      <c r="B71" t="s">
        <v>688</v>
      </c>
      <c r="C71" s="138" t="s">
        <v>612</v>
      </c>
      <c r="D71" s="140" t="s">
        <v>381</v>
      </c>
      <c r="E71" s="138" t="s">
        <v>2</v>
      </c>
      <c r="F71" s="138" t="s">
        <v>608</v>
      </c>
      <c r="G71" s="138" t="s">
        <v>699</v>
      </c>
      <c r="H71" s="141">
        <v>-17.898707384605576</v>
      </c>
      <c r="I71" s="141">
        <v>12.5283361982844</v>
      </c>
      <c r="J71" s="141">
        <v>37.284536260453983</v>
      </c>
      <c r="K71" s="141">
        <v>10.347684158147899</v>
      </c>
      <c r="L71" s="141">
        <v>3.6031768742280041</v>
      </c>
    </row>
    <row r="72" spans="1:12" hidden="1" x14ac:dyDescent="0.3">
      <c r="A72" s="138" t="s">
        <v>700</v>
      </c>
      <c r="B72" t="s">
        <v>701</v>
      </c>
      <c r="C72" s="138" t="s">
        <v>612</v>
      </c>
      <c r="D72" s="140" t="s">
        <v>488</v>
      </c>
      <c r="E72" s="138" t="s">
        <v>3</v>
      </c>
      <c r="F72" s="138" t="s">
        <v>538</v>
      </c>
      <c r="G72" s="138" t="s">
        <v>702</v>
      </c>
      <c r="H72" s="141">
        <v>-17.084758922171428</v>
      </c>
      <c r="I72" s="141">
        <v>11.842861581267293</v>
      </c>
      <c r="J72" s="141">
        <v>34.717064794645097</v>
      </c>
      <c r="K72" s="141">
        <v>9.2605128680107587</v>
      </c>
      <c r="L72" s="141">
        <v>3.7489354304091189</v>
      </c>
    </row>
    <row r="73" spans="1:12" hidden="1" x14ac:dyDescent="0.3">
      <c r="A73" s="138" t="s">
        <v>703</v>
      </c>
      <c r="B73" t="s">
        <v>701</v>
      </c>
      <c r="C73" s="138" t="s">
        <v>612</v>
      </c>
      <c r="D73" s="140" t="s">
        <v>488</v>
      </c>
      <c r="E73" s="138" t="s">
        <v>3</v>
      </c>
      <c r="F73" s="138" t="s">
        <v>552</v>
      </c>
      <c r="G73" s="138" t="s">
        <v>704</v>
      </c>
      <c r="H73" s="141">
        <v>-19.365241385055167</v>
      </c>
      <c r="I73" s="141">
        <v>11.966590731070168</v>
      </c>
      <c r="J73" s="141">
        <v>34.754960869607842</v>
      </c>
      <c r="K73" s="141">
        <v>8.5981120971228293</v>
      </c>
      <c r="L73" s="141">
        <v>4.0421618696083099</v>
      </c>
    </row>
    <row r="74" spans="1:12" hidden="1" x14ac:dyDescent="0.3">
      <c r="A74" s="138" t="s">
        <v>705</v>
      </c>
      <c r="B74" t="s">
        <v>701</v>
      </c>
      <c r="C74" s="138" t="s">
        <v>612</v>
      </c>
      <c r="D74" s="140" t="s">
        <v>488</v>
      </c>
      <c r="E74" s="138" t="s">
        <v>3</v>
      </c>
      <c r="F74" s="138" t="s">
        <v>543</v>
      </c>
      <c r="G74" s="138" t="s">
        <v>706</v>
      </c>
      <c r="H74" s="141">
        <v>-18.344326622515048</v>
      </c>
      <c r="I74" s="141">
        <v>11.159952228810017</v>
      </c>
      <c r="J74" s="141">
        <v>39.146002423235089</v>
      </c>
      <c r="K74" s="141">
        <v>9.3679691959557108</v>
      </c>
      <c r="L74" s="141">
        <v>4.1787074236041457</v>
      </c>
    </row>
    <row r="75" spans="1:12" hidden="1" x14ac:dyDescent="0.3">
      <c r="A75" s="138" t="s">
        <v>707</v>
      </c>
      <c r="B75" t="s">
        <v>701</v>
      </c>
      <c r="C75" s="138" t="s">
        <v>612</v>
      </c>
      <c r="D75" s="140" t="s">
        <v>488</v>
      </c>
      <c r="E75" s="138" t="s">
        <v>2</v>
      </c>
      <c r="F75" s="138" t="s">
        <v>561</v>
      </c>
      <c r="G75" s="138" t="s">
        <v>708</v>
      </c>
      <c r="H75" s="141">
        <v>-20.411049803624579</v>
      </c>
      <c r="I75" s="141">
        <v>12.695152780260909</v>
      </c>
      <c r="J75" s="141">
        <v>30.826751761060812</v>
      </c>
      <c r="K75" s="141">
        <v>7.3397833538935515</v>
      </c>
      <c r="L75" s="141">
        <v>4.1999539052754296</v>
      </c>
    </row>
    <row r="76" spans="1:12" hidden="1" x14ac:dyDescent="0.3">
      <c r="A76" s="138" t="s">
        <v>709</v>
      </c>
      <c r="B76" t="s">
        <v>701</v>
      </c>
      <c r="C76" s="138" t="s">
        <v>612</v>
      </c>
      <c r="D76" s="140" t="s">
        <v>488</v>
      </c>
      <c r="E76" s="138" t="s">
        <v>2</v>
      </c>
      <c r="F76" s="138" t="s">
        <v>566</v>
      </c>
      <c r="G76" s="138" t="s">
        <v>710</v>
      </c>
      <c r="H76" s="141">
        <v>-19.961470849759426</v>
      </c>
      <c r="I76" s="141">
        <v>12.559029882617727</v>
      </c>
      <c r="J76" s="141">
        <v>37.269886633003921</v>
      </c>
      <c r="K76" s="141">
        <v>8.9646991829963465</v>
      </c>
      <c r="L76" s="141">
        <v>4.1574051590816339</v>
      </c>
    </row>
    <row r="77" spans="1:12" hidden="1" x14ac:dyDescent="0.3">
      <c r="A77" s="138" t="s">
        <v>711</v>
      </c>
      <c r="B77" t="s">
        <v>701</v>
      </c>
      <c r="C77" s="138" t="s">
        <v>612</v>
      </c>
      <c r="D77" s="140" t="s">
        <v>488</v>
      </c>
      <c r="E77" s="138" t="s">
        <v>10</v>
      </c>
      <c r="F77" s="138" t="s">
        <v>649</v>
      </c>
      <c r="G77" s="138" t="s">
        <v>712</v>
      </c>
      <c r="H77" s="141">
        <v>-18.583611298380514</v>
      </c>
      <c r="I77" s="141">
        <v>14.761794343583915</v>
      </c>
      <c r="J77" s="141">
        <v>36.011095522523398</v>
      </c>
      <c r="K77" s="141">
        <v>8.5467314145726263</v>
      </c>
      <c r="L77" s="141">
        <v>4.2134347946306807</v>
      </c>
    </row>
    <row r="78" spans="1:12" hidden="1" x14ac:dyDescent="0.3">
      <c r="A78" s="138" t="s">
        <v>713</v>
      </c>
      <c r="B78" t="s">
        <v>701</v>
      </c>
      <c r="C78" s="138" t="s">
        <v>612</v>
      </c>
      <c r="D78" s="140" t="s">
        <v>488</v>
      </c>
      <c r="E78" s="138" t="s">
        <v>10</v>
      </c>
      <c r="F78" s="138" t="s">
        <v>613</v>
      </c>
      <c r="G78" s="138" t="s">
        <v>714</v>
      </c>
      <c r="H78" s="141">
        <v>-21.260368223965152</v>
      </c>
      <c r="I78" s="141">
        <v>13.521920190207485</v>
      </c>
      <c r="J78" s="141">
        <v>37.184853912403575</v>
      </c>
      <c r="K78" s="141">
        <v>9.3118183187523531</v>
      </c>
      <c r="L78" s="141">
        <v>3.993296758971324</v>
      </c>
    </row>
    <row r="79" spans="1:12" hidden="1" x14ac:dyDescent="0.3">
      <c r="A79" s="138" t="s">
        <v>715</v>
      </c>
      <c r="B79" t="s">
        <v>701</v>
      </c>
      <c r="C79" s="138" t="s">
        <v>612</v>
      </c>
      <c r="D79" s="140" t="s">
        <v>488</v>
      </c>
      <c r="E79" s="138" t="s">
        <v>10</v>
      </c>
      <c r="F79" s="138" t="s">
        <v>656</v>
      </c>
      <c r="G79" s="138" t="s">
        <v>716</v>
      </c>
      <c r="H79" s="141">
        <v>-21.68782083690612</v>
      </c>
      <c r="I79" s="141">
        <v>14.239394683703249</v>
      </c>
      <c r="J79" s="141">
        <v>30.721702788614579</v>
      </c>
      <c r="K79" s="141">
        <v>7.5676661723436984</v>
      </c>
      <c r="L79" s="141">
        <v>4.059600686521839</v>
      </c>
    </row>
    <row r="80" spans="1:12" hidden="1" x14ac:dyDescent="0.3">
      <c r="A80" s="138" t="s">
        <v>717</v>
      </c>
      <c r="B80" t="s">
        <v>701</v>
      </c>
      <c r="C80" s="138" t="s">
        <v>612</v>
      </c>
      <c r="D80" s="140" t="s">
        <v>381</v>
      </c>
      <c r="E80" s="138" t="s">
        <v>3</v>
      </c>
      <c r="F80" s="138" t="s">
        <v>535</v>
      </c>
      <c r="G80" s="138" t="s">
        <v>718</v>
      </c>
      <c r="H80" s="141">
        <v>-18.27706957512579</v>
      </c>
      <c r="I80" s="141">
        <v>11.856922029042188</v>
      </c>
      <c r="J80" s="141">
        <v>36.927665831265948</v>
      </c>
      <c r="K80" s="141">
        <v>9.2094335001392214</v>
      </c>
      <c r="L80" s="141">
        <v>4.0097651859593428</v>
      </c>
    </row>
    <row r="81" spans="1:12" hidden="1" x14ac:dyDescent="0.3">
      <c r="A81" s="138" t="s">
        <v>719</v>
      </c>
      <c r="B81" t="s">
        <v>701</v>
      </c>
      <c r="C81" s="138" t="s">
        <v>612</v>
      </c>
      <c r="D81" s="140" t="s">
        <v>381</v>
      </c>
      <c r="E81" s="138" t="s">
        <v>3</v>
      </c>
      <c r="F81" s="138" t="s">
        <v>538</v>
      </c>
      <c r="G81" s="138" t="s">
        <v>720</v>
      </c>
      <c r="H81" s="141">
        <v>-17.607276753860354</v>
      </c>
      <c r="I81" s="141">
        <v>12.061825237081322</v>
      </c>
      <c r="J81" s="141">
        <v>33.696979382969005</v>
      </c>
      <c r="K81" s="141">
        <v>8.2712461956622629</v>
      </c>
      <c r="L81" s="141">
        <v>4.0739906159051227</v>
      </c>
    </row>
    <row r="82" spans="1:12" hidden="1" x14ac:dyDescent="0.3">
      <c r="A82" s="138" t="s">
        <v>721</v>
      </c>
      <c r="B82" t="s">
        <v>701</v>
      </c>
      <c r="C82" s="138" t="s">
        <v>612</v>
      </c>
      <c r="D82" s="140" t="s">
        <v>381</v>
      </c>
      <c r="E82" s="138" t="s">
        <v>3</v>
      </c>
      <c r="F82" s="138" t="s">
        <v>543</v>
      </c>
      <c r="G82" s="138" t="s">
        <v>722</v>
      </c>
      <c r="H82" s="141">
        <v>-17.280287547086239</v>
      </c>
      <c r="I82" s="141">
        <v>12.243302142300141</v>
      </c>
      <c r="J82" s="141">
        <v>36.424687372712647</v>
      </c>
      <c r="K82" s="141">
        <v>9.1440755540306036</v>
      </c>
      <c r="L82" s="141">
        <v>3.9834193361030423</v>
      </c>
    </row>
    <row r="83" spans="1:12" hidden="1" x14ac:dyDescent="0.3">
      <c r="A83" s="138" t="s">
        <v>723</v>
      </c>
      <c r="B83" t="s">
        <v>724</v>
      </c>
      <c r="C83" s="138" t="s">
        <v>534</v>
      </c>
      <c r="D83" s="140" t="s">
        <v>381</v>
      </c>
      <c r="E83" s="138" t="s">
        <v>3</v>
      </c>
      <c r="F83" s="138" t="s">
        <v>590</v>
      </c>
      <c r="G83" s="138" t="s">
        <v>725</v>
      </c>
      <c r="H83" s="141">
        <v>-18.526711674001099</v>
      </c>
      <c r="I83" s="141">
        <v>9.159502497450017</v>
      </c>
      <c r="J83" s="141">
        <v>41.386088302706355</v>
      </c>
      <c r="K83" s="141">
        <v>11.592978305276933</v>
      </c>
      <c r="L83" s="141">
        <v>3.5699271759930826</v>
      </c>
    </row>
    <row r="84" spans="1:12" hidden="1" x14ac:dyDescent="0.3">
      <c r="A84" s="138" t="s">
        <v>726</v>
      </c>
      <c r="B84" t="s">
        <v>724</v>
      </c>
      <c r="C84" s="138" t="s">
        <v>534</v>
      </c>
      <c r="D84" s="140" t="s">
        <v>381</v>
      </c>
      <c r="E84" s="138" t="s">
        <v>3</v>
      </c>
      <c r="F84" s="138" t="s">
        <v>538</v>
      </c>
      <c r="G84" s="138" t="s">
        <v>727</v>
      </c>
      <c r="H84" s="141">
        <v>-17.836396815484331</v>
      </c>
      <c r="I84" s="141">
        <v>9.5171186638174134</v>
      </c>
      <c r="J84" s="141">
        <v>46.661212798182291</v>
      </c>
      <c r="K84" s="141">
        <v>13.719490900386514</v>
      </c>
      <c r="L84" s="141">
        <v>3.4010892340668208</v>
      </c>
    </row>
    <row r="85" spans="1:12" ht="28.8" hidden="1" x14ac:dyDescent="0.3">
      <c r="A85" s="138" t="s">
        <v>728</v>
      </c>
      <c r="B85" t="s">
        <v>729</v>
      </c>
      <c r="C85" s="138" t="s">
        <v>617</v>
      </c>
      <c r="D85" s="140" t="s">
        <v>488</v>
      </c>
      <c r="E85" s="138" t="s">
        <v>3</v>
      </c>
      <c r="F85" s="138" t="s">
        <v>590</v>
      </c>
      <c r="G85" s="138" t="s">
        <v>730</v>
      </c>
      <c r="H85" s="141">
        <v>-18.896660385285287</v>
      </c>
      <c r="I85" s="141">
        <v>9.7090829306178321</v>
      </c>
      <c r="J85" s="141">
        <v>44.062828856438742</v>
      </c>
      <c r="K85" s="141">
        <v>9.9685142313511435</v>
      </c>
      <c r="L85" s="141">
        <v>4.4202002258130317</v>
      </c>
    </row>
    <row r="86" spans="1:12" ht="28.8" hidden="1" x14ac:dyDescent="0.3">
      <c r="A86" s="138" t="s">
        <v>731</v>
      </c>
      <c r="B86" t="s">
        <v>729</v>
      </c>
      <c r="C86" s="138" t="s">
        <v>617</v>
      </c>
      <c r="D86" s="140" t="s">
        <v>488</v>
      </c>
      <c r="E86" s="138" t="s">
        <v>3</v>
      </c>
      <c r="F86" s="138" t="s">
        <v>538</v>
      </c>
      <c r="G86" s="138" t="s">
        <v>732</v>
      </c>
      <c r="H86" s="141">
        <v>-18.532617474796385</v>
      </c>
      <c r="I86" s="141">
        <v>9.5224211849289286</v>
      </c>
      <c r="J86" s="141">
        <v>44.994295661860399</v>
      </c>
      <c r="K86" s="141">
        <v>10.753099498574301</v>
      </c>
      <c r="L86" s="141">
        <v>4.1843094326269341</v>
      </c>
    </row>
    <row r="87" spans="1:12" ht="28.8" hidden="1" x14ac:dyDescent="0.3">
      <c r="A87" s="138" t="s">
        <v>733</v>
      </c>
      <c r="B87" t="s">
        <v>729</v>
      </c>
      <c r="C87" s="138" t="s">
        <v>617</v>
      </c>
      <c r="D87" s="140" t="s">
        <v>488</v>
      </c>
      <c r="E87" s="138" t="s">
        <v>3</v>
      </c>
      <c r="F87" s="138" t="s">
        <v>543</v>
      </c>
      <c r="G87" s="138" t="s">
        <v>734</v>
      </c>
      <c r="H87" s="141">
        <v>-19.265346141271134</v>
      </c>
      <c r="I87" s="141">
        <v>8.5315916333752853</v>
      </c>
      <c r="J87" s="141">
        <v>43.315949016538497</v>
      </c>
      <c r="K87" s="141">
        <v>9.3318196498247818</v>
      </c>
      <c r="L87" s="141">
        <v>4.6417473378144223</v>
      </c>
    </row>
    <row r="88" spans="1:12" ht="28.8" hidden="1" x14ac:dyDescent="0.3">
      <c r="A88" s="138" t="s">
        <v>735</v>
      </c>
      <c r="B88" t="s">
        <v>729</v>
      </c>
      <c r="C88" s="138" t="s">
        <v>617</v>
      </c>
      <c r="D88" s="140" t="s">
        <v>381</v>
      </c>
      <c r="E88" s="138" t="s">
        <v>3</v>
      </c>
      <c r="F88" s="138" t="s">
        <v>535</v>
      </c>
      <c r="G88" s="138" t="s">
        <v>736</v>
      </c>
      <c r="H88" s="141">
        <v>-17.076870238176536</v>
      </c>
      <c r="I88" s="141">
        <v>11.574949432799883</v>
      </c>
      <c r="J88" s="141">
        <v>25.465570108451725</v>
      </c>
      <c r="K88" s="141">
        <v>5.2826889950245963</v>
      </c>
      <c r="L88" s="141">
        <v>4.8205696251352306</v>
      </c>
    </row>
    <row r="89" spans="1:12" ht="28.8" hidden="1" x14ac:dyDescent="0.3">
      <c r="A89" s="138" t="s">
        <v>737</v>
      </c>
      <c r="B89" t="s">
        <v>729</v>
      </c>
      <c r="C89" s="138" t="s">
        <v>617</v>
      </c>
      <c r="D89" s="140" t="s">
        <v>381</v>
      </c>
      <c r="E89" s="138" t="s">
        <v>3</v>
      </c>
      <c r="F89" s="138" t="s">
        <v>590</v>
      </c>
      <c r="G89" s="138" t="s">
        <v>738</v>
      </c>
      <c r="H89" s="141">
        <v>-17.22386891696026</v>
      </c>
      <c r="I89" s="141">
        <v>10.977299164627858</v>
      </c>
      <c r="J89" s="141">
        <v>48.225630715520772</v>
      </c>
      <c r="K89" s="141">
        <v>11.37484885524027</v>
      </c>
      <c r="L89" s="141">
        <v>4.239672221517365</v>
      </c>
    </row>
    <row r="90" spans="1:12" ht="28.8" hidden="1" x14ac:dyDescent="0.3">
      <c r="A90" s="138" t="s">
        <v>739</v>
      </c>
      <c r="B90" t="s">
        <v>729</v>
      </c>
      <c r="C90" s="138" t="s">
        <v>617</v>
      </c>
      <c r="D90" s="140" t="s">
        <v>381</v>
      </c>
      <c r="E90" s="138" t="s">
        <v>3</v>
      </c>
      <c r="F90" s="138" t="s">
        <v>538</v>
      </c>
      <c r="G90" s="138" t="s">
        <v>740</v>
      </c>
      <c r="H90" s="141">
        <v>-17.683232452761889</v>
      </c>
      <c r="I90" s="141">
        <v>10.158911878315319</v>
      </c>
      <c r="J90" s="141">
        <v>44.283267116459044</v>
      </c>
      <c r="K90" s="141">
        <v>10.424497144631081</v>
      </c>
      <c r="L90" s="141">
        <v>4.248000311388278</v>
      </c>
    </row>
    <row r="91" spans="1:12" ht="28.8" hidden="1" x14ac:dyDescent="0.3">
      <c r="A91" s="138" t="s">
        <v>741</v>
      </c>
      <c r="B91" t="s">
        <v>729</v>
      </c>
      <c r="C91" s="138" t="s">
        <v>617</v>
      </c>
      <c r="D91" s="140" t="s">
        <v>381</v>
      </c>
      <c r="E91" s="138" t="s">
        <v>3</v>
      </c>
      <c r="F91" s="138" t="s">
        <v>543</v>
      </c>
      <c r="G91" s="138" t="s">
        <v>742</v>
      </c>
      <c r="H91" s="143">
        <v>-17.92873929952572</v>
      </c>
      <c r="I91" s="143">
        <v>9.3912356273912305</v>
      </c>
      <c r="J91" s="143">
        <v>46.253418027903813</v>
      </c>
      <c r="K91" s="143">
        <v>11.793511657667437</v>
      </c>
      <c r="L91" s="144">
        <v>3.9219377035874299</v>
      </c>
    </row>
    <row r="92" spans="1:12" hidden="1" x14ac:dyDescent="0.3">
      <c r="A92" s="138" t="s">
        <v>743</v>
      </c>
      <c r="B92" t="s">
        <v>744</v>
      </c>
      <c r="C92" s="138" t="s">
        <v>534</v>
      </c>
      <c r="D92" s="140" t="s">
        <v>381</v>
      </c>
      <c r="E92" s="138" t="s">
        <v>10</v>
      </c>
      <c r="F92" s="138" t="s">
        <v>656</v>
      </c>
      <c r="G92" s="138" t="s">
        <v>745</v>
      </c>
      <c r="H92" s="141">
        <v>-19.166550551293319</v>
      </c>
      <c r="I92" s="141">
        <v>11.182994421048452</v>
      </c>
      <c r="J92" s="141">
        <v>42.383024841191144</v>
      </c>
      <c r="K92" s="141">
        <v>10.983158517886633</v>
      </c>
      <c r="L92" s="141">
        <v>3.8589104192722186</v>
      </c>
    </row>
    <row r="93" spans="1:12" hidden="1" x14ac:dyDescent="0.3">
      <c r="A93" s="138" t="s">
        <v>746</v>
      </c>
      <c r="B93" t="s">
        <v>747</v>
      </c>
      <c r="C93" s="138" t="s">
        <v>534</v>
      </c>
      <c r="D93" s="140" t="s">
        <v>488</v>
      </c>
      <c r="E93" s="138" t="s">
        <v>3</v>
      </c>
      <c r="F93" s="138" t="s">
        <v>535</v>
      </c>
      <c r="G93" s="138" t="s">
        <v>748</v>
      </c>
      <c r="H93" s="141">
        <v>-18.982614265746026</v>
      </c>
      <c r="I93" s="141">
        <v>8.4511098999574852</v>
      </c>
      <c r="J93" s="141">
        <v>46.139855902893636</v>
      </c>
      <c r="K93" s="141">
        <v>11.678934380170418</v>
      </c>
      <c r="L93" s="141">
        <v>3.9506905682451801</v>
      </c>
    </row>
    <row r="94" spans="1:12" hidden="1" x14ac:dyDescent="0.3">
      <c r="A94" s="138" t="s">
        <v>749</v>
      </c>
      <c r="B94" t="s">
        <v>747</v>
      </c>
      <c r="C94" s="138" t="s">
        <v>534</v>
      </c>
      <c r="D94" s="140" t="s">
        <v>488</v>
      </c>
      <c r="E94" s="138" t="s">
        <v>3</v>
      </c>
      <c r="F94" s="138" t="s">
        <v>535</v>
      </c>
      <c r="G94" s="138" t="s">
        <v>750</v>
      </c>
      <c r="H94" s="141">
        <v>-18.4799986286469</v>
      </c>
      <c r="I94" s="141">
        <v>8.8038681379254022</v>
      </c>
      <c r="J94" s="141">
        <v>42.447688599856811</v>
      </c>
      <c r="K94" s="141">
        <v>10.386864019443125</v>
      </c>
      <c r="L94" s="141">
        <v>4.0866702905130143</v>
      </c>
    </row>
    <row r="95" spans="1:12" hidden="1" x14ac:dyDescent="0.3">
      <c r="A95" s="138" t="s">
        <v>751</v>
      </c>
      <c r="B95" t="s">
        <v>747</v>
      </c>
      <c r="C95" s="138" t="s">
        <v>534</v>
      </c>
      <c r="D95" s="140" t="s">
        <v>488</v>
      </c>
      <c r="E95" s="138" t="s">
        <v>3</v>
      </c>
      <c r="F95" s="138" t="s">
        <v>538</v>
      </c>
      <c r="G95" s="138" t="s">
        <v>752</v>
      </c>
      <c r="H95" s="141">
        <v>-18.881813366217013</v>
      </c>
      <c r="I95" s="141">
        <v>8.4745850263346281</v>
      </c>
      <c r="J95" s="141">
        <v>46.444322400438153</v>
      </c>
      <c r="K95" s="141">
        <v>10.998049219089779</v>
      </c>
      <c r="L95" s="141">
        <v>4.2229600427521978</v>
      </c>
    </row>
    <row r="96" spans="1:12" hidden="1" x14ac:dyDescent="0.3">
      <c r="A96" s="138" t="s">
        <v>753</v>
      </c>
      <c r="B96" t="s">
        <v>747</v>
      </c>
      <c r="C96" s="138" t="s">
        <v>534</v>
      </c>
      <c r="D96" s="140" t="s">
        <v>488</v>
      </c>
      <c r="E96" s="138" t="s">
        <v>3</v>
      </c>
      <c r="F96" s="138" t="s">
        <v>543</v>
      </c>
      <c r="G96" s="138" t="s">
        <v>754</v>
      </c>
      <c r="H96" s="141">
        <v>-20.047329402171531</v>
      </c>
      <c r="I96" s="141">
        <v>8.2359993835213388</v>
      </c>
      <c r="J96" s="141">
        <v>43.567376580510967</v>
      </c>
      <c r="K96" s="141">
        <v>11.393360010694622</v>
      </c>
      <c r="L96" s="141">
        <v>3.8239269661992172</v>
      </c>
    </row>
    <row r="97" spans="1:12" hidden="1" x14ac:dyDescent="0.3">
      <c r="A97" s="138" t="s">
        <v>755</v>
      </c>
      <c r="B97" t="s">
        <v>747</v>
      </c>
      <c r="C97" s="138" t="s">
        <v>534</v>
      </c>
      <c r="D97" s="140" t="s">
        <v>381</v>
      </c>
      <c r="E97" s="138" t="s">
        <v>3</v>
      </c>
      <c r="F97" s="138" t="s">
        <v>535</v>
      </c>
      <c r="G97" s="138" t="s">
        <v>756</v>
      </c>
      <c r="H97" s="141">
        <v>-18.169684058746274</v>
      </c>
      <c r="I97" s="141">
        <v>10.497685189730536</v>
      </c>
      <c r="J97" s="141">
        <v>47.361017243748449</v>
      </c>
      <c r="K97" s="141">
        <v>12.748356614668346</v>
      </c>
      <c r="L97" s="141">
        <v>3.7150684339387352</v>
      </c>
    </row>
    <row r="98" spans="1:12" hidden="1" x14ac:dyDescent="0.3">
      <c r="A98" s="138" t="s">
        <v>757</v>
      </c>
      <c r="B98" t="s">
        <v>747</v>
      </c>
      <c r="C98" s="138" t="s">
        <v>534</v>
      </c>
      <c r="D98" s="140" t="s">
        <v>381</v>
      </c>
      <c r="E98" s="138" t="s">
        <v>3</v>
      </c>
      <c r="F98" s="138" t="s">
        <v>538</v>
      </c>
      <c r="G98" s="138" t="s">
        <v>758</v>
      </c>
      <c r="H98" s="141">
        <v>-17.212971082323726</v>
      </c>
      <c r="I98" s="141">
        <v>10.829228658140615</v>
      </c>
      <c r="J98" s="141">
        <v>48.110652123523742</v>
      </c>
      <c r="K98" s="141">
        <v>12.99325077226438</v>
      </c>
      <c r="L98" s="141">
        <v>3.7027417516039618</v>
      </c>
    </row>
    <row r="99" spans="1:12" hidden="1" x14ac:dyDescent="0.3">
      <c r="A99" s="138" t="s">
        <v>759</v>
      </c>
      <c r="B99" t="s">
        <v>747</v>
      </c>
      <c r="C99" s="138" t="s">
        <v>534</v>
      </c>
      <c r="D99" s="140" t="s">
        <v>381</v>
      </c>
      <c r="E99" s="138" t="s">
        <v>3</v>
      </c>
      <c r="F99" s="138" t="s">
        <v>538</v>
      </c>
      <c r="G99" s="138" t="s">
        <v>760</v>
      </c>
      <c r="H99" s="141">
        <v>-16.736383159972519</v>
      </c>
      <c r="I99" s="141">
        <v>11.489029774177588</v>
      </c>
      <c r="J99" s="141">
        <v>48.068063465564016</v>
      </c>
      <c r="K99" s="141">
        <v>13.581771684287384</v>
      </c>
      <c r="L99" s="141">
        <v>3.539160028818146</v>
      </c>
    </row>
    <row r="100" spans="1:12" hidden="1" x14ac:dyDescent="0.3">
      <c r="A100" s="138" t="s">
        <v>761</v>
      </c>
      <c r="B100" t="s">
        <v>747</v>
      </c>
      <c r="C100" s="138" t="s">
        <v>534</v>
      </c>
      <c r="D100" s="140" t="s">
        <v>381</v>
      </c>
      <c r="E100" s="138" t="s">
        <v>3</v>
      </c>
      <c r="F100" s="138" t="s">
        <v>552</v>
      </c>
      <c r="G100" s="138" t="s">
        <v>762</v>
      </c>
      <c r="H100" s="141">
        <v>-17.463199105292457</v>
      </c>
      <c r="I100" s="141">
        <v>10.354354299499057</v>
      </c>
      <c r="J100" s="141">
        <v>45.74429406146492</v>
      </c>
      <c r="K100" s="141">
        <v>12.396353782511047</v>
      </c>
      <c r="L100" s="141">
        <v>3.6901410579296003</v>
      </c>
    </row>
    <row r="101" spans="1:12" hidden="1" x14ac:dyDescent="0.3">
      <c r="A101" s="138" t="s">
        <v>763</v>
      </c>
      <c r="B101" t="s">
        <v>747</v>
      </c>
      <c r="C101" s="138" t="s">
        <v>534</v>
      </c>
      <c r="D101" s="140" t="s">
        <v>381</v>
      </c>
      <c r="E101" s="138" t="s">
        <v>3</v>
      </c>
      <c r="F101" s="138" t="s">
        <v>543</v>
      </c>
      <c r="G101" s="138" t="s">
        <v>764</v>
      </c>
      <c r="H101" s="141">
        <v>-18.584143569865102</v>
      </c>
      <c r="I101" s="141">
        <v>9.3551268380741739</v>
      </c>
      <c r="J101" s="141">
        <v>43.006598943751847</v>
      </c>
      <c r="K101" s="141">
        <v>11.771295168436946</v>
      </c>
      <c r="L101" s="141">
        <v>3.6535146157126297</v>
      </c>
    </row>
    <row r="102" spans="1:12" hidden="1" x14ac:dyDescent="0.3">
      <c r="A102" s="138" t="s">
        <v>765</v>
      </c>
      <c r="B102" t="s">
        <v>747</v>
      </c>
      <c r="C102" s="138" t="s">
        <v>534</v>
      </c>
      <c r="D102" s="140" t="s">
        <v>381</v>
      </c>
      <c r="E102" s="138" t="s">
        <v>3</v>
      </c>
      <c r="F102" s="138" t="s">
        <v>543</v>
      </c>
      <c r="G102" s="138" t="s">
        <v>766</v>
      </c>
      <c r="H102" s="141">
        <v>-18.260785168455456</v>
      </c>
      <c r="I102" s="141">
        <v>9.4026996141238275</v>
      </c>
      <c r="J102" s="141">
        <v>41.885559693554399</v>
      </c>
      <c r="K102" s="141">
        <v>12.530155538257468</v>
      </c>
      <c r="L102" s="141">
        <v>3.3427805078451014</v>
      </c>
    </row>
  </sheetData>
  <autoFilter ref="A1:L102" xr:uid="{00000000-0001-0000-0A00-000000000000}">
    <filterColumn colId="1">
      <filters>
        <filter val="Limecola_baltic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topLeftCell="P1" workbookViewId="0">
      <selection activeCell="Q2" sqref="Q2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59" t="s">
        <v>1251</v>
      </c>
      <c r="B1" s="359" t="s">
        <v>2062</v>
      </c>
      <c r="C1" s="359" t="s">
        <v>205</v>
      </c>
      <c r="D1" s="359" t="s">
        <v>1252</v>
      </c>
      <c r="E1" s="359" t="s">
        <v>1253</v>
      </c>
      <c r="F1" s="359" t="s">
        <v>152</v>
      </c>
      <c r="G1" s="359" t="s">
        <v>1254</v>
      </c>
      <c r="H1" s="359" t="s">
        <v>1255</v>
      </c>
      <c r="I1" s="360" t="s">
        <v>1256</v>
      </c>
      <c r="J1" s="360" t="s">
        <v>1257</v>
      </c>
      <c r="K1" s="360" t="s">
        <v>1258</v>
      </c>
      <c r="L1" s="359" t="s">
        <v>1259</v>
      </c>
      <c r="M1" s="359" t="s">
        <v>1260</v>
      </c>
      <c r="N1" s="360" t="s">
        <v>1261</v>
      </c>
      <c r="O1" s="360" t="s">
        <v>1262</v>
      </c>
      <c r="P1" s="359" t="s">
        <v>1263</v>
      </c>
      <c r="Q1" s="359" t="s">
        <v>2063</v>
      </c>
      <c r="R1" s="359" t="s">
        <v>774</v>
      </c>
      <c r="S1" s="359" t="s">
        <v>775</v>
      </c>
      <c r="T1" s="359" t="s">
        <v>776</v>
      </c>
      <c r="U1" s="359" t="s">
        <v>777</v>
      </c>
      <c r="V1" s="361" t="s">
        <v>1264</v>
      </c>
      <c r="W1" s="359" t="s">
        <v>1265</v>
      </c>
      <c r="X1" s="359" t="s">
        <v>1266</v>
      </c>
      <c r="Y1" s="359" t="s">
        <v>1267</v>
      </c>
      <c r="Z1" s="359" t="s">
        <v>1268</v>
      </c>
      <c r="AA1" s="362" t="s">
        <v>1269</v>
      </c>
      <c r="AB1" s="359" t="s">
        <v>1270</v>
      </c>
      <c r="AC1" s="363" t="s">
        <v>1271</v>
      </c>
      <c r="AD1" s="359" t="s">
        <v>1272</v>
      </c>
      <c r="AE1" s="363" t="s">
        <v>1273</v>
      </c>
      <c r="AF1" s="364" t="s">
        <v>2061</v>
      </c>
      <c r="AG1" s="364" t="s">
        <v>1274</v>
      </c>
      <c r="AH1" s="359" t="s">
        <v>1275</v>
      </c>
      <c r="AI1" s="359" t="s">
        <v>1276</v>
      </c>
    </row>
    <row r="2" spans="1:35" x14ac:dyDescent="0.3">
      <c r="A2" t="s">
        <v>1277</v>
      </c>
      <c r="B2" t="s">
        <v>1480</v>
      </c>
      <c r="C2" s="365" t="s">
        <v>1278</v>
      </c>
      <c r="D2" s="365" t="s">
        <v>1481</v>
      </c>
      <c r="E2" s="365" t="s">
        <v>12</v>
      </c>
      <c r="F2" s="365" t="s">
        <v>212</v>
      </c>
      <c r="G2" s="366">
        <v>42896</v>
      </c>
      <c r="H2" s="367">
        <v>0.5444444444444444</v>
      </c>
      <c r="I2" s="368">
        <v>2.5999999999999999E-3</v>
      </c>
      <c r="J2" s="368">
        <v>5.9999999999999995E-4</v>
      </c>
      <c r="K2" s="368">
        <v>2E-3</v>
      </c>
      <c r="L2">
        <v>1.72E-2</v>
      </c>
      <c r="M2" s="368">
        <v>1.9E-3</v>
      </c>
      <c r="N2" s="368">
        <v>1.5299999999999999E-2</v>
      </c>
      <c r="O2" s="368"/>
      <c r="P2" t="s">
        <v>1482</v>
      </c>
      <c r="Q2" t="s">
        <v>785</v>
      </c>
      <c r="R2" t="s">
        <v>785</v>
      </c>
      <c r="S2" t="s">
        <v>800</v>
      </c>
      <c r="T2" t="s">
        <v>805</v>
      </c>
      <c r="U2" t="s">
        <v>806</v>
      </c>
      <c r="V2" s="369" t="s">
        <v>807</v>
      </c>
      <c r="W2" t="s">
        <v>1322</v>
      </c>
      <c r="X2">
        <v>131141</v>
      </c>
      <c r="Y2">
        <v>0</v>
      </c>
      <c r="Z2">
        <v>0</v>
      </c>
      <c r="AA2" s="6" t="s">
        <v>1280</v>
      </c>
      <c r="AB2" s="6">
        <v>1</v>
      </c>
      <c r="AC2" s="370">
        <v>3</v>
      </c>
      <c r="AD2" s="6">
        <v>4</v>
      </c>
      <c r="AE2" s="370">
        <v>3</v>
      </c>
      <c r="AF2" s="6">
        <v>5</v>
      </c>
      <c r="AG2" s="6"/>
      <c r="AH2" t="s">
        <v>1483</v>
      </c>
    </row>
    <row r="3" spans="1:35" x14ac:dyDescent="0.3">
      <c r="A3" t="s">
        <v>1277</v>
      </c>
      <c r="B3" t="s">
        <v>1480</v>
      </c>
      <c r="C3" s="365" t="s">
        <v>1278</v>
      </c>
      <c r="D3" s="365" t="s">
        <v>1481</v>
      </c>
      <c r="E3" s="365" t="s">
        <v>12</v>
      </c>
      <c r="F3" s="365" t="s">
        <v>212</v>
      </c>
      <c r="G3" s="366">
        <v>42896</v>
      </c>
      <c r="H3" s="367">
        <v>0.5444444444444444</v>
      </c>
      <c r="I3" s="368"/>
      <c r="J3" s="368"/>
      <c r="K3" s="368"/>
      <c r="M3" s="368"/>
      <c r="N3" s="368"/>
      <c r="O3" s="368"/>
      <c r="Q3" t="s">
        <v>1286</v>
      </c>
      <c r="R3" t="s">
        <v>1287</v>
      </c>
      <c r="S3" t="s">
        <v>1288</v>
      </c>
      <c r="T3" t="s">
        <v>1289</v>
      </c>
      <c r="U3" t="s">
        <v>1290</v>
      </c>
      <c r="V3" s="369" t="s">
        <v>1291</v>
      </c>
      <c r="W3" t="s">
        <v>1282</v>
      </c>
      <c r="X3">
        <v>127160</v>
      </c>
      <c r="Y3">
        <v>0</v>
      </c>
      <c r="Z3" t="s">
        <v>1292</v>
      </c>
      <c r="AA3" s="6" t="s">
        <v>1293</v>
      </c>
      <c r="AB3" s="6"/>
      <c r="AC3" s="370"/>
      <c r="AD3" s="6">
        <v>5</v>
      </c>
      <c r="AE3" s="370">
        <v>1</v>
      </c>
      <c r="AF3" s="6">
        <v>5</v>
      </c>
      <c r="AG3" s="6"/>
      <c r="AH3" t="s">
        <v>1294</v>
      </c>
    </row>
    <row r="4" spans="1:35" x14ac:dyDescent="0.3">
      <c r="A4" t="s">
        <v>1277</v>
      </c>
      <c r="B4" t="s">
        <v>1480</v>
      </c>
      <c r="C4" s="365" t="s">
        <v>1278</v>
      </c>
      <c r="D4" s="365" t="s">
        <v>1481</v>
      </c>
      <c r="E4" s="365" t="s">
        <v>12</v>
      </c>
      <c r="F4" s="365" t="s">
        <v>212</v>
      </c>
      <c r="G4" s="366">
        <v>42896</v>
      </c>
      <c r="H4" s="367">
        <v>0.5444444444444444</v>
      </c>
      <c r="I4" s="368"/>
      <c r="J4" s="368"/>
      <c r="K4" s="368"/>
      <c r="M4" s="368"/>
      <c r="N4" s="368"/>
      <c r="O4" s="368"/>
      <c r="Q4" t="s">
        <v>1286</v>
      </c>
      <c r="R4" t="s">
        <v>1367</v>
      </c>
      <c r="S4" t="s">
        <v>1368</v>
      </c>
      <c r="T4">
        <v>0</v>
      </c>
      <c r="U4">
        <v>0</v>
      </c>
      <c r="V4" s="369" t="s">
        <v>1369</v>
      </c>
      <c r="W4" t="s">
        <v>1370</v>
      </c>
      <c r="X4">
        <v>148899</v>
      </c>
      <c r="Y4">
        <v>0</v>
      </c>
      <c r="Z4" t="s">
        <v>1371</v>
      </c>
      <c r="AA4" s="6" t="s">
        <v>1293</v>
      </c>
      <c r="AB4" s="6"/>
      <c r="AC4" s="370"/>
      <c r="AD4" s="6">
        <v>1</v>
      </c>
      <c r="AE4" s="370">
        <v>1</v>
      </c>
      <c r="AF4" s="6">
        <v>1</v>
      </c>
      <c r="AG4" s="6"/>
      <c r="AH4" t="s">
        <v>1484</v>
      </c>
    </row>
    <row r="5" spans="1:35" x14ac:dyDescent="0.3">
      <c r="A5" t="s">
        <v>1277</v>
      </c>
      <c r="B5" t="s">
        <v>1480</v>
      </c>
      <c r="C5" s="365" t="s">
        <v>1278</v>
      </c>
      <c r="D5" s="365" t="s">
        <v>1481</v>
      </c>
      <c r="E5" s="365" t="s">
        <v>12</v>
      </c>
      <c r="F5" s="365" t="s">
        <v>212</v>
      </c>
      <c r="G5" s="366">
        <v>42896</v>
      </c>
      <c r="H5" s="367">
        <v>0.5444444444444444</v>
      </c>
      <c r="I5" s="368"/>
      <c r="J5" s="368"/>
      <c r="K5" s="368"/>
      <c r="M5" s="368"/>
      <c r="N5" s="368"/>
      <c r="O5" s="368"/>
      <c r="Q5" t="s">
        <v>1286</v>
      </c>
      <c r="R5" t="s">
        <v>1311</v>
      </c>
      <c r="S5">
        <v>0</v>
      </c>
      <c r="T5">
        <v>0</v>
      </c>
      <c r="U5">
        <v>0</v>
      </c>
      <c r="V5" s="369" t="s">
        <v>1311</v>
      </c>
      <c r="W5">
        <v>0</v>
      </c>
      <c r="X5">
        <v>799</v>
      </c>
      <c r="Y5" t="s">
        <v>1312</v>
      </c>
      <c r="Z5" t="s">
        <v>1313</v>
      </c>
      <c r="AA5" s="6" t="s">
        <v>1298</v>
      </c>
      <c r="AB5" s="6"/>
      <c r="AC5" s="370"/>
      <c r="AD5" s="6">
        <v>1</v>
      </c>
      <c r="AE5" s="370">
        <v>1</v>
      </c>
      <c r="AF5" s="6">
        <v>1</v>
      </c>
      <c r="AG5" s="6"/>
    </row>
    <row r="6" spans="1:35" x14ac:dyDescent="0.3">
      <c r="A6" t="s">
        <v>1277</v>
      </c>
      <c r="B6" t="s">
        <v>1480</v>
      </c>
      <c r="C6" s="365" t="s">
        <v>1278</v>
      </c>
      <c r="D6" s="365" t="s">
        <v>1481</v>
      </c>
      <c r="E6" s="365" t="s">
        <v>12</v>
      </c>
      <c r="F6" s="365" t="s">
        <v>212</v>
      </c>
      <c r="G6" s="366">
        <v>42896</v>
      </c>
      <c r="H6" s="367">
        <v>0.5444444444444444</v>
      </c>
      <c r="I6" s="368"/>
      <c r="J6" s="368"/>
      <c r="K6" s="368"/>
      <c r="M6" s="368"/>
      <c r="N6" s="368"/>
      <c r="O6" s="368"/>
      <c r="Q6" t="s">
        <v>813</v>
      </c>
      <c r="R6" t="s">
        <v>813</v>
      </c>
      <c r="S6" t="s">
        <v>821</v>
      </c>
      <c r="T6" t="s">
        <v>822</v>
      </c>
      <c r="U6" t="s">
        <v>823</v>
      </c>
      <c r="V6" s="369" t="s">
        <v>82</v>
      </c>
      <c r="W6" t="s">
        <v>1279</v>
      </c>
      <c r="X6">
        <v>102101</v>
      </c>
      <c r="Y6">
        <v>0</v>
      </c>
      <c r="Z6">
        <v>0</v>
      </c>
      <c r="AA6" s="6" t="s">
        <v>1280</v>
      </c>
      <c r="AB6" s="6"/>
      <c r="AC6" s="370"/>
      <c r="AD6" s="6">
        <v>1</v>
      </c>
      <c r="AE6" s="370">
        <v>3</v>
      </c>
      <c r="AF6" s="6">
        <v>1</v>
      </c>
      <c r="AG6" s="6"/>
      <c r="AH6" t="s">
        <v>1485</v>
      </c>
    </row>
    <row r="7" spans="1:35" x14ac:dyDescent="0.3">
      <c r="A7" t="s">
        <v>1277</v>
      </c>
      <c r="B7" t="s">
        <v>1480</v>
      </c>
      <c r="C7" s="365" t="s">
        <v>1278</v>
      </c>
      <c r="D7" s="365" t="s">
        <v>1481</v>
      </c>
      <c r="E7" s="365" t="s">
        <v>12</v>
      </c>
      <c r="F7" s="365" t="s">
        <v>212</v>
      </c>
      <c r="G7" s="366">
        <v>42896</v>
      </c>
      <c r="H7" s="367">
        <v>0.5444444444444444</v>
      </c>
      <c r="I7" s="368"/>
      <c r="J7" s="368"/>
      <c r="K7" s="368"/>
      <c r="M7" s="368"/>
      <c r="N7" s="368"/>
      <c r="O7" s="368"/>
      <c r="Q7" t="s">
        <v>1286</v>
      </c>
      <c r="R7" t="s">
        <v>1367</v>
      </c>
      <c r="S7" t="s">
        <v>1368</v>
      </c>
      <c r="T7">
        <v>0</v>
      </c>
      <c r="U7">
        <v>0</v>
      </c>
      <c r="V7" s="369" t="s">
        <v>1369</v>
      </c>
      <c r="W7" t="s">
        <v>1370</v>
      </c>
      <c r="X7">
        <v>148899</v>
      </c>
      <c r="Y7">
        <v>0</v>
      </c>
      <c r="Z7" t="s">
        <v>1371</v>
      </c>
      <c r="AA7" s="6" t="s">
        <v>1293</v>
      </c>
      <c r="AB7" s="6"/>
      <c r="AC7" s="370"/>
      <c r="AD7" s="6">
        <v>2</v>
      </c>
      <c r="AE7" s="370">
        <v>2</v>
      </c>
      <c r="AF7" s="6">
        <v>2</v>
      </c>
      <c r="AG7" s="6"/>
      <c r="AH7" t="s">
        <v>1372</v>
      </c>
    </row>
    <row r="8" spans="1:35" x14ac:dyDescent="0.3">
      <c r="A8" t="s">
        <v>1277</v>
      </c>
      <c r="B8" t="s">
        <v>1080</v>
      </c>
      <c r="C8" s="365" t="s">
        <v>1278</v>
      </c>
      <c r="D8" s="365" t="s">
        <v>1481</v>
      </c>
      <c r="E8" s="365" t="s">
        <v>12</v>
      </c>
      <c r="F8" s="365" t="s">
        <v>212</v>
      </c>
      <c r="G8" s="366">
        <v>42896</v>
      </c>
      <c r="H8" s="367">
        <v>0.5444444444444444</v>
      </c>
      <c r="I8" s="368">
        <v>3.5000000000000001E-3</v>
      </c>
      <c r="J8" s="368">
        <v>1E-3</v>
      </c>
      <c r="K8" s="368">
        <v>2.5000000000000001E-3</v>
      </c>
      <c r="L8">
        <v>1.0200000000000001E-2</v>
      </c>
      <c r="M8" s="368">
        <v>3.7000000000000002E-3</v>
      </c>
      <c r="N8" s="368">
        <v>6.5000000000000006E-3</v>
      </c>
      <c r="O8" s="368"/>
      <c r="P8" t="s">
        <v>1486</v>
      </c>
      <c r="Q8" t="s">
        <v>1286</v>
      </c>
      <c r="R8" t="s">
        <v>1295</v>
      </c>
      <c r="S8" t="s">
        <v>1296</v>
      </c>
      <c r="T8">
        <v>0</v>
      </c>
      <c r="U8">
        <v>0</v>
      </c>
      <c r="V8" s="369" t="s">
        <v>1297</v>
      </c>
      <c r="W8">
        <v>0</v>
      </c>
      <c r="X8">
        <v>108400</v>
      </c>
      <c r="Y8">
        <v>0</v>
      </c>
      <c r="Z8">
        <v>0</v>
      </c>
      <c r="AA8" s="6" t="s">
        <v>1298</v>
      </c>
      <c r="AB8" s="6">
        <v>1</v>
      </c>
      <c r="AC8" s="370">
        <v>1</v>
      </c>
      <c r="AD8" s="6"/>
      <c r="AE8" s="370"/>
      <c r="AF8" s="6">
        <v>1</v>
      </c>
      <c r="AG8" s="6"/>
    </row>
    <row r="9" spans="1:35" x14ac:dyDescent="0.3">
      <c r="A9" t="s">
        <v>1277</v>
      </c>
      <c r="B9" t="s">
        <v>1080</v>
      </c>
      <c r="C9" s="365" t="s">
        <v>1278</v>
      </c>
      <c r="D9" s="365" t="s">
        <v>1481</v>
      </c>
      <c r="E9" s="365" t="s">
        <v>12</v>
      </c>
      <c r="F9" s="365" t="s">
        <v>212</v>
      </c>
      <c r="G9" s="366">
        <v>42896</v>
      </c>
      <c r="H9" s="367">
        <v>0.5444444444444444</v>
      </c>
      <c r="I9" s="368"/>
      <c r="J9" s="368"/>
      <c r="K9" s="368"/>
      <c r="M9" s="368"/>
      <c r="N9" s="368"/>
      <c r="O9" s="368"/>
      <c r="Q9" t="s">
        <v>785</v>
      </c>
      <c r="R9" t="s">
        <v>785</v>
      </c>
      <c r="S9">
        <v>0</v>
      </c>
      <c r="T9">
        <v>0</v>
      </c>
      <c r="U9">
        <v>0</v>
      </c>
      <c r="V9" s="369" t="s">
        <v>785</v>
      </c>
      <c r="W9">
        <v>0</v>
      </c>
      <c r="X9">
        <v>882</v>
      </c>
      <c r="Y9">
        <v>0</v>
      </c>
      <c r="Z9">
        <v>0</v>
      </c>
      <c r="AA9" s="6" t="s">
        <v>1280</v>
      </c>
      <c r="AB9" s="6"/>
      <c r="AC9" s="370"/>
      <c r="AD9" s="6">
        <v>1</v>
      </c>
      <c r="AE9" s="370">
        <v>3</v>
      </c>
      <c r="AF9" s="6">
        <v>1</v>
      </c>
      <c r="AG9" s="6"/>
      <c r="AH9" t="s">
        <v>1487</v>
      </c>
    </row>
    <row r="10" spans="1:35" x14ac:dyDescent="0.3">
      <c r="A10" t="s">
        <v>1277</v>
      </c>
      <c r="B10" t="s">
        <v>1080</v>
      </c>
      <c r="C10" s="365" t="s">
        <v>1278</v>
      </c>
      <c r="D10" s="365" t="s">
        <v>1481</v>
      </c>
      <c r="E10" s="365" t="s">
        <v>12</v>
      </c>
      <c r="F10" s="365" t="s">
        <v>212</v>
      </c>
      <c r="G10" s="366">
        <v>42896</v>
      </c>
      <c r="H10" s="367">
        <v>0.5444444444444444</v>
      </c>
      <c r="I10" s="368"/>
      <c r="J10" s="368"/>
      <c r="K10" s="368"/>
      <c r="M10" s="368"/>
      <c r="N10" s="368"/>
      <c r="O10" s="368"/>
      <c r="Q10" t="s">
        <v>813</v>
      </c>
      <c r="R10" t="s">
        <v>813</v>
      </c>
      <c r="S10" t="s">
        <v>821</v>
      </c>
      <c r="T10" t="s">
        <v>822</v>
      </c>
      <c r="U10" t="s">
        <v>823</v>
      </c>
      <c r="V10" s="369" t="s">
        <v>82</v>
      </c>
      <c r="W10" t="s">
        <v>1279</v>
      </c>
      <c r="X10">
        <v>102101</v>
      </c>
      <c r="Y10">
        <v>0</v>
      </c>
      <c r="Z10">
        <v>0</v>
      </c>
      <c r="AA10" s="6" t="s">
        <v>1280</v>
      </c>
      <c r="AB10" s="6"/>
      <c r="AC10" s="370"/>
      <c r="AD10" s="6">
        <v>1</v>
      </c>
      <c r="AE10" s="370">
        <v>1</v>
      </c>
      <c r="AF10" s="6">
        <v>1</v>
      </c>
      <c r="AG10" s="6"/>
      <c r="AH10" t="s">
        <v>1467</v>
      </c>
    </row>
    <row r="11" spans="1:35" x14ac:dyDescent="0.3">
      <c r="A11" t="s">
        <v>1277</v>
      </c>
      <c r="B11" t="s">
        <v>1080</v>
      </c>
      <c r="C11" s="365" t="s">
        <v>1278</v>
      </c>
      <c r="D11" s="365" t="s">
        <v>1481</v>
      </c>
      <c r="E11" s="365" t="s">
        <v>12</v>
      </c>
      <c r="F11" s="365" t="s">
        <v>212</v>
      </c>
      <c r="G11" s="366">
        <v>42896</v>
      </c>
      <c r="H11" s="367">
        <v>0.5444444444444444</v>
      </c>
      <c r="I11" s="368"/>
      <c r="J11" s="368"/>
      <c r="K11" s="368"/>
      <c r="M11" s="368"/>
      <c r="N11" s="368"/>
      <c r="O11" s="368"/>
      <c r="Q11" t="s">
        <v>813</v>
      </c>
      <c r="R11" t="s">
        <v>813</v>
      </c>
      <c r="S11" t="s">
        <v>817</v>
      </c>
      <c r="T11" t="s">
        <v>820</v>
      </c>
      <c r="U11">
        <v>0</v>
      </c>
      <c r="V11" s="369" t="s">
        <v>820</v>
      </c>
      <c r="W11" t="s">
        <v>1424</v>
      </c>
      <c r="X11">
        <v>1102</v>
      </c>
      <c r="Y11">
        <v>0</v>
      </c>
      <c r="Z11" t="s">
        <v>1425</v>
      </c>
      <c r="AA11" s="6" t="s">
        <v>1280</v>
      </c>
      <c r="AB11" s="6"/>
      <c r="AC11" s="370"/>
      <c r="AD11" s="6">
        <v>107</v>
      </c>
      <c r="AE11" s="370">
        <v>1</v>
      </c>
      <c r="AF11" s="6">
        <v>107</v>
      </c>
      <c r="AG11" s="6"/>
      <c r="AH11" t="s">
        <v>1467</v>
      </c>
    </row>
    <row r="12" spans="1:35" x14ac:dyDescent="0.3">
      <c r="A12" t="s">
        <v>1277</v>
      </c>
      <c r="B12" t="s">
        <v>1488</v>
      </c>
      <c r="C12" s="365" t="s">
        <v>1278</v>
      </c>
      <c r="D12" s="365" t="s">
        <v>1481</v>
      </c>
      <c r="E12" s="365" t="s">
        <v>12</v>
      </c>
      <c r="F12" s="365" t="s">
        <v>212</v>
      </c>
      <c r="G12" s="366">
        <v>42896</v>
      </c>
      <c r="H12" s="367">
        <v>0.5444444444444444</v>
      </c>
      <c r="I12" s="368">
        <v>2E-3</v>
      </c>
      <c r="J12" s="368">
        <v>1.8E-3</v>
      </c>
      <c r="K12" s="368">
        <v>2.0000000000000009E-4</v>
      </c>
      <c r="L12">
        <v>1.15E-2</v>
      </c>
      <c r="M12" s="368">
        <v>4.7000000000000002E-3</v>
      </c>
      <c r="N12" s="368">
        <v>6.7999999999999996E-3</v>
      </c>
      <c r="O12" s="368"/>
      <c r="P12" t="s">
        <v>1489</v>
      </c>
      <c r="Q12" t="s">
        <v>813</v>
      </c>
      <c r="R12" t="s">
        <v>813</v>
      </c>
      <c r="S12" t="s">
        <v>817</v>
      </c>
      <c r="T12" t="s">
        <v>820</v>
      </c>
      <c r="U12">
        <v>0</v>
      </c>
      <c r="V12" s="369" t="s">
        <v>820</v>
      </c>
      <c r="W12" t="s">
        <v>1424</v>
      </c>
      <c r="X12">
        <v>1102</v>
      </c>
      <c r="Y12">
        <v>0</v>
      </c>
      <c r="Z12" t="s">
        <v>1425</v>
      </c>
      <c r="AA12" s="6" t="s">
        <v>1280</v>
      </c>
      <c r="AB12" s="6"/>
      <c r="AC12" s="370"/>
      <c r="AD12" s="6">
        <v>20</v>
      </c>
      <c r="AE12" s="370">
        <v>1</v>
      </c>
      <c r="AF12" s="6">
        <v>20</v>
      </c>
      <c r="AG12" s="6"/>
      <c r="AH12" t="s">
        <v>1467</v>
      </c>
    </row>
    <row r="13" spans="1:35" x14ac:dyDescent="0.3">
      <c r="A13" t="s">
        <v>1277</v>
      </c>
      <c r="B13" t="s">
        <v>1488</v>
      </c>
      <c r="C13" s="365" t="s">
        <v>1278</v>
      </c>
      <c r="D13" s="365" t="s">
        <v>1481</v>
      </c>
      <c r="E13" s="365" t="s">
        <v>12</v>
      </c>
      <c r="F13" s="365" t="s">
        <v>212</v>
      </c>
      <c r="G13" s="366">
        <v>42896</v>
      </c>
      <c r="H13" s="367">
        <v>0.5444444444444444</v>
      </c>
      <c r="I13" s="368"/>
      <c r="J13" s="368"/>
      <c r="K13" s="368"/>
      <c r="M13" s="368"/>
      <c r="N13" s="368"/>
      <c r="O13" s="368"/>
      <c r="Q13" t="s">
        <v>1286</v>
      </c>
      <c r="R13" t="s">
        <v>1295</v>
      </c>
      <c r="S13" t="s">
        <v>1296</v>
      </c>
      <c r="T13">
        <v>0</v>
      </c>
      <c r="U13">
        <v>0</v>
      </c>
      <c r="V13" s="369" t="s">
        <v>1297</v>
      </c>
      <c r="W13">
        <v>0</v>
      </c>
      <c r="X13">
        <v>108400</v>
      </c>
      <c r="Y13">
        <v>0</v>
      </c>
      <c r="Z13">
        <v>0</v>
      </c>
      <c r="AA13" s="6" t="s">
        <v>1298</v>
      </c>
      <c r="AB13" s="6"/>
      <c r="AC13" s="370"/>
      <c r="AD13" s="6">
        <v>1</v>
      </c>
      <c r="AE13" s="370">
        <v>1</v>
      </c>
      <c r="AF13" s="6">
        <v>1</v>
      </c>
      <c r="AG13" s="6"/>
    </row>
    <row r="14" spans="1:35" x14ac:dyDescent="0.3">
      <c r="A14" t="s">
        <v>1277</v>
      </c>
      <c r="B14" t="s">
        <v>1488</v>
      </c>
      <c r="C14" s="365" t="s">
        <v>1278</v>
      </c>
      <c r="D14" s="365" t="s">
        <v>1481</v>
      </c>
      <c r="E14" s="365" t="s">
        <v>12</v>
      </c>
      <c r="F14" s="365" t="s">
        <v>212</v>
      </c>
      <c r="G14" s="366">
        <v>42896</v>
      </c>
      <c r="H14" s="367">
        <v>0.5444444444444444</v>
      </c>
      <c r="I14" s="368"/>
      <c r="J14" s="368"/>
      <c r="K14" s="368"/>
      <c r="M14" s="368"/>
      <c r="N14" s="368"/>
      <c r="O14" s="368"/>
      <c r="Q14" t="s">
        <v>1286</v>
      </c>
      <c r="R14" t="s">
        <v>1287</v>
      </c>
      <c r="S14" t="s">
        <v>1288</v>
      </c>
      <c r="T14">
        <v>0</v>
      </c>
      <c r="U14">
        <v>0</v>
      </c>
      <c r="V14" s="369" t="s">
        <v>1288</v>
      </c>
      <c r="W14">
        <v>0</v>
      </c>
      <c r="X14">
        <v>10194</v>
      </c>
      <c r="Y14">
        <v>0</v>
      </c>
      <c r="Z14">
        <v>0</v>
      </c>
      <c r="AA14" s="6" t="s">
        <v>1280</v>
      </c>
      <c r="AB14" s="6"/>
      <c r="AC14" s="370"/>
      <c r="AD14" s="6">
        <v>1</v>
      </c>
      <c r="AE14" s="370">
        <v>3</v>
      </c>
      <c r="AF14" s="6">
        <v>1</v>
      </c>
      <c r="AH14" t="s">
        <v>1490</v>
      </c>
    </row>
    <row r="15" spans="1:35" x14ac:dyDescent="0.3">
      <c r="A15" t="s">
        <v>1277</v>
      </c>
      <c r="B15" t="s">
        <v>1488</v>
      </c>
      <c r="C15" s="365" t="s">
        <v>1278</v>
      </c>
      <c r="D15" s="365" t="s">
        <v>1481</v>
      </c>
      <c r="E15" s="365" t="s">
        <v>12</v>
      </c>
      <c r="F15" s="365" t="s">
        <v>212</v>
      </c>
      <c r="G15" s="366">
        <v>42896</v>
      </c>
      <c r="H15" s="367">
        <v>0.5444444444444444</v>
      </c>
      <c r="I15" s="368"/>
      <c r="J15" s="368"/>
      <c r="K15" s="368"/>
      <c r="M15" s="368"/>
      <c r="N15" s="368"/>
      <c r="O15" s="368"/>
      <c r="Q15" t="s">
        <v>813</v>
      </c>
      <c r="R15" t="s">
        <v>813</v>
      </c>
      <c r="S15" t="s">
        <v>821</v>
      </c>
      <c r="T15" t="s">
        <v>822</v>
      </c>
      <c r="U15">
        <v>0</v>
      </c>
      <c r="V15" s="369" t="s">
        <v>822</v>
      </c>
      <c r="W15" t="s">
        <v>1344</v>
      </c>
      <c r="X15">
        <v>1135</v>
      </c>
      <c r="Y15">
        <v>0</v>
      </c>
      <c r="Z15">
        <v>0</v>
      </c>
      <c r="AA15" s="6" t="s">
        <v>1280</v>
      </c>
      <c r="AB15" s="6"/>
      <c r="AC15" s="370"/>
      <c r="AD15" s="6">
        <v>1</v>
      </c>
      <c r="AE15" s="370">
        <v>3</v>
      </c>
      <c r="AF15" s="6">
        <v>1</v>
      </c>
      <c r="AH15" t="s">
        <v>1491</v>
      </c>
    </row>
    <row r="16" spans="1:35" x14ac:dyDescent="0.3">
      <c r="A16" t="s">
        <v>1277</v>
      </c>
      <c r="B16" t="s">
        <v>1488</v>
      </c>
      <c r="C16" s="365" t="s">
        <v>1278</v>
      </c>
      <c r="D16" s="365" t="s">
        <v>1481</v>
      </c>
      <c r="E16" s="365" t="s">
        <v>12</v>
      </c>
      <c r="F16" s="365" t="s">
        <v>212</v>
      </c>
      <c r="G16" s="366">
        <v>42896</v>
      </c>
      <c r="H16" s="367">
        <v>0.5444444444444444</v>
      </c>
      <c r="I16" s="368"/>
      <c r="J16" s="368"/>
      <c r="K16" s="368"/>
      <c r="M16" s="368"/>
      <c r="N16" s="368"/>
      <c r="O16" s="368"/>
      <c r="Q16" t="s">
        <v>785</v>
      </c>
      <c r="R16" t="s">
        <v>785</v>
      </c>
      <c r="S16">
        <v>0</v>
      </c>
      <c r="T16">
        <v>0</v>
      </c>
      <c r="U16">
        <v>0</v>
      </c>
      <c r="V16" s="369" t="s">
        <v>785</v>
      </c>
      <c r="W16">
        <v>0</v>
      </c>
      <c r="X16">
        <v>882</v>
      </c>
      <c r="Y16">
        <v>0</v>
      </c>
      <c r="Z16">
        <v>0</v>
      </c>
      <c r="AA16" s="6" t="s">
        <v>1280</v>
      </c>
      <c r="AB16" s="6"/>
      <c r="AC16" s="370"/>
      <c r="AD16" s="6">
        <v>1</v>
      </c>
      <c r="AE16" s="370">
        <v>3</v>
      </c>
      <c r="AF16" s="6">
        <v>1</v>
      </c>
      <c r="AG16" s="6"/>
      <c r="AH16" t="s">
        <v>1492</v>
      </c>
    </row>
    <row r="17" spans="1:34" x14ac:dyDescent="0.3">
      <c r="A17" t="s">
        <v>1277</v>
      </c>
      <c r="B17" t="s">
        <v>1488</v>
      </c>
      <c r="C17" s="365" t="s">
        <v>1278</v>
      </c>
      <c r="D17" s="365" t="s">
        <v>1481</v>
      </c>
      <c r="E17" s="365" t="s">
        <v>12</v>
      </c>
      <c r="F17" s="365" t="s">
        <v>212</v>
      </c>
      <c r="G17" s="366">
        <v>42896</v>
      </c>
      <c r="H17" s="367">
        <v>0.5444444444444444</v>
      </c>
      <c r="I17" s="368"/>
      <c r="J17" s="368"/>
      <c r="K17" s="368"/>
      <c r="M17" s="368"/>
      <c r="N17" s="368"/>
      <c r="O17" s="368"/>
      <c r="Q17" t="s">
        <v>785</v>
      </c>
      <c r="R17" t="s">
        <v>785</v>
      </c>
      <c r="S17" t="s">
        <v>800</v>
      </c>
      <c r="T17" t="s">
        <v>805</v>
      </c>
      <c r="U17" t="s">
        <v>806</v>
      </c>
      <c r="V17" s="369" t="s">
        <v>807</v>
      </c>
      <c r="W17" t="s">
        <v>1322</v>
      </c>
      <c r="X17">
        <v>131141</v>
      </c>
      <c r="Y17">
        <v>0</v>
      </c>
      <c r="Z17">
        <v>0</v>
      </c>
      <c r="AA17" s="6" t="s">
        <v>1280</v>
      </c>
      <c r="AB17" s="6"/>
      <c r="AC17" s="370"/>
      <c r="AD17" s="6">
        <v>1</v>
      </c>
      <c r="AE17" s="370">
        <v>3</v>
      </c>
      <c r="AF17" s="6">
        <v>1</v>
      </c>
      <c r="AG17" s="6"/>
      <c r="AH17" t="s">
        <v>1493</v>
      </c>
    </row>
    <row r="18" spans="1:34" x14ac:dyDescent="0.3">
      <c r="A18" t="s">
        <v>1277</v>
      </c>
      <c r="B18" t="s">
        <v>1494</v>
      </c>
      <c r="C18" s="365" t="s">
        <v>1278</v>
      </c>
      <c r="D18" s="365" t="s">
        <v>1481</v>
      </c>
      <c r="E18" s="365" t="s">
        <v>12</v>
      </c>
      <c r="F18" s="365" t="s">
        <v>212</v>
      </c>
      <c r="G18" s="366">
        <v>42896</v>
      </c>
      <c r="H18" s="367">
        <v>0.5444444444444444</v>
      </c>
      <c r="I18" s="368">
        <v>5.0000000000000001E-3</v>
      </c>
      <c r="J18" s="368">
        <v>2.3E-3</v>
      </c>
      <c r="K18" s="368">
        <v>2.7000000000000001E-3</v>
      </c>
      <c r="L18">
        <v>1.44E-2</v>
      </c>
      <c r="M18" s="368">
        <v>3.2000000000000002E-3</v>
      </c>
      <c r="N18" s="368">
        <v>1.12E-2</v>
      </c>
      <c r="O18" s="368"/>
      <c r="Q18" t="s">
        <v>785</v>
      </c>
      <c r="R18" t="s">
        <v>785</v>
      </c>
      <c r="S18" t="s">
        <v>786</v>
      </c>
      <c r="T18" t="s">
        <v>787</v>
      </c>
      <c r="U18" t="s">
        <v>791</v>
      </c>
      <c r="V18" s="369" t="s">
        <v>47</v>
      </c>
      <c r="W18" t="s">
        <v>1306</v>
      </c>
      <c r="X18">
        <v>152302</v>
      </c>
      <c r="Y18" t="s">
        <v>1307</v>
      </c>
      <c r="Z18" t="s">
        <v>1308</v>
      </c>
      <c r="AA18" s="6" t="s">
        <v>1280</v>
      </c>
      <c r="AB18" s="6">
        <v>1</v>
      </c>
      <c r="AC18" s="370">
        <v>1</v>
      </c>
      <c r="AD18" s="6"/>
      <c r="AE18" s="370"/>
      <c r="AF18" s="6">
        <v>1</v>
      </c>
      <c r="AG18" s="6"/>
      <c r="AH18" t="s">
        <v>1495</v>
      </c>
    </row>
    <row r="19" spans="1:34" x14ac:dyDescent="0.3">
      <c r="A19" t="s">
        <v>1277</v>
      </c>
      <c r="B19" t="s">
        <v>1494</v>
      </c>
      <c r="C19" s="365" t="s">
        <v>1278</v>
      </c>
      <c r="D19" s="365" t="s">
        <v>1481</v>
      </c>
      <c r="E19" s="365" t="s">
        <v>12</v>
      </c>
      <c r="F19" s="365" t="s">
        <v>212</v>
      </c>
      <c r="G19" s="366">
        <v>42896</v>
      </c>
      <c r="H19" s="367">
        <v>0.5444444444444444</v>
      </c>
      <c r="I19" s="368"/>
      <c r="J19" s="368"/>
      <c r="K19" s="368"/>
      <c r="M19" s="368"/>
      <c r="N19" s="368"/>
      <c r="O19" s="368"/>
      <c r="Q19" t="s">
        <v>1286</v>
      </c>
      <c r="R19" t="s">
        <v>1311</v>
      </c>
      <c r="S19">
        <v>0</v>
      </c>
      <c r="T19">
        <v>0</v>
      </c>
      <c r="U19">
        <v>0</v>
      </c>
      <c r="V19" s="369" t="s">
        <v>1311</v>
      </c>
      <c r="W19">
        <v>0</v>
      </c>
      <c r="X19">
        <v>799</v>
      </c>
      <c r="Y19" t="s">
        <v>1312</v>
      </c>
      <c r="Z19" t="s">
        <v>1313</v>
      </c>
      <c r="AA19" s="6" t="s">
        <v>1298</v>
      </c>
      <c r="AB19" s="6">
        <v>1</v>
      </c>
      <c r="AC19" s="370">
        <v>3</v>
      </c>
      <c r="AD19" s="6"/>
      <c r="AE19" s="370"/>
      <c r="AF19" s="6">
        <v>1</v>
      </c>
      <c r="AG19" s="6"/>
    </row>
    <row r="20" spans="1:34" x14ac:dyDescent="0.3">
      <c r="A20" t="s">
        <v>1277</v>
      </c>
      <c r="B20" t="s">
        <v>1494</v>
      </c>
      <c r="C20" s="365" t="s">
        <v>1278</v>
      </c>
      <c r="D20" s="365" t="s">
        <v>1481</v>
      </c>
      <c r="E20" s="365" t="s">
        <v>12</v>
      </c>
      <c r="F20" s="365" t="s">
        <v>212</v>
      </c>
      <c r="G20" s="366">
        <v>42896</v>
      </c>
      <c r="H20" s="367">
        <v>0.5444444444444444</v>
      </c>
      <c r="I20" s="368"/>
      <c r="J20" s="368"/>
      <c r="K20" s="368"/>
      <c r="M20" s="368"/>
      <c r="N20" s="368"/>
      <c r="O20" s="368"/>
      <c r="Q20" t="s">
        <v>1286</v>
      </c>
      <c r="R20" t="s">
        <v>1390</v>
      </c>
      <c r="S20">
        <v>0</v>
      </c>
      <c r="T20">
        <v>0</v>
      </c>
      <c r="U20">
        <v>0</v>
      </c>
      <c r="V20" s="369" t="s">
        <v>1390</v>
      </c>
      <c r="W20">
        <v>0</v>
      </c>
      <c r="X20">
        <v>1410</v>
      </c>
      <c r="Y20">
        <v>0</v>
      </c>
      <c r="Z20" t="s">
        <v>1391</v>
      </c>
      <c r="AA20" s="6" t="s">
        <v>1293</v>
      </c>
      <c r="AB20" s="6"/>
      <c r="AC20" s="370"/>
      <c r="AD20" s="6">
        <v>1</v>
      </c>
      <c r="AE20" s="370">
        <v>1</v>
      </c>
      <c r="AF20" s="6">
        <v>1</v>
      </c>
      <c r="AG20" s="6"/>
    </row>
    <row r="21" spans="1:34" x14ac:dyDescent="0.3">
      <c r="A21" t="s">
        <v>1277</v>
      </c>
      <c r="B21" t="s">
        <v>1494</v>
      </c>
      <c r="C21" s="365" t="s">
        <v>1278</v>
      </c>
      <c r="D21" s="365" t="s">
        <v>1481</v>
      </c>
      <c r="E21" s="365" t="s">
        <v>12</v>
      </c>
      <c r="F21" s="365" t="s">
        <v>212</v>
      </c>
      <c r="G21" s="366">
        <v>42896</v>
      </c>
      <c r="H21" s="367">
        <v>0.5444444444444444</v>
      </c>
      <c r="I21" s="368"/>
      <c r="J21" s="368"/>
      <c r="K21" s="368"/>
      <c r="M21" s="368"/>
      <c r="N21" s="368"/>
      <c r="O21" s="368"/>
      <c r="Q21" t="s">
        <v>785</v>
      </c>
      <c r="R21" t="s">
        <v>785</v>
      </c>
      <c r="S21" t="s">
        <v>800</v>
      </c>
      <c r="T21" t="s">
        <v>805</v>
      </c>
      <c r="U21" t="s">
        <v>806</v>
      </c>
      <c r="V21" s="369" t="s">
        <v>807</v>
      </c>
      <c r="W21" t="s">
        <v>1322</v>
      </c>
      <c r="X21">
        <v>131141</v>
      </c>
      <c r="Y21">
        <v>0</v>
      </c>
      <c r="Z21">
        <v>0</v>
      </c>
      <c r="AA21" s="6" t="s">
        <v>1280</v>
      </c>
      <c r="AB21" s="6"/>
      <c r="AC21" s="370"/>
      <c r="AD21" s="6">
        <v>2</v>
      </c>
      <c r="AE21" s="370">
        <v>3</v>
      </c>
      <c r="AF21" s="6">
        <v>2</v>
      </c>
      <c r="AG21" s="6"/>
      <c r="AH21" t="s">
        <v>1496</v>
      </c>
    </row>
    <row r="22" spans="1:34" x14ac:dyDescent="0.3">
      <c r="A22" t="s">
        <v>1277</v>
      </c>
      <c r="B22" t="s">
        <v>1494</v>
      </c>
      <c r="C22" s="365" t="s">
        <v>1278</v>
      </c>
      <c r="D22" s="365" t="s">
        <v>1481</v>
      </c>
      <c r="E22" s="365" t="s">
        <v>12</v>
      </c>
      <c r="F22" s="365" t="s">
        <v>212</v>
      </c>
      <c r="G22" s="366">
        <v>42896</v>
      </c>
      <c r="H22" s="367">
        <v>0.5444444444444444</v>
      </c>
      <c r="I22" s="368"/>
      <c r="J22" s="368"/>
      <c r="K22" s="368"/>
      <c r="M22" s="368"/>
      <c r="N22" s="368"/>
      <c r="O22" s="368"/>
      <c r="Q22" t="s">
        <v>813</v>
      </c>
      <c r="R22" t="s">
        <v>813</v>
      </c>
      <c r="S22" t="s">
        <v>817</v>
      </c>
      <c r="T22" t="s">
        <v>820</v>
      </c>
      <c r="U22">
        <v>0</v>
      </c>
      <c r="V22" s="369" t="s">
        <v>820</v>
      </c>
      <c r="W22" t="s">
        <v>1424</v>
      </c>
      <c r="X22">
        <v>1102</v>
      </c>
      <c r="Y22">
        <v>0</v>
      </c>
      <c r="Z22" t="s">
        <v>1425</v>
      </c>
      <c r="AA22" s="6" t="s">
        <v>1280</v>
      </c>
      <c r="AB22" s="6"/>
      <c r="AC22" s="370"/>
      <c r="AD22" s="6">
        <v>2</v>
      </c>
      <c r="AE22" s="370">
        <v>1</v>
      </c>
      <c r="AF22" s="6">
        <v>2</v>
      </c>
      <c r="AG22" s="6"/>
    </row>
    <row r="23" spans="1:34" x14ac:dyDescent="0.3">
      <c r="A23" t="s">
        <v>1277</v>
      </c>
      <c r="B23" t="s">
        <v>1497</v>
      </c>
      <c r="C23" s="365" t="s">
        <v>1278</v>
      </c>
      <c r="D23" s="365" t="s">
        <v>1481</v>
      </c>
      <c r="E23" s="365" t="s">
        <v>12</v>
      </c>
      <c r="F23" s="365" t="s">
        <v>212</v>
      </c>
      <c r="G23" s="366">
        <v>42896</v>
      </c>
      <c r="H23" s="367">
        <v>0.5444444444444444</v>
      </c>
      <c r="I23" s="368">
        <v>2E-3</v>
      </c>
      <c r="J23" s="368">
        <v>1.1000000000000001E-3</v>
      </c>
      <c r="K23" s="368">
        <v>8.9999999999999998E-4</v>
      </c>
      <c r="L23">
        <v>4.3E-3</v>
      </c>
      <c r="M23" s="368">
        <v>8.9999999999999998E-4</v>
      </c>
      <c r="N23" s="368">
        <v>3.4000000000000002E-3</v>
      </c>
      <c r="O23" s="368" t="s">
        <v>1323</v>
      </c>
      <c r="Q23" t="s">
        <v>813</v>
      </c>
      <c r="R23" t="s">
        <v>813</v>
      </c>
      <c r="S23" t="s">
        <v>817</v>
      </c>
      <c r="T23" t="s">
        <v>820</v>
      </c>
      <c r="U23">
        <v>0</v>
      </c>
      <c r="V23" s="369" t="s">
        <v>820</v>
      </c>
      <c r="W23" t="s">
        <v>1424</v>
      </c>
      <c r="X23">
        <v>1102</v>
      </c>
      <c r="Y23">
        <v>0</v>
      </c>
      <c r="Z23" t="s">
        <v>1425</v>
      </c>
      <c r="AA23" s="6" t="s">
        <v>1280</v>
      </c>
      <c r="AB23" s="6"/>
      <c r="AC23" s="370"/>
      <c r="AD23" s="6">
        <v>144</v>
      </c>
      <c r="AE23" s="370">
        <v>1</v>
      </c>
      <c r="AF23" s="6">
        <v>144</v>
      </c>
      <c r="AG23" s="6"/>
      <c r="AH23" t="s">
        <v>1467</v>
      </c>
    </row>
    <row r="24" spans="1:34" x14ac:dyDescent="0.3">
      <c r="A24" t="s">
        <v>1277</v>
      </c>
      <c r="B24" t="s">
        <v>1497</v>
      </c>
      <c r="C24" s="365" t="s">
        <v>1278</v>
      </c>
      <c r="D24" s="365" t="s">
        <v>1481</v>
      </c>
      <c r="E24" s="365" t="s">
        <v>12</v>
      </c>
      <c r="F24" s="365" t="s">
        <v>212</v>
      </c>
      <c r="G24" s="366">
        <v>42896</v>
      </c>
      <c r="H24" s="367">
        <v>0.5444444444444444</v>
      </c>
      <c r="I24" s="368"/>
      <c r="J24" s="368"/>
      <c r="K24" s="368"/>
      <c r="M24" s="368"/>
      <c r="N24" s="368"/>
      <c r="O24" s="368"/>
      <c r="Q24" t="s">
        <v>813</v>
      </c>
      <c r="R24" t="s">
        <v>813</v>
      </c>
      <c r="S24" t="s">
        <v>821</v>
      </c>
      <c r="T24" t="s">
        <v>822</v>
      </c>
      <c r="U24" t="s">
        <v>823</v>
      </c>
      <c r="V24" s="369" t="s">
        <v>82</v>
      </c>
      <c r="W24" t="s">
        <v>1279</v>
      </c>
      <c r="X24">
        <v>102101</v>
      </c>
      <c r="Y24">
        <v>0</v>
      </c>
      <c r="Z24">
        <v>0</v>
      </c>
      <c r="AA24" s="6" t="s">
        <v>1280</v>
      </c>
      <c r="AB24" s="6"/>
      <c r="AC24" s="370"/>
      <c r="AD24" s="6">
        <v>5</v>
      </c>
      <c r="AE24" s="370">
        <v>2</v>
      </c>
      <c r="AF24" s="6">
        <v>5</v>
      </c>
      <c r="AG24" s="6"/>
      <c r="AH24" t="s">
        <v>1467</v>
      </c>
    </row>
    <row r="25" spans="1:34" x14ac:dyDescent="0.3">
      <c r="A25" t="s">
        <v>1277</v>
      </c>
      <c r="B25" t="s">
        <v>1497</v>
      </c>
      <c r="C25" s="365" t="s">
        <v>1278</v>
      </c>
      <c r="D25" s="365" t="s">
        <v>1481</v>
      </c>
      <c r="E25" s="365" t="s">
        <v>12</v>
      </c>
      <c r="F25" s="365" t="s">
        <v>212</v>
      </c>
      <c r="G25" s="366">
        <v>42896</v>
      </c>
      <c r="H25" s="367">
        <v>0.5444444444444444</v>
      </c>
      <c r="I25" s="368"/>
      <c r="J25" s="368"/>
      <c r="K25" s="368"/>
      <c r="M25" s="368"/>
      <c r="N25" s="368"/>
      <c r="O25" s="368"/>
      <c r="Q25" t="s">
        <v>785</v>
      </c>
      <c r="R25" t="s">
        <v>785</v>
      </c>
      <c r="S25">
        <v>0</v>
      </c>
      <c r="T25">
        <v>0</v>
      </c>
      <c r="U25">
        <v>0</v>
      </c>
      <c r="V25" s="369" t="s">
        <v>785</v>
      </c>
      <c r="W25">
        <v>0</v>
      </c>
      <c r="X25">
        <v>882</v>
      </c>
      <c r="Y25">
        <v>0</v>
      </c>
      <c r="Z25">
        <v>0</v>
      </c>
      <c r="AA25" s="6" t="s">
        <v>1280</v>
      </c>
      <c r="AB25" s="6"/>
      <c r="AC25" s="370"/>
      <c r="AD25" s="6">
        <v>1</v>
      </c>
      <c r="AE25" s="370">
        <v>3</v>
      </c>
      <c r="AF25" s="6">
        <v>1</v>
      </c>
      <c r="AG25" s="6"/>
      <c r="AH25" t="s">
        <v>1498</v>
      </c>
    </row>
    <row r="26" spans="1:34" x14ac:dyDescent="0.3">
      <c r="A26" t="s">
        <v>1277</v>
      </c>
      <c r="B26" t="s">
        <v>1499</v>
      </c>
      <c r="C26" s="365" t="s">
        <v>1278</v>
      </c>
      <c r="D26" s="365" t="s">
        <v>1481</v>
      </c>
      <c r="E26" s="365" t="s">
        <v>12</v>
      </c>
      <c r="F26" s="365" t="s">
        <v>212</v>
      </c>
      <c r="G26" s="366">
        <v>42896</v>
      </c>
      <c r="H26" s="367">
        <v>0.5444444444444444</v>
      </c>
      <c r="I26" s="368">
        <v>5.0000000000000001E-4</v>
      </c>
      <c r="J26" s="368">
        <v>1E-4</v>
      </c>
      <c r="K26" s="368">
        <v>4.0000000000000002E-4</v>
      </c>
      <c r="L26">
        <v>2.5999999999999999E-3</v>
      </c>
      <c r="M26" s="368">
        <v>1E-4</v>
      </c>
      <c r="N26" s="368">
        <v>2.5000000000000001E-3</v>
      </c>
      <c r="O26" s="368" t="s">
        <v>1323</v>
      </c>
      <c r="P26" t="s">
        <v>1500</v>
      </c>
      <c r="Q26" t="s">
        <v>813</v>
      </c>
      <c r="R26" t="s">
        <v>813</v>
      </c>
      <c r="S26" t="s">
        <v>817</v>
      </c>
      <c r="T26" t="s">
        <v>820</v>
      </c>
      <c r="U26">
        <v>0</v>
      </c>
      <c r="V26" s="369" t="s">
        <v>820</v>
      </c>
      <c r="W26" t="s">
        <v>1424</v>
      </c>
      <c r="X26">
        <v>1102</v>
      </c>
      <c r="Y26">
        <v>0</v>
      </c>
      <c r="Z26" t="s">
        <v>1425</v>
      </c>
      <c r="AA26" s="6" t="s">
        <v>1280</v>
      </c>
      <c r="AB26" s="6"/>
      <c r="AC26" s="370"/>
      <c r="AD26" s="6">
        <v>129</v>
      </c>
      <c r="AE26" s="370">
        <v>1</v>
      </c>
      <c r="AF26" s="6">
        <v>129</v>
      </c>
      <c r="AG26" s="6"/>
      <c r="AH26" t="s">
        <v>1501</v>
      </c>
    </row>
    <row r="27" spans="1:34" x14ac:dyDescent="0.3">
      <c r="A27" t="s">
        <v>1277</v>
      </c>
      <c r="B27" t="s">
        <v>1499</v>
      </c>
      <c r="C27" s="365" t="s">
        <v>1278</v>
      </c>
      <c r="D27" s="365" t="s">
        <v>1481</v>
      </c>
      <c r="E27" s="365" t="s">
        <v>12</v>
      </c>
      <c r="F27" s="365" t="s">
        <v>212</v>
      </c>
      <c r="G27" s="366">
        <v>42896</v>
      </c>
      <c r="H27" s="367">
        <v>0.5444444444444444</v>
      </c>
      <c r="I27" s="368"/>
      <c r="J27" s="368"/>
      <c r="K27" s="368"/>
      <c r="M27" s="368"/>
      <c r="N27" s="368"/>
      <c r="O27" s="368"/>
      <c r="Q27" t="s">
        <v>785</v>
      </c>
      <c r="R27" t="s">
        <v>785</v>
      </c>
      <c r="S27" t="s">
        <v>800</v>
      </c>
      <c r="T27" t="s">
        <v>805</v>
      </c>
      <c r="U27" t="s">
        <v>806</v>
      </c>
      <c r="V27" s="369" t="s">
        <v>807</v>
      </c>
      <c r="W27" t="s">
        <v>1322</v>
      </c>
      <c r="X27">
        <v>131141</v>
      </c>
      <c r="Y27">
        <v>0</v>
      </c>
      <c r="Z27">
        <v>0</v>
      </c>
      <c r="AA27" s="6" t="s">
        <v>1280</v>
      </c>
      <c r="AB27" s="6"/>
      <c r="AC27" s="370"/>
      <c r="AD27" s="6">
        <v>1</v>
      </c>
      <c r="AE27" s="370">
        <v>3</v>
      </c>
      <c r="AF27" s="6">
        <v>1</v>
      </c>
      <c r="AG27" s="6"/>
      <c r="AH27" t="s">
        <v>1493</v>
      </c>
    </row>
    <row r="28" spans="1:34" x14ac:dyDescent="0.3">
      <c r="A28" t="s">
        <v>1277</v>
      </c>
      <c r="B28" t="s">
        <v>1502</v>
      </c>
      <c r="C28" s="365" t="s">
        <v>1278</v>
      </c>
      <c r="D28" s="365" t="s">
        <v>1481</v>
      </c>
      <c r="E28" s="365" t="s">
        <v>12</v>
      </c>
      <c r="F28" s="365" t="s">
        <v>212</v>
      </c>
      <c r="G28" s="366">
        <v>42896</v>
      </c>
      <c r="H28" s="367">
        <v>0.5444444444444444</v>
      </c>
      <c r="I28" s="368">
        <v>5.3E-3</v>
      </c>
      <c r="J28" s="368">
        <v>2.0999999999999999E-3</v>
      </c>
      <c r="K28" s="368">
        <v>3.2000000000000002E-3</v>
      </c>
      <c r="L28">
        <v>1.6400000000000001E-2</v>
      </c>
      <c r="M28" s="368">
        <v>3.2000000000000002E-3</v>
      </c>
      <c r="N28" s="368">
        <v>1.3200000000000002E-2</v>
      </c>
      <c r="O28" s="368"/>
      <c r="Q28" t="s">
        <v>1286</v>
      </c>
      <c r="R28" t="s">
        <v>1287</v>
      </c>
      <c r="S28" t="s">
        <v>1288</v>
      </c>
      <c r="T28" t="s">
        <v>1289</v>
      </c>
      <c r="U28" t="s">
        <v>1290</v>
      </c>
      <c r="V28" s="369" t="s">
        <v>1291</v>
      </c>
      <c r="W28" t="s">
        <v>1282</v>
      </c>
      <c r="X28">
        <v>127160</v>
      </c>
      <c r="Y28">
        <v>0</v>
      </c>
      <c r="Z28" t="s">
        <v>1292</v>
      </c>
      <c r="AA28" s="6" t="s">
        <v>1293</v>
      </c>
      <c r="AB28" s="6">
        <v>1</v>
      </c>
      <c r="AC28" s="370">
        <v>1</v>
      </c>
      <c r="AD28" s="6"/>
      <c r="AE28" s="370"/>
      <c r="AF28" s="6">
        <v>1</v>
      </c>
      <c r="AG28" s="6"/>
      <c r="AH28" t="s">
        <v>1294</v>
      </c>
    </row>
    <row r="29" spans="1:34" x14ac:dyDescent="0.3">
      <c r="A29" t="s">
        <v>1277</v>
      </c>
      <c r="B29" t="s">
        <v>1502</v>
      </c>
      <c r="C29" s="365" t="s">
        <v>1278</v>
      </c>
      <c r="D29" s="365" t="s">
        <v>1481</v>
      </c>
      <c r="E29" s="365" t="s">
        <v>12</v>
      </c>
      <c r="F29" s="365" t="s">
        <v>212</v>
      </c>
      <c r="G29" s="366">
        <v>42896</v>
      </c>
      <c r="H29" s="367">
        <v>0.5444444444444444</v>
      </c>
      <c r="I29" s="368"/>
      <c r="J29" s="368"/>
      <c r="K29" s="368"/>
      <c r="M29" s="368"/>
      <c r="N29" s="368"/>
      <c r="O29" s="368"/>
      <c r="Q29" t="s">
        <v>813</v>
      </c>
      <c r="R29" t="s">
        <v>813</v>
      </c>
      <c r="S29" t="s">
        <v>817</v>
      </c>
      <c r="T29" t="s">
        <v>820</v>
      </c>
      <c r="U29">
        <v>0</v>
      </c>
      <c r="V29" s="369" t="s">
        <v>820</v>
      </c>
      <c r="W29" t="s">
        <v>1424</v>
      </c>
      <c r="X29">
        <v>1102</v>
      </c>
      <c r="Y29">
        <v>0</v>
      </c>
      <c r="Z29" t="s">
        <v>1425</v>
      </c>
      <c r="AA29" s="6" t="s">
        <v>1280</v>
      </c>
      <c r="AB29" s="6">
        <v>1</v>
      </c>
      <c r="AC29" s="370">
        <v>1</v>
      </c>
      <c r="AD29" s="6">
        <v>1</v>
      </c>
      <c r="AE29" s="370">
        <v>1</v>
      </c>
      <c r="AF29" s="6">
        <v>2</v>
      </c>
      <c r="AG29" s="6"/>
    </row>
    <row r="30" spans="1:34" x14ac:dyDescent="0.3">
      <c r="A30" t="s">
        <v>1277</v>
      </c>
      <c r="B30" t="s">
        <v>1502</v>
      </c>
      <c r="C30" s="365" t="s">
        <v>1278</v>
      </c>
      <c r="D30" s="365" t="s">
        <v>1481</v>
      </c>
      <c r="E30" s="365" t="s">
        <v>12</v>
      </c>
      <c r="F30" s="365" t="s">
        <v>212</v>
      </c>
      <c r="G30" s="366">
        <v>42896</v>
      </c>
      <c r="H30" s="367">
        <v>0.5444444444444444</v>
      </c>
      <c r="I30" s="368"/>
      <c r="J30" s="368"/>
      <c r="K30" s="368"/>
      <c r="M30" s="368"/>
      <c r="N30" s="368"/>
      <c r="O30" s="368"/>
      <c r="Q30" t="s">
        <v>785</v>
      </c>
      <c r="R30" t="s">
        <v>785</v>
      </c>
      <c r="S30" t="s">
        <v>800</v>
      </c>
      <c r="T30" t="s">
        <v>805</v>
      </c>
      <c r="U30" t="s">
        <v>806</v>
      </c>
      <c r="V30" s="369" t="s">
        <v>807</v>
      </c>
      <c r="W30" t="s">
        <v>1322</v>
      </c>
      <c r="X30">
        <v>131141</v>
      </c>
      <c r="Y30">
        <v>0</v>
      </c>
      <c r="Z30">
        <v>0</v>
      </c>
      <c r="AA30" s="6" t="s">
        <v>1280</v>
      </c>
      <c r="AB30" s="6">
        <v>1</v>
      </c>
      <c r="AC30" s="370">
        <v>3</v>
      </c>
      <c r="AD30" s="6">
        <v>4</v>
      </c>
      <c r="AE30" s="370">
        <v>3</v>
      </c>
      <c r="AF30" s="6">
        <v>5</v>
      </c>
      <c r="AG30" s="6"/>
      <c r="AH30" t="s">
        <v>1503</v>
      </c>
    </row>
    <row r="31" spans="1:34" x14ac:dyDescent="0.3">
      <c r="A31" t="s">
        <v>1277</v>
      </c>
      <c r="B31" t="s">
        <v>1502</v>
      </c>
      <c r="C31" s="365" t="s">
        <v>1278</v>
      </c>
      <c r="D31" s="365" t="s">
        <v>1481</v>
      </c>
      <c r="E31" s="365" t="s">
        <v>12</v>
      </c>
      <c r="F31" s="365" t="s">
        <v>212</v>
      </c>
      <c r="G31" s="366">
        <v>42896</v>
      </c>
      <c r="H31" s="367">
        <v>0.5444444444444444</v>
      </c>
      <c r="I31" s="368"/>
      <c r="J31" s="368"/>
      <c r="K31" s="368"/>
      <c r="M31" s="368"/>
      <c r="N31" s="368"/>
      <c r="O31" s="368"/>
      <c r="Q31" t="s">
        <v>813</v>
      </c>
      <c r="R31" t="s">
        <v>813</v>
      </c>
      <c r="S31" t="s">
        <v>821</v>
      </c>
      <c r="T31" t="s">
        <v>822</v>
      </c>
      <c r="U31" t="s">
        <v>823</v>
      </c>
      <c r="V31" s="369" t="s">
        <v>82</v>
      </c>
      <c r="W31" t="s">
        <v>1279</v>
      </c>
      <c r="X31">
        <v>102101</v>
      </c>
      <c r="Y31">
        <v>0</v>
      </c>
      <c r="Z31">
        <v>0</v>
      </c>
      <c r="AA31" s="6" t="s">
        <v>1280</v>
      </c>
      <c r="AB31" s="6"/>
      <c r="AC31" s="370"/>
      <c r="AD31" s="6">
        <v>4</v>
      </c>
      <c r="AE31" s="370">
        <v>2</v>
      </c>
      <c r="AF31" s="6">
        <v>4</v>
      </c>
      <c r="AG31" s="6"/>
      <c r="AH31" t="s">
        <v>1467</v>
      </c>
    </row>
    <row r="32" spans="1:34" x14ac:dyDescent="0.3">
      <c r="A32" t="s">
        <v>1277</v>
      </c>
      <c r="B32" t="s">
        <v>1504</v>
      </c>
      <c r="C32" s="365" t="s">
        <v>1278</v>
      </c>
      <c r="D32" s="365" t="s">
        <v>1481</v>
      </c>
      <c r="E32" s="365" t="s">
        <v>12</v>
      </c>
      <c r="F32" s="365" t="s">
        <v>212</v>
      </c>
      <c r="G32" s="366">
        <v>42896</v>
      </c>
      <c r="H32" s="367">
        <v>0.5444444444444444</v>
      </c>
      <c r="I32" s="368">
        <v>1.6000000000000001E-3</v>
      </c>
      <c r="J32" s="368">
        <v>1.2999999999999999E-3</v>
      </c>
      <c r="K32" s="368">
        <v>3.0000000000000014E-4</v>
      </c>
      <c r="L32">
        <v>7.4000000000000003E-3</v>
      </c>
      <c r="M32" s="368">
        <v>2E-3</v>
      </c>
      <c r="N32" s="368">
        <v>5.4000000000000003E-3</v>
      </c>
      <c r="O32" s="368"/>
      <c r="Q32" t="s">
        <v>813</v>
      </c>
      <c r="R32" t="s">
        <v>813</v>
      </c>
      <c r="S32" t="s">
        <v>817</v>
      </c>
      <c r="T32" t="s">
        <v>820</v>
      </c>
      <c r="U32">
        <v>0</v>
      </c>
      <c r="V32" s="369" t="s">
        <v>820</v>
      </c>
      <c r="W32" t="s">
        <v>1424</v>
      </c>
      <c r="X32">
        <v>1102</v>
      </c>
      <c r="Y32">
        <v>0</v>
      </c>
      <c r="Z32" t="s">
        <v>1425</v>
      </c>
      <c r="AA32" s="6" t="s">
        <v>1280</v>
      </c>
      <c r="AB32" s="6"/>
      <c r="AC32" s="370"/>
      <c r="AD32" s="6">
        <v>66</v>
      </c>
      <c r="AE32" s="370">
        <v>1</v>
      </c>
      <c r="AF32" s="6">
        <v>66</v>
      </c>
      <c r="AG32" s="6"/>
    </row>
    <row r="33" spans="1:34" x14ac:dyDescent="0.3">
      <c r="A33" t="s">
        <v>1277</v>
      </c>
      <c r="B33" t="s">
        <v>1504</v>
      </c>
      <c r="C33" s="365" t="s">
        <v>1278</v>
      </c>
      <c r="D33" s="365" t="s">
        <v>1481</v>
      </c>
      <c r="E33" s="365" t="s">
        <v>12</v>
      </c>
      <c r="F33" s="365" t="s">
        <v>212</v>
      </c>
      <c r="G33" s="366">
        <v>42896</v>
      </c>
      <c r="H33" s="367">
        <v>0.5444444444444444</v>
      </c>
      <c r="I33" s="368"/>
      <c r="J33" s="368"/>
      <c r="K33" s="368"/>
      <c r="M33" s="368"/>
      <c r="N33" s="368"/>
      <c r="O33" s="368"/>
      <c r="Q33" t="s">
        <v>813</v>
      </c>
      <c r="R33" t="s">
        <v>813</v>
      </c>
      <c r="S33" t="s">
        <v>821</v>
      </c>
      <c r="T33" t="s">
        <v>822</v>
      </c>
      <c r="U33" t="s">
        <v>823</v>
      </c>
      <c r="V33" s="369" t="s">
        <v>82</v>
      </c>
      <c r="W33" t="s">
        <v>1279</v>
      </c>
      <c r="X33">
        <v>102101</v>
      </c>
      <c r="Y33">
        <v>0</v>
      </c>
      <c r="Z33">
        <v>0</v>
      </c>
      <c r="AA33" s="6" t="s">
        <v>1280</v>
      </c>
      <c r="AB33" s="6"/>
      <c r="AC33" s="370"/>
      <c r="AD33" s="6">
        <v>1</v>
      </c>
      <c r="AE33" s="370">
        <v>3</v>
      </c>
      <c r="AF33" s="6">
        <v>1</v>
      </c>
      <c r="AG33" s="6"/>
    </row>
    <row r="34" spans="1:34" x14ac:dyDescent="0.3">
      <c r="A34" t="s">
        <v>1277</v>
      </c>
      <c r="B34" t="s">
        <v>1504</v>
      </c>
      <c r="C34" s="365" t="s">
        <v>1278</v>
      </c>
      <c r="D34" s="365" t="s">
        <v>1481</v>
      </c>
      <c r="E34" s="365" t="s">
        <v>12</v>
      </c>
      <c r="F34" s="365" t="s">
        <v>212</v>
      </c>
      <c r="G34" s="366">
        <v>42896</v>
      </c>
      <c r="H34" s="367">
        <v>0.5444444444444444</v>
      </c>
      <c r="I34" s="368"/>
      <c r="J34" s="368"/>
      <c r="K34" s="368"/>
      <c r="M34" s="368"/>
      <c r="N34" s="368"/>
      <c r="O34" s="368"/>
      <c r="Q34" t="s">
        <v>785</v>
      </c>
      <c r="R34" t="s">
        <v>785</v>
      </c>
      <c r="S34" t="s">
        <v>800</v>
      </c>
      <c r="T34" t="s">
        <v>805</v>
      </c>
      <c r="U34" t="s">
        <v>806</v>
      </c>
      <c r="V34" s="369" t="s">
        <v>807</v>
      </c>
      <c r="W34" t="s">
        <v>1322</v>
      </c>
      <c r="X34">
        <v>131141</v>
      </c>
      <c r="Y34">
        <v>0</v>
      </c>
      <c r="Z34">
        <v>0</v>
      </c>
      <c r="AA34" s="6" t="s">
        <v>1280</v>
      </c>
      <c r="AB34" s="6"/>
      <c r="AC34" s="370"/>
      <c r="AD34" s="6">
        <v>3</v>
      </c>
      <c r="AE34" s="370">
        <v>3</v>
      </c>
      <c r="AF34" s="6">
        <v>3</v>
      </c>
      <c r="AG34" s="6"/>
      <c r="AH34" t="s">
        <v>1505</v>
      </c>
    </row>
    <row r="35" spans="1:34" x14ac:dyDescent="0.3">
      <c r="A35" t="s">
        <v>1277</v>
      </c>
      <c r="B35" t="s">
        <v>1506</v>
      </c>
      <c r="C35" s="365" t="s">
        <v>1278</v>
      </c>
      <c r="D35" s="365" t="s">
        <v>1481</v>
      </c>
      <c r="E35" s="365" t="s">
        <v>12</v>
      </c>
      <c r="F35" s="365" t="s">
        <v>212</v>
      </c>
      <c r="G35" s="366">
        <v>42896</v>
      </c>
      <c r="H35" s="367">
        <v>0.5444444444444444</v>
      </c>
      <c r="I35" s="368">
        <v>2E-3</v>
      </c>
      <c r="J35" s="368">
        <v>1.1999999999999999E-3</v>
      </c>
      <c r="K35" s="368">
        <v>8.0000000000000015E-4</v>
      </c>
      <c r="L35">
        <v>1.18E-2</v>
      </c>
      <c r="M35" s="368">
        <v>2.7000000000000001E-3</v>
      </c>
      <c r="N35" s="368">
        <v>9.1000000000000004E-3</v>
      </c>
      <c r="O35" s="368"/>
      <c r="Q35" t="s">
        <v>785</v>
      </c>
      <c r="R35" t="s">
        <v>785</v>
      </c>
      <c r="S35" t="s">
        <v>800</v>
      </c>
      <c r="T35" t="s">
        <v>805</v>
      </c>
      <c r="U35" t="s">
        <v>806</v>
      </c>
      <c r="V35" s="369" t="s">
        <v>807</v>
      </c>
      <c r="W35" t="s">
        <v>1322</v>
      </c>
      <c r="X35">
        <v>131141</v>
      </c>
      <c r="Y35">
        <v>0</v>
      </c>
      <c r="Z35">
        <v>0</v>
      </c>
      <c r="AA35" s="6" t="s">
        <v>1280</v>
      </c>
      <c r="AB35" s="6"/>
      <c r="AC35" s="370"/>
      <c r="AD35" s="6">
        <v>1</v>
      </c>
      <c r="AE35" s="370">
        <v>3</v>
      </c>
      <c r="AF35" s="6">
        <v>1</v>
      </c>
      <c r="AG35" s="6"/>
      <c r="AH35" t="s">
        <v>1507</v>
      </c>
    </row>
    <row r="36" spans="1:34" x14ac:dyDescent="0.3">
      <c r="A36" t="s">
        <v>1277</v>
      </c>
      <c r="B36" t="s">
        <v>1506</v>
      </c>
      <c r="C36" s="365" t="s">
        <v>1278</v>
      </c>
      <c r="D36" s="365" t="s">
        <v>1481</v>
      </c>
      <c r="E36" s="365" t="s">
        <v>12</v>
      </c>
      <c r="F36" s="365" t="s">
        <v>212</v>
      </c>
      <c r="G36" s="366">
        <v>42896</v>
      </c>
      <c r="H36" s="367">
        <v>0.5444444444444444</v>
      </c>
      <c r="I36" s="368"/>
      <c r="J36" s="368"/>
      <c r="K36" s="368"/>
      <c r="M36" s="368"/>
      <c r="N36" s="368"/>
      <c r="O36" s="368"/>
      <c r="Q36" t="s">
        <v>1286</v>
      </c>
      <c r="R36" t="s">
        <v>1508</v>
      </c>
      <c r="S36" t="s">
        <v>1509</v>
      </c>
      <c r="T36">
        <v>0</v>
      </c>
      <c r="U36">
        <v>0</v>
      </c>
      <c r="V36" s="369" t="s">
        <v>1509</v>
      </c>
      <c r="W36" t="s">
        <v>1510</v>
      </c>
      <c r="X36">
        <v>164811</v>
      </c>
      <c r="Y36">
        <v>0</v>
      </c>
      <c r="Z36">
        <v>0</v>
      </c>
      <c r="AA36" s="6" t="s">
        <v>1293</v>
      </c>
      <c r="AB36" s="6"/>
      <c r="AC36" s="370"/>
      <c r="AD36" s="6">
        <v>1</v>
      </c>
      <c r="AE36" s="370">
        <v>3</v>
      </c>
      <c r="AF36" s="6">
        <v>1</v>
      </c>
      <c r="AH36" t="s">
        <v>1511</v>
      </c>
    </row>
    <row r="37" spans="1:34" x14ac:dyDescent="0.3">
      <c r="A37" t="s">
        <v>1277</v>
      </c>
      <c r="B37" t="s">
        <v>1512</v>
      </c>
      <c r="C37" s="365" t="s">
        <v>1278</v>
      </c>
      <c r="D37" s="365" t="s">
        <v>1481</v>
      </c>
      <c r="E37" s="365" t="s">
        <v>12</v>
      </c>
      <c r="F37" s="365" t="s">
        <v>212</v>
      </c>
      <c r="G37" s="366">
        <v>42896</v>
      </c>
      <c r="H37" s="367">
        <v>0.5444444444444444</v>
      </c>
      <c r="I37" s="368">
        <v>8.0000000000000004E-4</v>
      </c>
      <c r="J37" s="368">
        <v>6.9999999999999999E-4</v>
      </c>
      <c r="K37" s="368">
        <v>1.0000000000000005E-4</v>
      </c>
      <c r="L37">
        <v>2.3E-3</v>
      </c>
      <c r="M37" s="368">
        <v>8.0000000000000004E-4</v>
      </c>
      <c r="N37" s="368">
        <v>1.5E-3</v>
      </c>
      <c r="O37" s="368"/>
      <c r="Q37" t="s">
        <v>813</v>
      </c>
      <c r="R37" t="s">
        <v>813</v>
      </c>
      <c r="S37" t="s">
        <v>817</v>
      </c>
      <c r="T37" t="s">
        <v>820</v>
      </c>
      <c r="U37">
        <v>0</v>
      </c>
      <c r="V37" s="369" t="s">
        <v>820</v>
      </c>
      <c r="W37" t="s">
        <v>1424</v>
      </c>
      <c r="X37">
        <v>1102</v>
      </c>
      <c r="Y37">
        <v>0</v>
      </c>
      <c r="Z37" t="s">
        <v>1425</v>
      </c>
      <c r="AA37" s="6" t="s">
        <v>1280</v>
      </c>
      <c r="AB37" s="6"/>
      <c r="AC37" s="370"/>
      <c r="AD37" s="6">
        <v>16</v>
      </c>
      <c r="AE37" s="370">
        <v>1</v>
      </c>
      <c r="AF37" s="6">
        <v>16</v>
      </c>
      <c r="AG37" s="6"/>
    </row>
    <row r="38" spans="1:34" x14ac:dyDescent="0.3">
      <c r="A38" t="s">
        <v>1277</v>
      </c>
      <c r="B38" t="s">
        <v>1512</v>
      </c>
      <c r="C38" s="365" t="s">
        <v>1278</v>
      </c>
      <c r="D38" s="365" t="s">
        <v>1481</v>
      </c>
      <c r="E38" s="365" t="s">
        <v>12</v>
      </c>
      <c r="F38" s="365" t="s">
        <v>212</v>
      </c>
      <c r="G38" s="366">
        <v>42896</v>
      </c>
      <c r="H38" s="367">
        <v>0.5444444444444444</v>
      </c>
      <c r="I38" s="368"/>
      <c r="J38" s="368"/>
      <c r="K38" s="368"/>
      <c r="M38" s="368"/>
      <c r="N38" s="368"/>
      <c r="O38" s="368"/>
      <c r="Q38" t="s">
        <v>785</v>
      </c>
      <c r="R38" t="s">
        <v>785</v>
      </c>
      <c r="S38" t="s">
        <v>800</v>
      </c>
      <c r="T38" t="s">
        <v>805</v>
      </c>
      <c r="U38" t="s">
        <v>806</v>
      </c>
      <c r="V38" s="369" t="s">
        <v>807</v>
      </c>
      <c r="W38" t="s">
        <v>1322</v>
      </c>
      <c r="X38">
        <v>131141</v>
      </c>
      <c r="Y38">
        <v>0</v>
      </c>
      <c r="Z38">
        <v>0</v>
      </c>
      <c r="AA38" s="6" t="s">
        <v>1280</v>
      </c>
      <c r="AB38" s="6">
        <v>1</v>
      </c>
      <c r="AC38" s="370">
        <v>3</v>
      </c>
      <c r="AD38" s="6"/>
      <c r="AE38" s="370"/>
      <c r="AF38" s="6">
        <v>1</v>
      </c>
      <c r="AG38" s="6"/>
      <c r="AH38" t="s">
        <v>1513</v>
      </c>
    </row>
    <row r="39" spans="1:34" x14ac:dyDescent="0.3">
      <c r="A39" t="s">
        <v>1277</v>
      </c>
      <c r="B39" s="371" t="s">
        <v>1074</v>
      </c>
      <c r="C39" s="365" t="s">
        <v>1278</v>
      </c>
      <c r="D39" s="365" t="s">
        <v>1481</v>
      </c>
      <c r="E39" s="365" t="s">
        <v>12</v>
      </c>
      <c r="F39" s="365" t="s">
        <v>212</v>
      </c>
      <c r="G39" s="366">
        <v>42896</v>
      </c>
      <c r="H39" s="367">
        <v>0.5444444444444444</v>
      </c>
      <c r="I39" s="368">
        <v>5.8000000000000003E-2</v>
      </c>
      <c r="J39" s="368">
        <v>1E-4</v>
      </c>
      <c r="K39" s="368">
        <v>5.79E-2</v>
      </c>
      <c r="L39">
        <v>1.4E-2</v>
      </c>
      <c r="M39" s="368">
        <v>2.3999999999999998E-3</v>
      </c>
      <c r="N39" s="368">
        <v>1.1600000000000001E-2</v>
      </c>
      <c r="O39" s="368"/>
      <c r="P39" t="s">
        <v>1514</v>
      </c>
      <c r="Q39" t="s">
        <v>813</v>
      </c>
      <c r="R39" t="s">
        <v>813</v>
      </c>
      <c r="S39" t="s">
        <v>821</v>
      </c>
      <c r="T39" t="s">
        <v>822</v>
      </c>
      <c r="U39" t="s">
        <v>823</v>
      </c>
      <c r="V39" s="369" t="s">
        <v>82</v>
      </c>
      <c r="W39" t="s">
        <v>1279</v>
      </c>
      <c r="X39">
        <v>102101</v>
      </c>
      <c r="Y39">
        <v>0</v>
      </c>
      <c r="Z39">
        <v>0</v>
      </c>
      <c r="AA39" s="6" t="s">
        <v>1280</v>
      </c>
      <c r="AB39" s="6">
        <v>1</v>
      </c>
      <c r="AC39" s="370">
        <v>3</v>
      </c>
      <c r="AD39" s="6">
        <v>9</v>
      </c>
      <c r="AE39" s="370">
        <v>2</v>
      </c>
      <c r="AF39" s="6">
        <v>10</v>
      </c>
      <c r="AG39" s="6"/>
    </row>
    <row r="40" spans="1:34" x14ac:dyDescent="0.3">
      <c r="A40" t="s">
        <v>1277</v>
      </c>
      <c r="B40" s="371" t="s">
        <v>1074</v>
      </c>
      <c r="C40" s="365" t="s">
        <v>1278</v>
      </c>
      <c r="D40" s="365" t="s">
        <v>1481</v>
      </c>
      <c r="E40" s="365" t="s">
        <v>12</v>
      </c>
      <c r="F40" s="365" t="s">
        <v>212</v>
      </c>
      <c r="G40" s="366">
        <v>42896</v>
      </c>
      <c r="H40" s="367">
        <v>0.5444444444444444</v>
      </c>
      <c r="I40" s="368"/>
      <c r="J40" s="368"/>
      <c r="K40" s="368"/>
      <c r="M40" s="368"/>
      <c r="N40" s="368"/>
      <c r="O40" s="368"/>
      <c r="Q40" t="s">
        <v>785</v>
      </c>
      <c r="R40" t="s">
        <v>785</v>
      </c>
      <c r="S40" t="s">
        <v>800</v>
      </c>
      <c r="T40" t="s">
        <v>805</v>
      </c>
      <c r="U40" t="s">
        <v>806</v>
      </c>
      <c r="V40" s="369" t="s">
        <v>807</v>
      </c>
      <c r="W40" t="s">
        <v>1322</v>
      </c>
      <c r="X40">
        <v>131141</v>
      </c>
      <c r="Y40">
        <v>0</v>
      </c>
      <c r="Z40">
        <v>0</v>
      </c>
      <c r="AA40" s="6" t="s">
        <v>1280</v>
      </c>
      <c r="AB40" s="6">
        <v>1</v>
      </c>
      <c r="AC40" s="370">
        <v>3</v>
      </c>
      <c r="AD40" s="6">
        <v>1</v>
      </c>
      <c r="AE40" s="370">
        <v>3</v>
      </c>
      <c r="AF40" s="6">
        <v>2</v>
      </c>
      <c r="AG40" s="6"/>
      <c r="AH40" t="s">
        <v>1515</v>
      </c>
    </row>
    <row r="41" spans="1:34" x14ac:dyDescent="0.3">
      <c r="A41" t="s">
        <v>1277</v>
      </c>
      <c r="B41" s="371" t="s">
        <v>1074</v>
      </c>
      <c r="C41" s="365" t="s">
        <v>1278</v>
      </c>
      <c r="D41" s="365" t="s">
        <v>1481</v>
      </c>
      <c r="E41" s="365" t="s">
        <v>12</v>
      </c>
      <c r="F41" s="365" t="s">
        <v>212</v>
      </c>
      <c r="G41" s="366">
        <v>42896</v>
      </c>
      <c r="H41" s="367">
        <v>0.5444444444444444</v>
      </c>
      <c r="I41" s="368"/>
      <c r="J41" s="368"/>
      <c r="K41" s="368"/>
      <c r="M41" s="368"/>
      <c r="N41" s="368"/>
      <c r="O41" s="368"/>
      <c r="Q41" t="s">
        <v>813</v>
      </c>
      <c r="R41" t="s">
        <v>813</v>
      </c>
      <c r="S41" t="s">
        <v>817</v>
      </c>
      <c r="T41" t="s">
        <v>820</v>
      </c>
      <c r="U41">
        <v>0</v>
      </c>
      <c r="V41" s="369" t="s">
        <v>820</v>
      </c>
      <c r="W41" t="s">
        <v>1424</v>
      </c>
      <c r="X41">
        <v>1102</v>
      </c>
      <c r="Y41">
        <v>0</v>
      </c>
      <c r="Z41" t="s">
        <v>1425</v>
      </c>
      <c r="AA41" s="6" t="s">
        <v>1280</v>
      </c>
      <c r="AB41" s="6">
        <v>2</v>
      </c>
      <c r="AC41" s="370">
        <v>3</v>
      </c>
      <c r="AD41" s="6">
        <v>2</v>
      </c>
      <c r="AE41" s="370">
        <v>3</v>
      </c>
      <c r="AF41" s="6">
        <v>4</v>
      </c>
      <c r="AG41" s="6"/>
      <c r="AH41" t="s">
        <v>1516</v>
      </c>
    </row>
    <row r="42" spans="1:34" x14ac:dyDescent="0.3">
      <c r="A42" t="s">
        <v>1277</v>
      </c>
      <c r="B42" s="371" t="s">
        <v>1074</v>
      </c>
      <c r="C42" s="365" t="s">
        <v>1278</v>
      </c>
      <c r="D42" s="365" t="s">
        <v>1481</v>
      </c>
      <c r="E42" s="365" t="s">
        <v>12</v>
      </c>
      <c r="F42" s="365" t="s">
        <v>212</v>
      </c>
      <c r="G42" s="366">
        <v>42896</v>
      </c>
      <c r="H42" s="367">
        <v>0.5444444444444444</v>
      </c>
      <c r="I42" s="368"/>
      <c r="J42" s="368"/>
      <c r="K42" s="368"/>
      <c r="M42" s="368"/>
      <c r="N42" s="368"/>
      <c r="O42" s="368"/>
      <c r="Q42" t="s">
        <v>1286</v>
      </c>
      <c r="R42" t="s">
        <v>1508</v>
      </c>
      <c r="S42" t="s">
        <v>1509</v>
      </c>
      <c r="T42">
        <v>0</v>
      </c>
      <c r="U42">
        <v>0</v>
      </c>
      <c r="V42" s="369" t="s">
        <v>1509</v>
      </c>
      <c r="W42" t="s">
        <v>1510</v>
      </c>
      <c r="X42">
        <v>164811</v>
      </c>
      <c r="Y42">
        <v>0</v>
      </c>
      <c r="Z42">
        <v>0</v>
      </c>
      <c r="AA42" s="6" t="s">
        <v>1293</v>
      </c>
      <c r="AB42" s="6">
        <v>1</v>
      </c>
      <c r="AC42" s="370">
        <v>3</v>
      </c>
      <c r="AD42" s="6">
        <v>1</v>
      </c>
      <c r="AE42" s="370">
        <v>2</v>
      </c>
      <c r="AF42" s="6">
        <v>2</v>
      </c>
      <c r="AG42" s="6"/>
      <c r="AH42" t="s">
        <v>1517</v>
      </c>
    </row>
    <row r="43" spans="1:34" x14ac:dyDescent="0.3">
      <c r="A43" t="s">
        <v>1277</v>
      </c>
      <c r="B43" s="371" t="s">
        <v>1074</v>
      </c>
      <c r="C43" s="365" t="s">
        <v>1278</v>
      </c>
      <c r="D43" s="365" t="s">
        <v>1481</v>
      </c>
      <c r="E43" s="365" t="s">
        <v>12</v>
      </c>
      <c r="F43" s="365" t="s">
        <v>212</v>
      </c>
      <c r="G43" s="366">
        <v>42896</v>
      </c>
      <c r="H43" s="367">
        <v>0.5444444444444444</v>
      </c>
      <c r="I43" s="368"/>
      <c r="J43" s="368"/>
      <c r="K43" s="368"/>
      <c r="M43" s="368"/>
      <c r="N43" s="368"/>
      <c r="O43" s="368"/>
      <c r="Q43" t="s">
        <v>1374</v>
      </c>
      <c r="R43" t="s">
        <v>1374</v>
      </c>
      <c r="S43" t="s">
        <v>1375</v>
      </c>
      <c r="T43">
        <v>0</v>
      </c>
      <c r="U43">
        <v>0</v>
      </c>
      <c r="V43" s="369" t="s">
        <v>1375</v>
      </c>
      <c r="W43">
        <v>0</v>
      </c>
      <c r="X43">
        <v>123083</v>
      </c>
      <c r="Y43">
        <v>0</v>
      </c>
      <c r="Z43">
        <v>0</v>
      </c>
      <c r="AA43" s="6" t="s">
        <v>1293</v>
      </c>
      <c r="AB43" s="6"/>
      <c r="AC43" s="370"/>
      <c r="AD43" s="6">
        <v>1</v>
      </c>
      <c r="AE43" s="370">
        <v>3</v>
      </c>
      <c r="AF43" s="6">
        <v>1</v>
      </c>
      <c r="AG43" s="6"/>
      <c r="AH43" t="s">
        <v>1518</v>
      </c>
    </row>
    <row r="44" spans="1:34" x14ac:dyDescent="0.3">
      <c r="A44" t="s">
        <v>1277</v>
      </c>
      <c r="B44" s="371" t="s">
        <v>1074</v>
      </c>
      <c r="C44" s="365" t="s">
        <v>1278</v>
      </c>
      <c r="D44" s="365" t="s">
        <v>1481</v>
      </c>
      <c r="E44" s="365" t="s">
        <v>12</v>
      </c>
      <c r="F44" s="365" t="s">
        <v>212</v>
      </c>
      <c r="G44" s="366">
        <v>42896</v>
      </c>
      <c r="H44" s="367">
        <v>0.5444444444444444</v>
      </c>
      <c r="I44" s="368"/>
      <c r="J44" s="368"/>
      <c r="K44" s="368"/>
      <c r="M44" s="368"/>
      <c r="N44" s="368"/>
      <c r="O44" s="368"/>
      <c r="Q44" t="s">
        <v>1286</v>
      </c>
      <c r="R44" t="s">
        <v>1367</v>
      </c>
      <c r="S44" t="s">
        <v>1368</v>
      </c>
      <c r="T44">
        <v>0</v>
      </c>
      <c r="U44">
        <v>0</v>
      </c>
      <c r="V44" s="369" t="s">
        <v>1369</v>
      </c>
      <c r="W44" t="s">
        <v>1370</v>
      </c>
      <c r="X44">
        <v>148899</v>
      </c>
      <c r="Y44">
        <v>0</v>
      </c>
      <c r="Z44" t="s">
        <v>1371</v>
      </c>
      <c r="AA44" s="6" t="s">
        <v>1293</v>
      </c>
      <c r="AB44" s="6"/>
      <c r="AC44" s="370"/>
      <c r="AD44" s="6">
        <v>1</v>
      </c>
      <c r="AE44" s="370">
        <v>2</v>
      </c>
      <c r="AF44" s="6">
        <v>1</v>
      </c>
      <c r="AG44" s="6"/>
      <c r="AH44" t="s">
        <v>1484</v>
      </c>
    </row>
    <row r="45" spans="1:34" x14ac:dyDescent="0.3">
      <c r="A45" t="s">
        <v>1277</v>
      </c>
      <c r="B45" s="371" t="s">
        <v>1074</v>
      </c>
      <c r="C45" s="365" t="s">
        <v>1278</v>
      </c>
      <c r="D45" s="365" t="s">
        <v>1481</v>
      </c>
      <c r="E45" s="365" t="s">
        <v>12</v>
      </c>
      <c r="F45" s="365" t="s">
        <v>212</v>
      </c>
      <c r="G45" s="366">
        <v>42896</v>
      </c>
      <c r="H45" s="367">
        <v>0.5444444444444444</v>
      </c>
      <c r="I45" s="368"/>
      <c r="J45" s="368"/>
      <c r="K45" s="368"/>
      <c r="M45" s="368"/>
      <c r="N45" s="368"/>
      <c r="O45" s="368"/>
      <c r="Q45" t="s">
        <v>834</v>
      </c>
      <c r="R45" t="s">
        <v>834</v>
      </c>
      <c r="S45" t="s">
        <v>534</v>
      </c>
      <c r="T45">
        <v>0</v>
      </c>
      <c r="U45">
        <v>0</v>
      </c>
      <c r="V45" s="369" t="s">
        <v>1309</v>
      </c>
      <c r="W45" t="s">
        <v>1310</v>
      </c>
      <c r="X45">
        <v>105</v>
      </c>
      <c r="Y45">
        <v>0</v>
      </c>
      <c r="Z45">
        <v>0</v>
      </c>
      <c r="AA45" s="6" t="s">
        <v>1280</v>
      </c>
      <c r="AB45" s="6"/>
      <c r="AC45" s="370"/>
      <c r="AD45" s="6">
        <v>2</v>
      </c>
      <c r="AE45" s="370">
        <v>2</v>
      </c>
      <c r="AF45" s="6">
        <v>2</v>
      </c>
      <c r="AG45" s="6"/>
      <c r="AH45" t="s">
        <v>1462</v>
      </c>
    </row>
    <row r="46" spans="1:34" x14ac:dyDescent="0.3">
      <c r="A46" t="s">
        <v>1277</v>
      </c>
      <c r="B46" s="371" t="s">
        <v>1074</v>
      </c>
      <c r="C46" s="365" t="s">
        <v>1278</v>
      </c>
      <c r="D46" s="365" t="s">
        <v>1481</v>
      </c>
      <c r="E46" s="365" t="s">
        <v>12</v>
      </c>
      <c r="F46" s="365" t="s">
        <v>212</v>
      </c>
      <c r="G46" s="366">
        <v>42896</v>
      </c>
      <c r="H46" s="367">
        <v>0.5444444444444444</v>
      </c>
      <c r="I46" s="368"/>
      <c r="J46" s="368"/>
      <c r="K46" s="368"/>
      <c r="M46" s="368"/>
      <c r="N46" s="368"/>
      <c r="O46" s="368"/>
      <c r="Q46" t="s">
        <v>1286</v>
      </c>
      <c r="R46">
        <v>0</v>
      </c>
      <c r="S46">
        <v>0</v>
      </c>
      <c r="T46">
        <v>0</v>
      </c>
      <c r="U46">
        <v>0</v>
      </c>
      <c r="V46" s="369" t="s">
        <v>1366</v>
      </c>
      <c r="W46">
        <v>0</v>
      </c>
      <c r="X46">
        <v>0</v>
      </c>
      <c r="Y46">
        <v>0</v>
      </c>
      <c r="Z46">
        <v>0</v>
      </c>
      <c r="AA46" s="6" t="s">
        <v>1280</v>
      </c>
      <c r="AB46" s="6"/>
      <c r="AC46" s="370"/>
      <c r="AD46" s="6">
        <v>1</v>
      </c>
      <c r="AE46" s="370">
        <v>2</v>
      </c>
      <c r="AF46" s="6">
        <v>1</v>
      </c>
      <c r="AG46" s="6"/>
    </row>
    <row r="47" spans="1:34" x14ac:dyDescent="0.3">
      <c r="A47" t="s">
        <v>1277</v>
      </c>
      <c r="B47" t="s">
        <v>1065</v>
      </c>
      <c r="C47" s="365" t="s">
        <v>1278</v>
      </c>
      <c r="D47" s="365" t="s">
        <v>1481</v>
      </c>
      <c r="E47" s="365" t="s">
        <v>12</v>
      </c>
      <c r="F47" s="365" t="s">
        <v>210</v>
      </c>
      <c r="G47" s="366">
        <v>42896</v>
      </c>
      <c r="H47" s="367">
        <v>0.56388888888888888</v>
      </c>
      <c r="I47" s="368">
        <v>3.0000000000000001E-3</v>
      </c>
      <c r="J47" s="368">
        <v>2E-3</v>
      </c>
      <c r="K47" s="368">
        <v>1E-3</v>
      </c>
      <c r="L47">
        <v>8.6E-3</v>
      </c>
      <c r="M47" s="368">
        <v>2.3999999999999998E-3</v>
      </c>
      <c r="N47" s="368">
        <v>6.2000000000000006E-3</v>
      </c>
      <c r="O47" s="368"/>
      <c r="P47" t="s">
        <v>1519</v>
      </c>
      <c r="Q47" t="s">
        <v>785</v>
      </c>
      <c r="R47" t="s">
        <v>785</v>
      </c>
      <c r="S47">
        <v>0</v>
      </c>
      <c r="T47">
        <v>0</v>
      </c>
      <c r="U47">
        <v>0</v>
      </c>
      <c r="V47" s="369" t="s">
        <v>785</v>
      </c>
      <c r="W47">
        <v>0</v>
      </c>
      <c r="X47">
        <v>882</v>
      </c>
      <c r="Y47">
        <v>0</v>
      </c>
      <c r="Z47">
        <v>0</v>
      </c>
      <c r="AA47" s="6" t="s">
        <v>1280</v>
      </c>
      <c r="AB47" s="6">
        <v>1</v>
      </c>
      <c r="AC47" s="370">
        <v>3</v>
      </c>
      <c r="AD47" s="6"/>
      <c r="AE47" s="370"/>
      <c r="AF47" s="6">
        <v>1</v>
      </c>
      <c r="AG47" s="6"/>
      <c r="AH47" t="s">
        <v>1492</v>
      </c>
    </row>
    <row r="48" spans="1:34" x14ac:dyDescent="0.3">
      <c r="A48" t="s">
        <v>1277</v>
      </c>
      <c r="B48" t="s">
        <v>1065</v>
      </c>
      <c r="C48" s="365" t="s">
        <v>1278</v>
      </c>
      <c r="D48" s="365" t="s">
        <v>1481</v>
      </c>
      <c r="E48" s="365" t="s">
        <v>12</v>
      </c>
      <c r="F48" s="365" t="s">
        <v>210</v>
      </c>
      <c r="G48" s="366">
        <v>42896</v>
      </c>
      <c r="H48" s="367">
        <v>0.56388888888888888</v>
      </c>
      <c r="I48" s="368"/>
      <c r="J48" s="368"/>
      <c r="K48" s="368"/>
      <c r="M48" s="368"/>
      <c r="N48" s="368"/>
      <c r="O48" s="368"/>
      <c r="Q48" t="s">
        <v>813</v>
      </c>
      <c r="R48" t="s">
        <v>813</v>
      </c>
      <c r="S48" t="s">
        <v>821</v>
      </c>
      <c r="T48" t="s">
        <v>822</v>
      </c>
      <c r="U48" t="s">
        <v>823</v>
      </c>
      <c r="V48" s="369" t="s">
        <v>82</v>
      </c>
      <c r="W48" t="s">
        <v>1279</v>
      </c>
      <c r="X48">
        <v>102101</v>
      </c>
      <c r="Y48">
        <v>0</v>
      </c>
      <c r="Z48">
        <v>0</v>
      </c>
      <c r="AA48" s="6" t="s">
        <v>1280</v>
      </c>
      <c r="AB48" s="6"/>
      <c r="AC48" s="370"/>
      <c r="AD48" s="6">
        <v>3</v>
      </c>
      <c r="AE48" s="370">
        <v>1</v>
      </c>
      <c r="AF48" s="6">
        <v>3</v>
      </c>
      <c r="AG48" s="6"/>
      <c r="AH48" t="s">
        <v>1467</v>
      </c>
    </row>
    <row r="49" spans="1:34" x14ac:dyDescent="0.3">
      <c r="A49" t="s">
        <v>1277</v>
      </c>
      <c r="B49" t="s">
        <v>1065</v>
      </c>
      <c r="C49" s="365" t="s">
        <v>1278</v>
      </c>
      <c r="D49" s="365" t="s">
        <v>1481</v>
      </c>
      <c r="E49" s="365" t="s">
        <v>12</v>
      </c>
      <c r="F49" s="365" t="s">
        <v>210</v>
      </c>
      <c r="G49" s="366">
        <v>42896</v>
      </c>
      <c r="H49" s="367">
        <v>0.56388888888888888</v>
      </c>
      <c r="I49" s="368"/>
      <c r="J49" s="368"/>
      <c r="K49" s="368"/>
      <c r="M49" s="368"/>
      <c r="N49" s="368"/>
      <c r="O49" s="368"/>
      <c r="Q49" t="s">
        <v>813</v>
      </c>
      <c r="R49" t="s">
        <v>813</v>
      </c>
      <c r="S49" t="s">
        <v>817</v>
      </c>
      <c r="T49" t="s">
        <v>820</v>
      </c>
      <c r="U49">
        <v>0</v>
      </c>
      <c r="V49" s="369" t="s">
        <v>820</v>
      </c>
      <c r="W49" t="s">
        <v>1424</v>
      </c>
      <c r="X49">
        <v>1102</v>
      </c>
      <c r="Y49">
        <v>0</v>
      </c>
      <c r="Z49" t="s">
        <v>1425</v>
      </c>
      <c r="AA49" s="6" t="s">
        <v>1280</v>
      </c>
      <c r="AB49" s="6"/>
      <c r="AC49" s="370"/>
      <c r="AD49" s="6">
        <v>86</v>
      </c>
      <c r="AE49" s="370">
        <v>1</v>
      </c>
      <c r="AF49" s="6">
        <v>86</v>
      </c>
      <c r="AG49" s="6"/>
      <c r="AH49" t="s">
        <v>1467</v>
      </c>
    </row>
    <row r="50" spans="1:34" x14ac:dyDescent="0.3">
      <c r="A50" t="s">
        <v>1277</v>
      </c>
      <c r="B50" t="s">
        <v>1065</v>
      </c>
      <c r="C50" s="365" t="s">
        <v>1278</v>
      </c>
      <c r="D50" s="365" t="s">
        <v>1481</v>
      </c>
      <c r="E50" s="365" t="s">
        <v>12</v>
      </c>
      <c r="F50" s="365" t="s">
        <v>210</v>
      </c>
      <c r="G50" s="366">
        <v>42896</v>
      </c>
      <c r="H50" s="367">
        <v>0.56388888888888888</v>
      </c>
      <c r="I50" s="368"/>
      <c r="J50" s="368"/>
      <c r="K50" s="368"/>
      <c r="M50" s="368"/>
      <c r="N50" s="368"/>
      <c r="O50" s="368"/>
      <c r="Q50" t="s">
        <v>1286</v>
      </c>
      <c r="R50" t="s">
        <v>1286</v>
      </c>
      <c r="S50">
        <v>0</v>
      </c>
      <c r="T50">
        <v>0</v>
      </c>
      <c r="U50">
        <v>0</v>
      </c>
      <c r="V50" s="369" t="s">
        <v>1286</v>
      </c>
      <c r="W50">
        <v>0</v>
      </c>
      <c r="X50">
        <v>0</v>
      </c>
      <c r="Y50">
        <v>0</v>
      </c>
      <c r="Z50">
        <v>0</v>
      </c>
      <c r="AA50" s="6" t="s">
        <v>1280</v>
      </c>
      <c r="AB50" s="6"/>
      <c r="AC50" s="370"/>
      <c r="AD50" s="6">
        <v>2</v>
      </c>
      <c r="AE50" s="370">
        <v>1</v>
      </c>
      <c r="AF50" s="6">
        <v>2</v>
      </c>
      <c r="AG50" s="6"/>
      <c r="AH50" t="s">
        <v>1520</v>
      </c>
    </row>
    <row r="51" spans="1:34" x14ac:dyDescent="0.3">
      <c r="A51" t="s">
        <v>1277</v>
      </c>
      <c r="B51" t="s">
        <v>1065</v>
      </c>
      <c r="C51" s="365" t="s">
        <v>1278</v>
      </c>
      <c r="D51" s="365" t="s">
        <v>1481</v>
      </c>
      <c r="E51" s="365" t="s">
        <v>12</v>
      </c>
      <c r="F51" s="365" t="s">
        <v>210</v>
      </c>
      <c r="G51" s="366">
        <v>42896</v>
      </c>
      <c r="H51" s="367">
        <v>0.56388888888888888</v>
      </c>
      <c r="I51" s="368"/>
      <c r="J51" s="368"/>
      <c r="K51" s="368"/>
      <c r="M51" s="368"/>
      <c r="N51" s="368"/>
      <c r="O51" s="368"/>
      <c r="Q51" t="s">
        <v>1286</v>
      </c>
      <c r="R51">
        <v>0</v>
      </c>
      <c r="S51">
        <v>0</v>
      </c>
      <c r="T51">
        <v>0</v>
      </c>
      <c r="U51">
        <v>0</v>
      </c>
      <c r="V51" s="369" t="s">
        <v>1366</v>
      </c>
      <c r="W51">
        <v>0</v>
      </c>
      <c r="X51">
        <v>0</v>
      </c>
      <c r="Y51">
        <v>0</v>
      </c>
      <c r="Z51">
        <v>0</v>
      </c>
      <c r="AA51" s="6" t="s">
        <v>1280</v>
      </c>
      <c r="AB51" s="6"/>
      <c r="AC51" s="370"/>
      <c r="AD51" s="6">
        <v>2</v>
      </c>
      <c r="AE51" s="370">
        <v>1</v>
      </c>
      <c r="AF51" s="6">
        <v>2</v>
      </c>
      <c r="AG51" s="6"/>
      <c r="AH51" t="s">
        <v>1521</v>
      </c>
    </row>
    <row r="52" spans="1:34" x14ac:dyDescent="0.3">
      <c r="A52" t="s">
        <v>1277</v>
      </c>
      <c r="B52" t="s">
        <v>1065</v>
      </c>
      <c r="C52" s="365" t="s">
        <v>1278</v>
      </c>
      <c r="D52" s="365" t="s">
        <v>1481</v>
      </c>
      <c r="E52" s="365" t="s">
        <v>12</v>
      </c>
      <c r="F52" s="365" t="s">
        <v>210</v>
      </c>
      <c r="G52" s="366">
        <v>42896</v>
      </c>
      <c r="H52" s="367">
        <v>0.56388888888888888</v>
      </c>
      <c r="I52" s="368"/>
      <c r="J52" s="368"/>
      <c r="K52" s="368"/>
      <c r="M52" s="368"/>
      <c r="N52" s="368"/>
      <c r="O52" s="368"/>
      <c r="Q52" t="s">
        <v>785</v>
      </c>
      <c r="R52" t="s">
        <v>785</v>
      </c>
      <c r="S52" t="s">
        <v>786</v>
      </c>
      <c r="T52" t="s">
        <v>787</v>
      </c>
      <c r="U52" t="s">
        <v>1422</v>
      </c>
      <c r="V52" s="369" t="s">
        <v>1422</v>
      </c>
      <c r="W52" t="s">
        <v>1423</v>
      </c>
      <c r="X52">
        <v>939</v>
      </c>
      <c r="Y52">
        <v>0</v>
      </c>
      <c r="Z52">
        <v>0</v>
      </c>
      <c r="AA52" s="6" t="s">
        <v>1280</v>
      </c>
      <c r="AB52" s="6"/>
      <c r="AC52" s="370"/>
      <c r="AD52" s="6">
        <v>1</v>
      </c>
      <c r="AE52" s="370">
        <v>3</v>
      </c>
      <c r="AF52" s="6">
        <v>1</v>
      </c>
      <c r="AG52" s="6"/>
    </row>
    <row r="53" spans="1:34" x14ac:dyDescent="0.3">
      <c r="A53" t="s">
        <v>1277</v>
      </c>
      <c r="B53" t="s">
        <v>1522</v>
      </c>
      <c r="C53" s="365" t="s">
        <v>1278</v>
      </c>
      <c r="D53" s="365" t="s">
        <v>1481</v>
      </c>
      <c r="E53" s="365" t="s">
        <v>12</v>
      </c>
      <c r="F53" s="365" t="s">
        <v>419</v>
      </c>
      <c r="G53" s="366">
        <v>42896</v>
      </c>
      <c r="H53" s="367">
        <v>0.59375</v>
      </c>
      <c r="I53" s="368">
        <v>2.3999999999999998E-3</v>
      </c>
      <c r="J53" s="368">
        <v>1.1000000000000001E-3</v>
      </c>
      <c r="K53" s="368">
        <v>1.2999999999999997E-3</v>
      </c>
      <c r="L53">
        <v>8.0999999999999996E-3</v>
      </c>
      <c r="M53" s="368">
        <v>1.1000000000000001E-3</v>
      </c>
      <c r="N53" s="368">
        <v>6.9999999999999993E-3</v>
      </c>
      <c r="O53" s="368"/>
      <c r="Q53" t="s">
        <v>813</v>
      </c>
      <c r="R53" t="s">
        <v>813</v>
      </c>
      <c r="S53" t="s">
        <v>817</v>
      </c>
      <c r="T53" t="s">
        <v>820</v>
      </c>
      <c r="U53">
        <v>0</v>
      </c>
      <c r="V53" s="369" t="s">
        <v>820</v>
      </c>
      <c r="W53" t="s">
        <v>1424</v>
      </c>
      <c r="X53">
        <v>1102</v>
      </c>
      <c r="Y53">
        <v>0</v>
      </c>
      <c r="Z53" t="s">
        <v>1425</v>
      </c>
      <c r="AA53" s="6" t="s">
        <v>1280</v>
      </c>
      <c r="AB53" s="6"/>
      <c r="AC53" s="370"/>
      <c r="AD53" s="6">
        <v>1</v>
      </c>
      <c r="AE53" s="370">
        <v>1</v>
      </c>
      <c r="AF53" s="6">
        <v>1</v>
      </c>
      <c r="AG53" s="6"/>
    </row>
    <row r="54" spans="1:34" x14ac:dyDescent="0.3">
      <c r="A54" t="s">
        <v>1277</v>
      </c>
      <c r="B54" t="s">
        <v>1522</v>
      </c>
      <c r="C54" s="365" t="s">
        <v>1278</v>
      </c>
      <c r="D54" s="365" t="s">
        <v>1481</v>
      </c>
      <c r="E54" s="365" t="s">
        <v>12</v>
      </c>
      <c r="F54" s="365" t="s">
        <v>419</v>
      </c>
      <c r="G54" s="366">
        <v>42896</v>
      </c>
      <c r="H54" s="367">
        <v>0.59375</v>
      </c>
      <c r="I54" s="368"/>
      <c r="J54" s="368"/>
      <c r="K54" s="368"/>
      <c r="M54" s="368"/>
      <c r="N54" s="368"/>
      <c r="O54" s="368"/>
      <c r="Q54" t="s">
        <v>785</v>
      </c>
      <c r="R54" t="s">
        <v>785</v>
      </c>
      <c r="S54" t="s">
        <v>800</v>
      </c>
      <c r="T54" t="s">
        <v>805</v>
      </c>
      <c r="U54" t="s">
        <v>806</v>
      </c>
      <c r="V54" s="369" t="s">
        <v>807</v>
      </c>
      <c r="W54" t="s">
        <v>1322</v>
      </c>
      <c r="X54">
        <v>131141</v>
      </c>
      <c r="Y54">
        <v>0</v>
      </c>
      <c r="Z54">
        <v>0</v>
      </c>
      <c r="AA54" s="6" t="s">
        <v>1280</v>
      </c>
      <c r="AB54" s="6">
        <v>1</v>
      </c>
      <c r="AC54" s="370">
        <v>3</v>
      </c>
      <c r="AD54" s="6">
        <v>2</v>
      </c>
      <c r="AE54" s="370">
        <v>3</v>
      </c>
      <c r="AF54" s="6">
        <v>3</v>
      </c>
      <c r="AG54" s="6"/>
      <c r="AH54" t="s">
        <v>1523</v>
      </c>
    </row>
    <row r="55" spans="1:34" x14ac:dyDescent="0.3">
      <c r="A55" t="s">
        <v>1277</v>
      </c>
      <c r="B55" t="s">
        <v>1067</v>
      </c>
      <c r="C55" s="365" t="s">
        <v>1278</v>
      </c>
      <c r="D55" s="365" t="s">
        <v>1481</v>
      </c>
      <c r="E55" s="365" t="s">
        <v>12</v>
      </c>
      <c r="F55" s="365" t="s">
        <v>211</v>
      </c>
      <c r="G55" s="366">
        <v>42900</v>
      </c>
      <c r="H55" s="367">
        <v>0.69861111111111107</v>
      </c>
      <c r="I55" s="368">
        <v>1.6999999999999999E-3</v>
      </c>
      <c r="J55" s="368">
        <v>1.2999999999999999E-3</v>
      </c>
      <c r="K55" s="368">
        <v>3.9999999999999996E-4</v>
      </c>
      <c r="L55">
        <v>1.0699999999999999E-2</v>
      </c>
      <c r="M55" s="368">
        <v>4.4999999999999997E-3</v>
      </c>
      <c r="N55" s="368">
        <v>6.1999999999999998E-3</v>
      </c>
      <c r="O55" s="368" t="s">
        <v>1323</v>
      </c>
      <c r="Q55" t="s">
        <v>834</v>
      </c>
      <c r="R55" t="s">
        <v>834</v>
      </c>
      <c r="S55" t="s">
        <v>534</v>
      </c>
      <c r="T55" t="s">
        <v>835</v>
      </c>
      <c r="U55" t="s">
        <v>850</v>
      </c>
      <c r="V55" s="369" t="s">
        <v>850</v>
      </c>
      <c r="W55" t="s">
        <v>1387</v>
      </c>
      <c r="X55">
        <v>229</v>
      </c>
      <c r="Y55">
        <v>0</v>
      </c>
      <c r="Z55">
        <v>0</v>
      </c>
      <c r="AA55" s="6" t="s">
        <v>1280</v>
      </c>
      <c r="AB55" s="6"/>
      <c r="AC55" s="370"/>
      <c r="AD55" s="6">
        <v>1</v>
      </c>
      <c r="AE55" s="370">
        <v>2</v>
      </c>
      <c r="AF55" s="6">
        <v>1</v>
      </c>
      <c r="AG55" s="6"/>
      <c r="AH55" t="s">
        <v>1330</v>
      </c>
    </row>
    <row r="56" spans="1:34" x14ac:dyDescent="0.3">
      <c r="A56" t="s">
        <v>1277</v>
      </c>
      <c r="B56" t="s">
        <v>1067</v>
      </c>
      <c r="C56" s="365" t="s">
        <v>1278</v>
      </c>
      <c r="D56" s="365" t="s">
        <v>1481</v>
      </c>
      <c r="E56" s="365" t="s">
        <v>12</v>
      </c>
      <c r="F56" s="365" t="s">
        <v>211</v>
      </c>
      <c r="G56" s="366">
        <v>42900</v>
      </c>
      <c r="H56" s="367">
        <v>0.69861111111111107</v>
      </c>
      <c r="I56" s="368"/>
      <c r="J56" s="368"/>
      <c r="K56" s="368"/>
      <c r="M56" s="368"/>
      <c r="N56" s="368"/>
      <c r="O56" s="368"/>
      <c r="Q56" t="s">
        <v>834</v>
      </c>
      <c r="R56" t="s">
        <v>834</v>
      </c>
      <c r="S56" t="s">
        <v>534</v>
      </c>
      <c r="T56">
        <v>0</v>
      </c>
      <c r="U56">
        <v>0</v>
      </c>
      <c r="V56" s="369" t="s">
        <v>534</v>
      </c>
      <c r="W56" t="s">
        <v>1310</v>
      </c>
      <c r="X56">
        <v>105</v>
      </c>
      <c r="Y56">
        <v>0</v>
      </c>
      <c r="Z56">
        <v>0</v>
      </c>
      <c r="AA56" s="6" t="s">
        <v>1280</v>
      </c>
      <c r="AB56" s="6"/>
      <c r="AC56" s="370"/>
      <c r="AD56" s="6">
        <v>4</v>
      </c>
      <c r="AE56" s="370">
        <v>3</v>
      </c>
      <c r="AF56" s="6">
        <v>4</v>
      </c>
      <c r="AG56" s="6"/>
      <c r="AH56" t="s">
        <v>1524</v>
      </c>
    </row>
    <row r="57" spans="1:34" x14ac:dyDescent="0.3">
      <c r="A57" t="s">
        <v>1277</v>
      </c>
      <c r="B57" t="s">
        <v>1067</v>
      </c>
      <c r="C57" s="365" t="s">
        <v>1278</v>
      </c>
      <c r="D57" s="365" t="s">
        <v>1481</v>
      </c>
      <c r="E57" s="365" t="s">
        <v>12</v>
      </c>
      <c r="F57" s="365" t="s">
        <v>211</v>
      </c>
      <c r="G57" s="366">
        <v>42900</v>
      </c>
      <c r="H57" s="367">
        <v>0.69861111111111107</v>
      </c>
      <c r="I57" s="368"/>
      <c r="J57" s="368"/>
      <c r="K57" s="368"/>
      <c r="M57" s="368"/>
      <c r="N57" s="368"/>
      <c r="O57" s="368"/>
      <c r="Q57" t="s">
        <v>834</v>
      </c>
      <c r="R57" t="s">
        <v>834</v>
      </c>
      <c r="S57" t="s">
        <v>534</v>
      </c>
      <c r="T57" t="s">
        <v>837</v>
      </c>
      <c r="U57" t="s">
        <v>838</v>
      </c>
      <c r="V57" s="369" t="s">
        <v>841</v>
      </c>
      <c r="W57" t="s">
        <v>1339</v>
      </c>
      <c r="X57">
        <v>140737</v>
      </c>
      <c r="Y57" t="s">
        <v>1453</v>
      </c>
      <c r="Z57">
        <v>0</v>
      </c>
      <c r="AA57" s="6" t="s">
        <v>1280</v>
      </c>
      <c r="AB57" s="6"/>
      <c r="AC57" s="370"/>
      <c r="AD57" s="6">
        <v>1</v>
      </c>
      <c r="AE57" s="370">
        <v>3</v>
      </c>
      <c r="AF57" s="6">
        <v>1</v>
      </c>
      <c r="AG57" s="6"/>
      <c r="AH57" t="s">
        <v>1330</v>
      </c>
    </row>
    <row r="58" spans="1:34" x14ac:dyDescent="0.3">
      <c r="A58" t="s">
        <v>1277</v>
      </c>
      <c r="B58" t="s">
        <v>1067</v>
      </c>
      <c r="C58" s="365" t="s">
        <v>1278</v>
      </c>
      <c r="D58" s="365" t="s">
        <v>1481</v>
      </c>
      <c r="E58" s="365" t="s">
        <v>12</v>
      </c>
      <c r="F58" s="365" t="s">
        <v>211</v>
      </c>
      <c r="G58" s="366">
        <v>42900</v>
      </c>
      <c r="H58" s="367">
        <v>0.69861111111111107</v>
      </c>
      <c r="I58" s="368"/>
      <c r="J58" s="368"/>
      <c r="K58" s="368"/>
      <c r="M58" s="368"/>
      <c r="N58" s="368"/>
      <c r="O58" s="368"/>
      <c r="Q58" t="s">
        <v>1286</v>
      </c>
      <c r="R58" t="s">
        <v>1287</v>
      </c>
      <c r="S58" t="s">
        <v>1288</v>
      </c>
      <c r="T58" t="s">
        <v>1289</v>
      </c>
      <c r="U58" t="s">
        <v>1290</v>
      </c>
      <c r="V58" s="369" t="s">
        <v>1291</v>
      </c>
      <c r="W58" t="s">
        <v>1282</v>
      </c>
      <c r="X58">
        <v>127160</v>
      </c>
      <c r="Y58">
        <v>0</v>
      </c>
      <c r="Z58" t="s">
        <v>1292</v>
      </c>
      <c r="AA58" s="6" t="s">
        <v>1293</v>
      </c>
      <c r="AB58" s="6"/>
      <c r="AC58" s="370"/>
      <c r="AD58" s="6">
        <v>2</v>
      </c>
      <c r="AE58" s="370">
        <v>1</v>
      </c>
      <c r="AF58" s="6">
        <v>2</v>
      </c>
      <c r="AG58" s="6"/>
      <c r="AH58" t="s">
        <v>1294</v>
      </c>
    </row>
    <row r="59" spans="1:34" x14ac:dyDescent="0.3">
      <c r="A59" t="s">
        <v>1277</v>
      </c>
      <c r="B59" t="s">
        <v>1067</v>
      </c>
      <c r="C59" s="365" t="s">
        <v>1278</v>
      </c>
      <c r="D59" s="365" t="s">
        <v>1481</v>
      </c>
      <c r="E59" s="365" t="s">
        <v>12</v>
      </c>
      <c r="F59" s="365" t="s">
        <v>211</v>
      </c>
      <c r="G59" s="366">
        <v>42900</v>
      </c>
      <c r="H59" s="367">
        <v>0.69861111111111107</v>
      </c>
      <c r="I59" s="368"/>
      <c r="J59" s="368"/>
      <c r="K59" s="368"/>
      <c r="M59" s="368"/>
      <c r="N59" s="368"/>
      <c r="O59" s="368"/>
      <c r="Q59" t="s">
        <v>785</v>
      </c>
      <c r="R59" t="s">
        <v>785</v>
      </c>
      <c r="S59" t="s">
        <v>786</v>
      </c>
      <c r="T59" t="s">
        <v>787</v>
      </c>
      <c r="U59" t="s">
        <v>1422</v>
      </c>
      <c r="V59" s="369" t="s">
        <v>1422</v>
      </c>
      <c r="W59" t="s">
        <v>1423</v>
      </c>
      <c r="X59">
        <v>939</v>
      </c>
      <c r="Y59">
        <v>0</v>
      </c>
      <c r="Z59">
        <v>0</v>
      </c>
      <c r="AA59" s="6" t="s">
        <v>1280</v>
      </c>
      <c r="AB59" s="6"/>
      <c r="AC59" s="370"/>
      <c r="AD59" s="6">
        <v>1</v>
      </c>
      <c r="AE59" s="370">
        <v>3</v>
      </c>
      <c r="AF59" s="6">
        <v>1</v>
      </c>
      <c r="AG59" s="6"/>
      <c r="AH59" t="s">
        <v>1492</v>
      </c>
    </row>
    <row r="60" spans="1:34" x14ac:dyDescent="0.3">
      <c r="A60" t="s">
        <v>1277</v>
      </c>
      <c r="B60" t="s">
        <v>1095</v>
      </c>
      <c r="C60" s="365" t="s">
        <v>1278</v>
      </c>
      <c r="D60" s="365" t="s">
        <v>1481</v>
      </c>
      <c r="E60" s="365" t="s">
        <v>12</v>
      </c>
      <c r="F60" s="365" t="s">
        <v>214</v>
      </c>
      <c r="G60" s="366">
        <v>42900</v>
      </c>
      <c r="H60" s="367">
        <v>0.72152777777777777</v>
      </c>
      <c r="I60" s="368">
        <v>3.0000000000000001E-3</v>
      </c>
      <c r="J60" s="368">
        <v>8.0000000000000004E-4</v>
      </c>
      <c r="K60" s="368">
        <v>2.2000000000000001E-3</v>
      </c>
      <c r="L60">
        <v>7.6E-3</v>
      </c>
      <c r="M60" s="368">
        <v>1.6999999999999999E-3</v>
      </c>
      <c r="N60" s="368">
        <v>5.8999999999999999E-3</v>
      </c>
      <c r="O60" s="368"/>
      <c r="Q60" t="s">
        <v>1286</v>
      </c>
      <c r="R60" t="s">
        <v>1295</v>
      </c>
      <c r="S60" t="s">
        <v>1296</v>
      </c>
      <c r="T60">
        <v>0</v>
      </c>
      <c r="U60">
        <v>0</v>
      </c>
      <c r="V60" s="369" t="s">
        <v>1297</v>
      </c>
      <c r="W60">
        <v>0</v>
      </c>
      <c r="X60">
        <v>108400</v>
      </c>
      <c r="Y60">
        <v>0</v>
      </c>
      <c r="Z60">
        <v>0</v>
      </c>
      <c r="AA60" s="6" t="s">
        <v>1298</v>
      </c>
      <c r="AB60" s="6">
        <v>3</v>
      </c>
      <c r="AC60" s="370">
        <v>1</v>
      </c>
      <c r="AD60" s="6"/>
      <c r="AE60" s="370"/>
      <c r="AF60" s="6">
        <v>3</v>
      </c>
      <c r="AG60" s="6"/>
    </row>
    <row r="61" spans="1:34" x14ac:dyDescent="0.3">
      <c r="A61" t="s">
        <v>1277</v>
      </c>
      <c r="B61" t="s">
        <v>1095</v>
      </c>
      <c r="C61" s="365" t="s">
        <v>1278</v>
      </c>
      <c r="D61" s="365" t="s">
        <v>1481</v>
      </c>
      <c r="E61" s="365" t="s">
        <v>12</v>
      </c>
      <c r="F61" s="365" t="s">
        <v>214</v>
      </c>
      <c r="G61" s="366">
        <v>42900</v>
      </c>
      <c r="H61" s="367">
        <v>0.72152777777777777</v>
      </c>
      <c r="I61" s="368"/>
      <c r="J61" s="368"/>
      <c r="K61" s="368"/>
      <c r="M61" s="368"/>
      <c r="N61" s="368"/>
      <c r="O61" s="368"/>
      <c r="Q61" t="s">
        <v>813</v>
      </c>
      <c r="R61" t="s">
        <v>813</v>
      </c>
      <c r="S61" t="s">
        <v>821</v>
      </c>
      <c r="T61" t="s">
        <v>822</v>
      </c>
      <c r="U61">
        <v>0</v>
      </c>
      <c r="V61" s="369" t="s">
        <v>822</v>
      </c>
      <c r="W61" t="s">
        <v>1344</v>
      </c>
      <c r="X61">
        <v>1135</v>
      </c>
      <c r="Y61">
        <v>0</v>
      </c>
      <c r="Z61">
        <v>0</v>
      </c>
      <c r="AA61" s="6" t="s">
        <v>1280</v>
      </c>
      <c r="AB61" s="6">
        <v>1</v>
      </c>
      <c r="AC61" s="370">
        <v>3</v>
      </c>
      <c r="AD61" s="6"/>
      <c r="AE61" s="370"/>
      <c r="AF61" s="6">
        <v>1</v>
      </c>
      <c r="AG61" s="6"/>
      <c r="AH61" t="s">
        <v>1525</v>
      </c>
    </row>
    <row r="62" spans="1:34" x14ac:dyDescent="0.3">
      <c r="A62" t="s">
        <v>1277</v>
      </c>
      <c r="B62" t="s">
        <v>1095</v>
      </c>
      <c r="C62" s="365" t="s">
        <v>1278</v>
      </c>
      <c r="D62" s="365" t="s">
        <v>1481</v>
      </c>
      <c r="E62" s="365" t="s">
        <v>12</v>
      </c>
      <c r="F62" s="365" t="s">
        <v>214</v>
      </c>
      <c r="G62" s="366">
        <v>42900</v>
      </c>
      <c r="H62" s="367">
        <v>0.72152777777777777</v>
      </c>
      <c r="I62" s="368"/>
      <c r="J62" s="368"/>
      <c r="K62" s="368"/>
      <c r="M62" s="368"/>
      <c r="N62" s="368"/>
      <c r="O62" s="368"/>
      <c r="Q62" t="s">
        <v>785</v>
      </c>
      <c r="R62" t="s">
        <v>785</v>
      </c>
      <c r="S62">
        <v>0</v>
      </c>
      <c r="T62">
        <v>0</v>
      </c>
      <c r="U62">
        <v>0</v>
      </c>
      <c r="V62" s="369" t="s">
        <v>785</v>
      </c>
      <c r="W62">
        <v>0</v>
      </c>
      <c r="X62">
        <v>882</v>
      </c>
      <c r="Y62">
        <v>0</v>
      </c>
      <c r="Z62">
        <v>0</v>
      </c>
      <c r="AA62" s="6" t="s">
        <v>1280</v>
      </c>
      <c r="AB62" s="6">
        <v>1</v>
      </c>
      <c r="AC62" s="370">
        <v>3</v>
      </c>
      <c r="AD62" s="6"/>
      <c r="AE62" s="370"/>
      <c r="AF62" s="6">
        <v>1</v>
      </c>
      <c r="AG62" s="6"/>
      <c r="AH62" t="s">
        <v>1498</v>
      </c>
    </row>
    <row r="63" spans="1:34" x14ac:dyDescent="0.3">
      <c r="A63" t="s">
        <v>1277</v>
      </c>
      <c r="B63" t="s">
        <v>1095</v>
      </c>
      <c r="C63" s="365" t="s">
        <v>1278</v>
      </c>
      <c r="D63" s="365" t="s">
        <v>1481</v>
      </c>
      <c r="E63" s="365" t="s">
        <v>12</v>
      </c>
      <c r="F63" s="365" t="s">
        <v>214</v>
      </c>
      <c r="G63" s="366">
        <v>42900</v>
      </c>
      <c r="H63" s="367">
        <v>0.72152777777777777</v>
      </c>
      <c r="I63" s="368"/>
      <c r="J63" s="368"/>
      <c r="K63" s="368"/>
      <c r="M63" s="368"/>
      <c r="N63" s="368"/>
      <c r="O63" s="368"/>
      <c r="Q63" t="s">
        <v>834</v>
      </c>
      <c r="R63" t="s">
        <v>834</v>
      </c>
      <c r="S63" t="s">
        <v>534</v>
      </c>
      <c r="T63">
        <v>0</v>
      </c>
      <c r="U63">
        <v>0</v>
      </c>
      <c r="V63" s="369" t="s">
        <v>534</v>
      </c>
      <c r="W63" t="s">
        <v>1310</v>
      </c>
      <c r="X63">
        <v>105</v>
      </c>
      <c r="Y63">
        <v>0</v>
      </c>
      <c r="Z63">
        <v>0</v>
      </c>
      <c r="AA63" s="6" t="s">
        <v>1280</v>
      </c>
      <c r="AB63" s="6">
        <v>1</v>
      </c>
      <c r="AC63" s="370">
        <v>3</v>
      </c>
      <c r="AD63" s="6"/>
      <c r="AE63" s="370"/>
      <c r="AF63" s="6">
        <v>1</v>
      </c>
      <c r="AG63" s="6"/>
      <c r="AH63" t="s">
        <v>1526</v>
      </c>
    </row>
    <row r="64" spans="1:34" x14ac:dyDescent="0.3">
      <c r="A64" t="s">
        <v>1277</v>
      </c>
      <c r="B64" t="s">
        <v>1089</v>
      </c>
      <c r="C64" s="365" t="s">
        <v>1278</v>
      </c>
      <c r="D64" s="365" t="s">
        <v>1481</v>
      </c>
      <c r="E64" s="365" t="s">
        <v>12</v>
      </c>
      <c r="F64" s="365" t="s">
        <v>214</v>
      </c>
      <c r="G64" s="366">
        <v>42900</v>
      </c>
      <c r="H64" s="367">
        <v>0.72152777777777777</v>
      </c>
      <c r="I64" s="368">
        <v>5.7999999999999996E-3</v>
      </c>
      <c r="J64" s="368">
        <v>3.0000000000000001E-3</v>
      </c>
      <c r="K64" s="368">
        <v>2.7999999999999995E-3</v>
      </c>
      <c r="L64">
        <v>2.8799999999999999E-2</v>
      </c>
      <c r="M64" s="368">
        <v>9.5999999999999992E-3</v>
      </c>
      <c r="N64" s="368">
        <v>1.9200000000000002E-2</v>
      </c>
      <c r="O64" s="368"/>
      <c r="Q64" t="s">
        <v>1286</v>
      </c>
      <c r="R64" t="s">
        <v>1287</v>
      </c>
      <c r="S64" t="s">
        <v>1288</v>
      </c>
      <c r="T64" t="s">
        <v>1289</v>
      </c>
      <c r="U64" t="s">
        <v>1290</v>
      </c>
      <c r="V64" s="369" t="s">
        <v>1291</v>
      </c>
      <c r="W64" t="s">
        <v>1282</v>
      </c>
      <c r="X64">
        <v>127160</v>
      </c>
      <c r="Y64">
        <v>0</v>
      </c>
      <c r="Z64" t="s">
        <v>1292</v>
      </c>
      <c r="AA64" s="6" t="s">
        <v>1293</v>
      </c>
      <c r="AB64" s="6">
        <v>1</v>
      </c>
      <c r="AC64" s="370">
        <v>1</v>
      </c>
      <c r="AD64" s="6"/>
      <c r="AE64" s="370"/>
      <c r="AF64" s="6">
        <v>1</v>
      </c>
      <c r="AG64" s="6"/>
      <c r="AH64" t="s">
        <v>1294</v>
      </c>
    </row>
    <row r="65" spans="1:34" x14ac:dyDescent="0.3">
      <c r="A65" t="s">
        <v>1277</v>
      </c>
      <c r="B65" t="s">
        <v>1089</v>
      </c>
      <c r="C65" s="365" t="s">
        <v>1278</v>
      </c>
      <c r="D65" s="365" t="s">
        <v>1481</v>
      </c>
      <c r="E65" s="365" t="s">
        <v>12</v>
      </c>
      <c r="F65" s="365" t="s">
        <v>214</v>
      </c>
      <c r="G65" s="366">
        <v>42900</v>
      </c>
      <c r="H65" s="367">
        <v>0.72152777777777777</v>
      </c>
      <c r="I65" s="368"/>
      <c r="J65" s="368"/>
      <c r="K65" s="368"/>
      <c r="M65" s="368"/>
      <c r="N65" s="368"/>
      <c r="O65" s="368"/>
      <c r="Q65" t="s">
        <v>813</v>
      </c>
      <c r="R65" t="s">
        <v>813</v>
      </c>
      <c r="S65" t="s">
        <v>833</v>
      </c>
      <c r="T65">
        <v>0</v>
      </c>
      <c r="U65">
        <v>0</v>
      </c>
      <c r="V65" s="369" t="s">
        <v>833</v>
      </c>
      <c r="W65" t="s">
        <v>1355</v>
      </c>
      <c r="X65">
        <v>1078</v>
      </c>
      <c r="Y65">
        <v>0</v>
      </c>
      <c r="Z65" t="s">
        <v>1356</v>
      </c>
      <c r="AA65" s="6" t="s">
        <v>1280</v>
      </c>
      <c r="AB65" s="6"/>
      <c r="AC65" s="370"/>
      <c r="AD65" s="6">
        <v>1</v>
      </c>
      <c r="AE65" s="370">
        <v>1</v>
      </c>
      <c r="AF65" s="6">
        <v>1</v>
      </c>
      <c r="AG65" s="6"/>
      <c r="AH65" t="s">
        <v>1467</v>
      </c>
    </row>
    <row r="66" spans="1:34" x14ac:dyDescent="0.3">
      <c r="A66" t="s">
        <v>1277</v>
      </c>
      <c r="B66" t="s">
        <v>1089</v>
      </c>
      <c r="C66" s="365" t="s">
        <v>1278</v>
      </c>
      <c r="D66" s="365" t="s">
        <v>1481</v>
      </c>
      <c r="E66" s="365" t="s">
        <v>12</v>
      </c>
      <c r="F66" s="365" t="s">
        <v>214</v>
      </c>
      <c r="G66" s="366">
        <v>42900</v>
      </c>
      <c r="H66" s="367">
        <v>0.72152777777777777</v>
      </c>
      <c r="I66" s="368"/>
      <c r="J66" s="368"/>
      <c r="K66" s="368"/>
      <c r="M66" s="368"/>
      <c r="N66" s="368"/>
      <c r="O66" s="368"/>
      <c r="Q66" t="s">
        <v>1286</v>
      </c>
      <c r="R66" t="s">
        <v>1397</v>
      </c>
      <c r="S66" t="s">
        <v>1444</v>
      </c>
      <c r="T66">
        <v>0</v>
      </c>
      <c r="U66">
        <v>0</v>
      </c>
      <c r="V66" s="369" t="s">
        <v>1444</v>
      </c>
      <c r="W66" t="s">
        <v>1445</v>
      </c>
      <c r="X66">
        <v>1337</v>
      </c>
      <c r="Y66">
        <v>0</v>
      </c>
      <c r="Z66" t="s">
        <v>1446</v>
      </c>
      <c r="AA66" s="6" t="s">
        <v>1280</v>
      </c>
      <c r="AB66" s="6"/>
      <c r="AC66" s="370"/>
      <c r="AD66" s="6">
        <v>1</v>
      </c>
      <c r="AE66" s="370">
        <v>3</v>
      </c>
      <c r="AF66" s="6">
        <v>1</v>
      </c>
      <c r="AH66" t="s">
        <v>1527</v>
      </c>
    </row>
    <row r="67" spans="1:34" x14ac:dyDescent="0.3">
      <c r="A67" t="s">
        <v>1277</v>
      </c>
      <c r="B67" t="s">
        <v>1089</v>
      </c>
      <c r="C67" s="365" t="s">
        <v>1278</v>
      </c>
      <c r="D67" s="365" t="s">
        <v>1481</v>
      </c>
      <c r="E67" s="365" t="s">
        <v>12</v>
      </c>
      <c r="F67" s="365" t="s">
        <v>214</v>
      </c>
      <c r="G67" s="366">
        <v>42900</v>
      </c>
      <c r="H67" s="367">
        <v>0.72152777777777777</v>
      </c>
      <c r="I67" s="368"/>
      <c r="J67" s="368"/>
      <c r="K67" s="368"/>
      <c r="M67" s="368"/>
      <c r="N67" s="368"/>
      <c r="O67" s="368"/>
      <c r="Q67" t="s">
        <v>834</v>
      </c>
      <c r="R67" t="s">
        <v>834</v>
      </c>
      <c r="S67" t="s">
        <v>534</v>
      </c>
      <c r="T67" t="s">
        <v>835</v>
      </c>
      <c r="U67" t="s">
        <v>850</v>
      </c>
      <c r="V67" s="369" t="s">
        <v>850</v>
      </c>
      <c r="W67" t="s">
        <v>1387</v>
      </c>
      <c r="X67">
        <v>229</v>
      </c>
      <c r="Y67">
        <v>0</v>
      </c>
      <c r="Z67">
        <v>0</v>
      </c>
      <c r="AA67" s="6" t="s">
        <v>1280</v>
      </c>
      <c r="AB67" s="6"/>
      <c r="AC67" s="370"/>
      <c r="AD67" s="6">
        <v>1</v>
      </c>
      <c r="AE67" s="370">
        <v>3</v>
      </c>
      <c r="AF67" s="6">
        <v>1</v>
      </c>
      <c r="AG67" s="6"/>
      <c r="AH67" t="s">
        <v>1330</v>
      </c>
    </row>
    <row r="68" spans="1:34" x14ac:dyDescent="0.3">
      <c r="A68" t="s">
        <v>1277</v>
      </c>
      <c r="B68" t="s">
        <v>1089</v>
      </c>
      <c r="C68" s="365" t="s">
        <v>1278</v>
      </c>
      <c r="D68" s="365" t="s">
        <v>1481</v>
      </c>
      <c r="E68" s="365" t="s">
        <v>12</v>
      </c>
      <c r="F68" s="365" t="s">
        <v>214</v>
      </c>
      <c r="G68" s="366">
        <v>42900</v>
      </c>
      <c r="H68" s="367">
        <v>0.72152777777777777</v>
      </c>
      <c r="I68" s="368"/>
      <c r="J68" s="368"/>
      <c r="K68" s="368"/>
      <c r="M68" s="368"/>
      <c r="N68" s="368"/>
      <c r="O68" s="368"/>
      <c r="Q68" t="s">
        <v>785</v>
      </c>
      <c r="R68" t="s">
        <v>785</v>
      </c>
      <c r="S68" t="s">
        <v>800</v>
      </c>
      <c r="T68" t="s">
        <v>805</v>
      </c>
      <c r="U68" t="s">
        <v>806</v>
      </c>
      <c r="V68" s="369" t="s">
        <v>807</v>
      </c>
      <c r="W68" t="s">
        <v>1322</v>
      </c>
      <c r="X68">
        <v>131141</v>
      </c>
      <c r="Y68">
        <v>0</v>
      </c>
      <c r="Z68">
        <v>0</v>
      </c>
      <c r="AA68" s="6" t="s">
        <v>1280</v>
      </c>
      <c r="AB68" s="6"/>
      <c r="AC68" s="370"/>
      <c r="AD68" s="6">
        <v>4</v>
      </c>
      <c r="AE68" s="370">
        <v>3</v>
      </c>
      <c r="AF68" s="6">
        <v>4</v>
      </c>
      <c r="AG68" s="6"/>
      <c r="AH68" t="s">
        <v>1528</v>
      </c>
    </row>
    <row r="69" spans="1:34" x14ac:dyDescent="0.3">
      <c r="A69" t="s">
        <v>1277</v>
      </c>
      <c r="B69" t="s">
        <v>1089</v>
      </c>
      <c r="C69" s="365" t="s">
        <v>1278</v>
      </c>
      <c r="D69" s="365" t="s">
        <v>1481</v>
      </c>
      <c r="E69" s="365" t="s">
        <v>12</v>
      </c>
      <c r="F69" s="365" t="s">
        <v>214</v>
      </c>
      <c r="G69" s="366">
        <v>42900</v>
      </c>
      <c r="H69" s="367">
        <v>0.72152777777777777</v>
      </c>
      <c r="I69" s="368"/>
      <c r="J69" s="368"/>
      <c r="K69" s="368"/>
      <c r="M69" s="368"/>
      <c r="N69" s="368"/>
      <c r="O69" s="368"/>
      <c r="Q69" t="s">
        <v>813</v>
      </c>
      <c r="R69" t="s">
        <v>813</v>
      </c>
      <c r="S69" t="s">
        <v>821</v>
      </c>
      <c r="T69" t="s">
        <v>822</v>
      </c>
      <c r="U69">
        <v>0</v>
      </c>
      <c r="V69" s="369" t="s">
        <v>822</v>
      </c>
      <c r="W69" t="s">
        <v>1344</v>
      </c>
      <c r="X69">
        <v>1135</v>
      </c>
      <c r="Y69">
        <v>0</v>
      </c>
      <c r="Z69">
        <v>0</v>
      </c>
      <c r="AA69" s="6" t="s">
        <v>1280</v>
      </c>
      <c r="AB69" s="6"/>
      <c r="AC69" s="6"/>
      <c r="AD69" s="6">
        <v>1</v>
      </c>
      <c r="AE69" s="370">
        <v>3</v>
      </c>
      <c r="AF69" s="6">
        <v>1</v>
      </c>
      <c r="AG69" s="6"/>
      <c r="AH69" t="s">
        <v>1529</v>
      </c>
    </row>
    <row r="70" spans="1:34" x14ac:dyDescent="0.3">
      <c r="A70" t="s">
        <v>1277</v>
      </c>
      <c r="B70" t="s">
        <v>1530</v>
      </c>
      <c r="C70" s="365" t="s">
        <v>1278</v>
      </c>
      <c r="D70" s="365" t="s">
        <v>1481</v>
      </c>
      <c r="E70" s="365" t="s">
        <v>12</v>
      </c>
      <c r="F70" s="365" t="s">
        <v>506</v>
      </c>
      <c r="G70" s="366">
        <v>42913</v>
      </c>
      <c r="H70" s="367">
        <v>0.69236111111111109</v>
      </c>
      <c r="I70" s="368">
        <v>9.4000000000000004E-3</v>
      </c>
      <c r="J70" s="368">
        <v>5.8999999999999999E-3</v>
      </c>
      <c r="K70" s="368">
        <v>3.5000000000000005E-3</v>
      </c>
      <c r="L70">
        <v>4.1000000000000002E-2</v>
      </c>
      <c r="M70" s="368">
        <v>1.55E-2</v>
      </c>
      <c r="N70" s="368">
        <v>2.5500000000000002E-2</v>
      </c>
      <c r="O70" s="368"/>
      <c r="Q70" t="s">
        <v>1286</v>
      </c>
      <c r="R70" t="s">
        <v>1295</v>
      </c>
      <c r="S70" t="s">
        <v>1296</v>
      </c>
      <c r="T70">
        <v>0</v>
      </c>
      <c r="U70">
        <v>0</v>
      </c>
      <c r="V70" s="369" t="s">
        <v>1297</v>
      </c>
      <c r="W70">
        <v>0</v>
      </c>
      <c r="X70">
        <v>108400</v>
      </c>
      <c r="Y70">
        <v>0</v>
      </c>
      <c r="Z70">
        <v>0</v>
      </c>
      <c r="AA70" s="6" t="s">
        <v>1298</v>
      </c>
      <c r="AB70" s="6"/>
      <c r="AC70" s="370"/>
      <c r="AD70" s="6">
        <v>2</v>
      </c>
      <c r="AE70" s="370">
        <v>1</v>
      </c>
      <c r="AF70" s="6">
        <v>2</v>
      </c>
      <c r="AG70" s="6"/>
    </row>
    <row r="71" spans="1:34" x14ac:dyDescent="0.3">
      <c r="A71" t="s">
        <v>1277</v>
      </c>
      <c r="B71" t="s">
        <v>1530</v>
      </c>
      <c r="C71" s="365" t="s">
        <v>1278</v>
      </c>
      <c r="D71" s="365" t="s">
        <v>1481</v>
      </c>
      <c r="E71" s="365" t="s">
        <v>12</v>
      </c>
      <c r="F71" s="365" t="s">
        <v>506</v>
      </c>
      <c r="G71" s="366">
        <v>42913</v>
      </c>
      <c r="H71" s="367">
        <v>0.69236111111111109</v>
      </c>
      <c r="I71" s="368"/>
      <c r="J71" s="368"/>
      <c r="K71" s="368"/>
      <c r="M71" s="368"/>
      <c r="N71" s="368"/>
      <c r="O71" s="368"/>
      <c r="Q71" t="s">
        <v>785</v>
      </c>
      <c r="R71" t="s">
        <v>785</v>
      </c>
      <c r="S71">
        <v>0</v>
      </c>
      <c r="T71">
        <v>0</v>
      </c>
      <c r="U71">
        <v>0</v>
      </c>
      <c r="V71" s="369" t="s">
        <v>785</v>
      </c>
      <c r="W71">
        <v>0</v>
      </c>
      <c r="X71">
        <v>882</v>
      </c>
      <c r="Y71">
        <v>0</v>
      </c>
      <c r="Z71">
        <v>0</v>
      </c>
      <c r="AA71" s="6" t="s">
        <v>1280</v>
      </c>
      <c r="AB71" s="6">
        <v>1</v>
      </c>
      <c r="AC71" s="370">
        <v>3</v>
      </c>
      <c r="AD71" s="6"/>
      <c r="AE71" s="370"/>
      <c r="AF71" s="6">
        <v>1</v>
      </c>
      <c r="AG71" s="6"/>
      <c r="AH71" t="s">
        <v>1498</v>
      </c>
    </row>
    <row r="72" spans="1:34" x14ac:dyDescent="0.3">
      <c r="A72" t="s">
        <v>1277</v>
      </c>
      <c r="B72" t="s">
        <v>1531</v>
      </c>
      <c r="C72" s="365" t="s">
        <v>1278</v>
      </c>
      <c r="D72" s="365" t="s">
        <v>1481</v>
      </c>
      <c r="E72" s="365" t="s">
        <v>12</v>
      </c>
      <c r="F72" s="365" t="s">
        <v>506</v>
      </c>
      <c r="G72" s="366">
        <v>42913</v>
      </c>
      <c r="H72" s="367">
        <v>0.69236111111111109</v>
      </c>
      <c r="I72" s="368">
        <v>9.2999999999999992E-3</v>
      </c>
      <c r="J72" s="368">
        <v>5.4000000000000003E-3</v>
      </c>
      <c r="K72" s="368">
        <v>3.899999999999999E-3</v>
      </c>
      <c r="L72">
        <v>0.05</v>
      </c>
      <c r="M72" s="368">
        <v>1.43E-2</v>
      </c>
      <c r="N72" s="368">
        <v>3.5700000000000003E-2</v>
      </c>
      <c r="O72" s="368"/>
      <c r="Q72" t="s">
        <v>834</v>
      </c>
      <c r="R72" t="s">
        <v>834</v>
      </c>
      <c r="S72" t="s">
        <v>534</v>
      </c>
      <c r="T72">
        <v>0</v>
      </c>
      <c r="U72">
        <v>0</v>
      </c>
      <c r="V72" s="369" t="s">
        <v>534</v>
      </c>
      <c r="W72" t="s">
        <v>1310</v>
      </c>
      <c r="X72">
        <v>105</v>
      </c>
      <c r="Y72">
        <v>0</v>
      </c>
      <c r="Z72">
        <v>0</v>
      </c>
      <c r="AA72" s="6" t="s">
        <v>1280</v>
      </c>
      <c r="AB72" s="6"/>
      <c r="AC72" s="370"/>
      <c r="AD72" s="6">
        <v>1</v>
      </c>
      <c r="AE72" s="370">
        <v>3</v>
      </c>
      <c r="AF72" s="6">
        <v>1</v>
      </c>
      <c r="AG72" s="6"/>
      <c r="AH72" t="s">
        <v>1338</v>
      </c>
    </row>
    <row r="73" spans="1:34" x14ac:dyDescent="0.3">
      <c r="A73" t="s">
        <v>1277</v>
      </c>
      <c r="B73" t="s">
        <v>1531</v>
      </c>
      <c r="C73" s="365" t="s">
        <v>1278</v>
      </c>
      <c r="D73" s="365" t="s">
        <v>1481</v>
      </c>
      <c r="E73" s="365" t="s">
        <v>12</v>
      </c>
      <c r="F73" s="365" t="s">
        <v>506</v>
      </c>
      <c r="G73" s="366">
        <v>42913</v>
      </c>
      <c r="H73" s="367">
        <v>0.69236111111111109</v>
      </c>
      <c r="I73" s="368"/>
      <c r="J73" s="368"/>
      <c r="K73" s="368"/>
      <c r="M73" s="368"/>
      <c r="N73" s="368"/>
      <c r="O73" s="368"/>
      <c r="Q73" t="s">
        <v>1374</v>
      </c>
      <c r="R73" t="s">
        <v>1374</v>
      </c>
      <c r="S73">
        <v>0</v>
      </c>
      <c r="T73">
        <v>0</v>
      </c>
      <c r="U73">
        <v>0</v>
      </c>
      <c r="V73" s="369" t="s">
        <v>1455</v>
      </c>
      <c r="W73" t="s">
        <v>1456</v>
      </c>
      <c r="X73">
        <v>1806</v>
      </c>
      <c r="Y73">
        <v>0</v>
      </c>
      <c r="Z73">
        <v>0</v>
      </c>
      <c r="AA73" s="6" t="s">
        <v>1293</v>
      </c>
      <c r="AB73" s="6"/>
      <c r="AC73" s="370"/>
      <c r="AD73" s="6">
        <v>1</v>
      </c>
      <c r="AE73" s="370">
        <v>3</v>
      </c>
      <c r="AF73" s="6">
        <v>1</v>
      </c>
      <c r="AG73" s="6"/>
      <c r="AH73" t="s">
        <v>1457</v>
      </c>
    </row>
    <row r="74" spans="1:34" x14ac:dyDescent="0.3">
      <c r="A74" t="s">
        <v>1277</v>
      </c>
      <c r="B74" t="s">
        <v>1531</v>
      </c>
      <c r="C74" s="365" t="s">
        <v>1278</v>
      </c>
      <c r="D74" s="365" t="s">
        <v>1481</v>
      </c>
      <c r="E74" s="365" t="s">
        <v>12</v>
      </c>
      <c r="F74" s="365" t="s">
        <v>506</v>
      </c>
      <c r="G74" s="366">
        <v>42913</v>
      </c>
      <c r="H74" s="367">
        <v>0.69236111111111109</v>
      </c>
      <c r="I74" s="368"/>
      <c r="J74" s="368"/>
      <c r="K74" s="368"/>
      <c r="M74" s="368"/>
      <c r="N74" s="368"/>
      <c r="O74" s="368"/>
      <c r="Q74" t="s">
        <v>785</v>
      </c>
      <c r="R74" t="s">
        <v>785</v>
      </c>
      <c r="S74" t="s">
        <v>800</v>
      </c>
      <c r="T74" t="s">
        <v>805</v>
      </c>
      <c r="U74" t="s">
        <v>806</v>
      </c>
      <c r="V74" s="369" t="s">
        <v>807</v>
      </c>
      <c r="W74" t="s">
        <v>1322</v>
      </c>
      <c r="X74">
        <v>131141</v>
      </c>
      <c r="Y74">
        <v>0</v>
      </c>
      <c r="Z74">
        <v>0</v>
      </c>
      <c r="AA74" s="6" t="s">
        <v>1280</v>
      </c>
      <c r="AB74" s="6">
        <v>1</v>
      </c>
      <c r="AC74" s="370">
        <v>3</v>
      </c>
      <c r="AD74" s="6">
        <v>2</v>
      </c>
      <c r="AE74" s="370">
        <v>3</v>
      </c>
      <c r="AF74" s="6">
        <v>3</v>
      </c>
      <c r="AG74" s="6"/>
      <c r="AH74" t="s">
        <v>1532</v>
      </c>
    </row>
    <row r="75" spans="1:34" x14ac:dyDescent="0.3">
      <c r="A75" t="s">
        <v>1277</v>
      </c>
      <c r="B75" t="s">
        <v>1531</v>
      </c>
      <c r="C75" s="365" t="s">
        <v>1278</v>
      </c>
      <c r="D75" s="365" t="s">
        <v>1481</v>
      </c>
      <c r="E75" s="365" t="s">
        <v>12</v>
      </c>
      <c r="F75" s="365" t="s">
        <v>506</v>
      </c>
      <c r="G75" s="366">
        <v>42913</v>
      </c>
      <c r="H75" s="367">
        <v>0.69236111111111109</v>
      </c>
      <c r="I75" s="368"/>
      <c r="J75" s="368"/>
      <c r="K75" s="368"/>
      <c r="M75" s="368"/>
      <c r="N75" s="368"/>
      <c r="O75" s="368"/>
      <c r="Q75" t="s">
        <v>1286</v>
      </c>
      <c r="R75" t="s">
        <v>1287</v>
      </c>
      <c r="S75" t="s">
        <v>1288</v>
      </c>
      <c r="T75" t="s">
        <v>1289</v>
      </c>
      <c r="U75" t="s">
        <v>1290</v>
      </c>
      <c r="V75" s="369" t="s">
        <v>1291</v>
      </c>
      <c r="W75" t="s">
        <v>1282</v>
      </c>
      <c r="X75">
        <v>127160</v>
      </c>
      <c r="Y75">
        <v>0</v>
      </c>
      <c r="Z75" t="s">
        <v>1292</v>
      </c>
      <c r="AA75" s="6" t="s">
        <v>1293</v>
      </c>
      <c r="AB75" s="6">
        <v>1</v>
      </c>
      <c r="AC75" s="370">
        <v>1</v>
      </c>
      <c r="AD75" s="6"/>
      <c r="AE75" s="370"/>
      <c r="AF75" s="6">
        <v>1</v>
      </c>
      <c r="AG75" s="6"/>
      <c r="AH75" t="s">
        <v>1294</v>
      </c>
    </row>
    <row r="76" spans="1:34" x14ac:dyDescent="0.3">
      <c r="A76" t="s">
        <v>1277</v>
      </c>
      <c r="B76" t="s">
        <v>1533</v>
      </c>
      <c r="C76" s="365" t="s">
        <v>1278</v>
      </c>
      <c r="D76" s="365" t="s">
        <v>1481</v>
      </c>
      <c r="E76" s="365" t="s">
        <v>12</v>
      </c>
      <c r="F76" s="365" t="s">
        <v>506</v>
      </c>
      <c r="G76" s="366">
        <v>42913</v>
      </c>
      <c r="H76" s="367">
        <v>0.69236111111111109</v>
      </c>
      <c r="I76" s="368">
        <v>8.3999999999999995E-3</v>
      </c>
      <c r="J76" s="368">
        <v>4.4000000000000003E-3</v>
      </c>
      <c r="K76" s="368">
        <v>3.9999999999999992E-3</v>
      </c>
      <c r="L76">
        <v>4.9000000000000002E-2</v>
      </c>
      <c r="M76" s="368">
        <v>1.37E-2</v>
      </c>
      <c r="N76" s="368">
        <v>3.5299999999999998E-2</v>
      </c>
      <c r="O76" s="368"/>
      <c r="Q76" t="s">
        <v>785</v>
      </c>
      <c r="R76" t="s">
        <v>785</v>
      </c>
      <c r="S76" t="s">
        <v>800</v>
      </c>
      <c r="T76" t="s">
        <v>805</v>
      </c>
      <c r="U76" t="s">
        <v>806</v>
      </c>
      <c r="V76" s="369" t="s">
        <v>807</v>
      </c>
      <c r="W76" t="s">
        <v>1322</v>
      </c>
      <c r="X76">
        <v>131141</v>
      </c>
      <c r="Y76">
        <v>0</v>
      </c>
      <c r="Z76">
        <v>0</v>
      </c>
      <c r="AA76" s="6" t="s">
        <v>1280</v>
      </c>
      <c r="AB76" s="6"/>
      <c r="AC76" s="370"/>
      <c r="AD76" s="6">
        <v>1</v>
      </c>
      <c r="AE76" s="370">
        <v>3</v>
      </c>
      <c r="AF76" s="6">
        <v>1</v>
      </c>
      <c r="AG76" s="6"/>
      <c r="AH76" t="s">
        <v>1534</v>
      </c>
    </row>
    <row r="77" spans="1:34" x14ac:dyDescent="0.3">
      <c r="A77" t="s">
        <v>1277</v>
      </c>
      <c r="B77" t="s">
        <v>1535</v>
      </c>
      <c r="C77" s="365" t="s">
        <v>1278</v>
      </c>
      <c r="D77" s="365" t="s">
        <v>1481</v>
      </c>
      <c r="E77" s="365" t="s">
        <v>12</v>
      </c>
      <c r="F77" s="365" t="s">
        <v>506</v>
      </c>
      <c r="G77" s="366">
        <v>42913</v>
      </c>
      <c r="H77" s="367">
        <v>0.69236111111111109</v>
      </c>
      <c r="I77" s="368">
        <v>1.0800000000000001E-2</v>
      </c>
      <c r="J77" s="368">
        <v>7.4000000000000003E-3</v>
      </c>
      <c r="K77" s="368">
        <v>3.4000000000000002E-3</v>
      </c>
      <c r="L77">
        <v>4.4200000000000003E-2</v>
      </c>
      <c r="M77" s="368">
        <v>1.8599999999999998E-2</v>
      </c>
      <c r="N77" s="368">
        <v>2.5600000000000005E-2</v>
      </c>
      <c r="O77" s="368"/>
      <c r="P77" t="s">
        <v>1536</v>
      </c>
      <c r="Q77" t="s">
        <v>1286</v>
      </c>
      <c r="R77" t="s">
        <v>1287</v>
      </c>
      <c r="S77" t="s">
        <v>1288</v>
      </c>
      <c r="T77" t="s">
        <v>1289</v>
      </c>
      <c r="U77" t="s">
        <v>1290</v>
      </c>
      <c r="V77" s="369" t="s">
        <v>1291</v>
      </c>
      <c r="W77" t="s">
        <v>1282</v>
      </c>
      <c r="X77">
        <v>127160</v>
      </c>
      <c r="Y77">
        <v>0</v>
      </c>
      <c r="Z77" t="s">
        <v>1292</v>
      </c>
      <c r="AA77" s="6" t="s">
        <v>1293</v>
      </c>
      <c r="AB77" s="6">
        <v>1</v>
      </c>
      <c r="AC77" s="370">
        <v>1</v>
      </c>
      <c r="AD77" s="6">
        <v>1</v>
      </c>
      <c r="AE77" s="370">
        <v>1</v>
      </c>
      <c r="AF77" s="6">
        <v>2</v>
      </c>
      <c r="AG77" s="6"/>
      <c r="AH77" t="s">
        <v>1294</v>
      </c>
    </row>
    <row r="78" spans="1:34" x14ac:dyDescent="0.3">
      <c r="A78" t="s">
        <v>1277</v>
      </c>
      <c r="B78" t="s">
        <v>1535</v>
      </c>
      <c r="C78" s="365" t="s">
        <v>1278</v>
      </c>
      <c r="D78" s="365" t="s">
        <v>1481</v>
      </c>
      <c r="E78" s="365" t="s">
        <v>12</v>
      </c>
      <c r="F78" s="365" t="s">
        <v>506</v>
      </c>
      <c r="G78" s="366">
        <v>42913</v>
      </c>
      <c r="H78" s="367">
        <v>0.69236111111111109</v>
      </c>
      <c r="I78" s="368"/>
      <c r="J78" s="368"/>
      <c r="K78" s="368"/>
      <c r="M78" s="368"/>
      <c r="N78" s="368"/>
      <c r="O78" s="368"/>
      <c r="Q78" t="s">
        <v>785</v>
      </c>
      <c r="R78" t="s">
        <v>785</v>
      </c>
      <c r="S78">
        <v>0</v>
      </c>
      <c r="T78">
        <v>0</v>
      </c>
      <c r="U78">
        <v>0</v>
      </c>
      <c r="V78" s="369" t="s">
        <v>785</v>
      </c>
      <c r="W78">
        <v>0</v>
      </c>
      <c r="X78">
        <v>882</v>
      </c>
      <c r="Y78">
        <v>0</v>
      </c>
      <c r="Z78">
        <v>0</v>
      </c>
      <c r="AA78" s="6" t="s">
        <v>1280</v>
      </c>
      <c r="AB78" s="6">
        <v>1</v>
      </c>
      <c r="AC78" s="370">
        <v>3</v>
      </c>
      <c r="AD78" s="6"/>
      <c r="AE78" s="370"/>
      <c r="AF78" s="6">
        <v>1</v>
      </c>
      <c r="AG78" s="6"/>
      <c r="AH78" t="s">
        <v>1537</v>
      </c>
    </row>
    <row r="79" spans="1:34" x14ac:dyDescent="0.3">
      <c r="A79" t="s">
        <v>1277</v>
      </c>
      <c r="B79" t="s">
        <v>1538</v>
      </c>
      <c r="C79" s="365" t="s">
        <v>1278</v>
      </c>
      <c r="D79" s="365" t="s">
        <v>1481</v>
      </c>
      <c r="E79" s="365" t="s">
        <v>12</v>
      </c>
      <c r="F79" s="365" t="s">
        <v>506</v>
      </c>
      <c r="G79" s="366">
        <v>42913</v>
      </c>
      <c r="H79" s="367">
        <v>0.69236111111111109</v>
      </c>
      <c r="I79" s="368">
        <v>7.4999999999999997E-3</v>
      </c>
      <c r="J79" s="368">
        <v>4.4000000000000003E-3</v>
      </c>
      <c r="K79" s="368">
        <v>3.0999999999999995E-3</v>
      </c>
      <c r="L79">
        <v>3.9699999999999999E-2</v>
      </c>
      <c r="M79" s="368">
        <v>1.7299999999999999E-2</v>
      </c>
      <c r="N79" s="368">
        <v>2.24E-2</v>
      </c>
      <c r="O79" s="368"/>
      <c r="P79" t="s">
        <v>1539</v>
      </c>
      <c r="Q79" t="s">
        <v>1286</v>
      </c>
      <c r="R79" t="s">
        <v>1295</v>
      </c>
      <c r="S79" t="s">
        <v>1296</v>
      </c>
      <c r="T79">
        <v>0</v>
      </c>
      <c r="U79">
        <v>0</v>
      </c>
      <c r="V79" s="369" t="s">
        <v>1297</v>
      </c>
      <c r="W79">
        <v>0</v>
      </c>
      <c r="X79">
        <v>108400</v>
      </c>
      <c r="Y79">
        <v>0</v>
      </c>
      <c r="Z79">
        <v>0</v>
      </c>
      <c r="AA79" s="6" t="s">
        <v>1298</v>
      </c>
      <c r="AB79" s="6"/>
      <c r="AC79" s="370"/>
      <c r="AD79" s="6">
        <v>1</v>
      </c>
      <c r="AE79" s="370"/>
      <c r="AF79" s="6">
        <v>1</v>
      </c>
      <c r="AG79" s="6"/>
    </row>
    <row r="80" spans="1:34" x14ac:dyDescent="0.3">
      <c r="A80" t="s">
        <v>1277</v>
      </c>
      <c r="B80" t="s">
        <v>1538</v>
      </c>
      <c r="C80" s="365" t="s">
        <v>1278</v>
      </c>
      <c r="D80" s="365" t="s">
        <v>1481</v>
      </c>
      <c r="E80" s="365" t="s">
        <v>12</v>
      </c>
      <c r="F80" s="365" t="s">
        <v>506</v>
      </c>
      <c r="G80" s="366">
        <v>42913</v>
      </c>
      <c r="H80" s="367">
        <v>0.69236111111111109</v>
      </c>
      <c r="I80" s="368"/>
      <c r="J80" s="368"/>
      <c r="K80" s="368"/>
      <c r="M80" s="368"/>
      <c r="N80" s="368"/>
      <c r="O80" s="368"/>
      <c r="Q80" t="s">
        <v>785</v>
      </c>
      <c r="R80" t="s">
        <v>785</v>
      </c>
      <c r="S80">
        <v>0</v>
      </c>
      <c r="T80">
        <v>0</v>
      </c>
      <c r="U80">
        <v>0</v>
      </c>
      <c r="V80" s="369" t="s">
        <v>785</v>
      </c>
      <c r="W80">
        <v>0</v>
      </c>
      <c r="X80">
        <v>882</v>
      </c>
      <c r="Y80">
        <v>0</v>
      </c>
      <c r="Z80">
        <v>0</v>
      </c>
      <c r="AA80" s="6" t="s">
        <v>1280</v>
      </c>
      <c r="AB80" s="6">
        <v>1</v>
      </c>
      <c r="AC80" s="370">
        <v>3</v>
      </c>
      <c r="AD80" s="6"/>
      <c r="AE80" s="370"/>
      <c r="AF80" s="6">
        <v>1</v>
      </c>
      <c r="AG80" s="6"/>
      <c r="AH80" t="s">
        <v>1498</v>
      </c>
    </row>
    <row r="81" spans="1:34" x14ac:dyDescent="0.3">
      <c r="A81" t="s">
        <v>1277</v>
      </c>
      <c r="B81" t="s">
        <v>919</v>
      </c>
      <c r="C81" s="365" t="s">
        <v>1278</v>
      </c>
      <c r="D81" s="365" t="s">
        <v>1481</v>
      </c>
      <c r="E81" s="365" t="s">
        <v>3</v>
      </c>
      <c r="F81" s="365" t="s">
        <v>189</v>
      </c>
      <c r="G81" s="366">
        <v>42896</v>
      </c>
      <c r="H81" s="367">
        <v>0.31180555555555556</v>
      </c>
      <c r="I81" s="368">
        <v>3.2000000000000002E-3</v>
      </c>
      <c r="J81" s="368">
        <v>8.9999999999999998E-4</v>
      </c>
      <c r="K81" s="368">
        <v>2.3E-3</v>
      </c>
      <c r="N81" s="368"/>
      <c r="O81" s="368"/>
      <c r="Q81" t="s">
        <v>834</v>
      </c>
      <c r="R81" t="s">
        <v>834</v>
      </c>
      <c r="S81" t="s">
        <v>534</v>
      </c>
      <c r="T81">
        <v>0</v>
      </c>
      <c r="U81">
        <v>0</v>
      </c>
      <c r="V81" s="369" t="s">
        <v>534</v>
      </c>
      <c r="W81" t="s">
        <v>1310</v>
      </c>
      <c r="X81">
        <v>105</v>
      </c>
      <c r="Y81">
        <v>0</v>
      </c>
      <c r="Z81">
        <v>0</v>
      </c>
      <c r="AA81" s="6" t="s">
        <v>1280</v>
      </c>
      <c r="AB81" s="6">
        <v>1</v>
      </c>
      <c r="AC81" s="370"/>
      <c r="AD81" s="6">
        <v>2</v>
      </c>
      <c r="AE81" s="370"/>
      <c r="AF81" s="6">
        <v>3</v>
      </c>
      <c r="AG81" s="6"/>
      <c r="AH81" t="s">
        <v>1330</v>
      </c>
    </row>
    <row r="82" spans="1:34" x14ac:dyDescent="0.3">
      <c r="A82" t="s">
        <v>1277</v>
      </c>
      <c r="B82" t="s">
        <v>919</v>
      </c>
      <c r="C82" s="365" t="s">
        <v>1278</v>
      </c>
      <c r="D82" s="365" t="s">
        <v>1481</v>
      </c>
      <c r="E82" s="365" t="s">
        <v>3</v>
      </c>
      <c r="F82" s="365" t="s">
        <v>189</v>
      </c>
      <c r="G82" s="366">
        <v>42896</v>
      </c>
      <c r="H82" s="367">
        <v>0.31180555555555556</v>
      </c>
      <c r="I82" s="368"/>
      <c r="J82" s="368"/>
      <c r="K82" s="368"/>
      <c r="N82" s="368"/>
      <c r="O82" s="368"/>
      <c r="Q82" t="s">
        <v>834</v>
      </c>
      <c r="R82" t="s">
        <v>834</v>
      </c>
      <c r="S82" t="s">
        <v>534</v>
      </c>
      <c r="T82">
        <v>0</v>
      </c>
      <c r="U82">
        <v>0</v>
      </c>
      <c r="V82" s="369" t="s">
        <v>534</v>
      </c>
      <c r="W82" t="s">
        <v>1310</v>
      </c>
      <c r="X82">
        <v>105</v>
      </c>
      <c r="Y82">
        <v>0</v>
      </c>
      <c r="Z82">
        <v>0</v>
      </c>
      <c r="AA82" s="6" t="s">
        <v>1280</v>
      </c>
      <c r="AB82" s="6">
        <v>1</v>
      </c>
      <c r="AC82" s="370"/>
      <c r="AD82" s="6">
        <v>1</v>
      </c>
      <c r="AE82" s="370"/>
      <c r="AF82" s="6">
        <v>2</v>
      </c>
      <c r="AG82" s="6"/>
      <c r="AH82" t="s">
        <v>1540</v>
      </c>
    </row>
    <row r="83" spans="1:34" x14ac:dyDescent="0.3">
      <c r="A83" t="s">
        <v>1277</v>
      </c>
      <c r="B83" t="s">
        <v>919</v>
      </c>
      <c r="C83" s="365" t="s">
        <v>1278</v>
      </c>
      <c r="D83" s="365" t="s">
        <v>1481</v>
      </c>
      <c r="E83" s="365" t="s">
        <v>3</v>
      </c>
      <c r="F83" s="365" t="s">
        <v>189</v>
      </c>
      <c r="G83" s="366">
        <v>42896</v>
      </c>
      <c r="H83" s="367">
        <v>0.31180555555555556</v>
      </c>
      <c r="I83" s="368"/>
      <c r="J83" s="368"/>
      <c r="K83" s="368"/>
      <c r="N83" s="368"/>
      <c r="O83" s="368"/>
      <c r="Q83" t="s">
        <v>1286</v>
      </c>
      <c r="R83" t="s">
        <v>1295</v>
      </c>
      <c r="S83" t="s">
        <v>1296</v>
      </c>
      <c r="T83">
        <v>0</v>
      </c>
      <c r="U83">
        <v>0</v>
      </c>
      <c r="V83" s="369" t="s">
        <v>1297</v>
      </c>
      <c r="W83">
        <v>0</v>
      </c>
      <c r="X83">
        <v>108400</v>
      </c>
      <c r="Y83">
        <v>0</v>
      </c>
      <c r="Z83">
        <v>0</v>
      </c>
      <c r="AA83" s="6" t="s">
        <v>1298</v>
      </c>
      <c r="AB83" s="6"/>
      <c r="AC83" s="370"/>
      <c r="AD83" s="6">
        <v>6</v>
      </c>
      <c r="AE83" s="370"/>
      <c r="AF83" s="6">
        <v>6</v>
      </c>
      <c r="AG83" s="6"/>
    </row>
    <row r="84" spans="1:34" x14ac:dyDescent="0.3">
      <c r="A84" t="s">
        <v>1277</v>
      </c>
      <c r="B84" t="s">
        <v>919</v>
      </c>
      <c r="C84" s="365" t="s">
        <v>1278</v>
      </c>
      <c r="D84" s="365" t="s">
        <v>1481</v>
      </c>
      <c r="E84" s="365" t="s">
        <v>3</v>
      </c>
      <c r="F84" s="365" t="s">
        <v>189</v>
      </c>
      <c r="G84" s="366">
        <v>42896</v>
      </c>
      <c r="H84" s="367">
        <v>0.31180555555555556</v>
      </c>
      <c r="I84" s="368"/>
      <c r="J84" s="368"/>
      <c r="K84" s="368"/>
      <c r="N84" s="368"/>
      <c r="O84" s="368"/>
      <c r="Q84" t="s">
        <v>834</v>
      </c>
      <c r="R84" t="s">
        <v>834</v>
      </c>
      <c r="S84" t="s">
        <v>534</v>
      </c>
      <c r="T84" t="s">
        <v>835</v>
      </c>
      <c r="U84" t="s">
        <v>1354</v>
      </c>
      <c r="V84" s="369" t="s">
        <v>1354</v>
      </c>
      <c r="W84" t="s">
        <v>1320</v>
      </c>
      <c r="X84">
        <v>243</v>
      </c>
      <c r="Y84">
        <v>0</v>
      </c>
      <c r="Z84">
        <v>0</v>
      </c>
      <c r="AA84" s="6" t="s">
        <v>1280</v>
      </c>
      <c r="AB84" s="6"/>
      <c r="AC84" s="370"/>
      <c r="AD84" s="6">
        <v>6</v>
      </c>
      <c r="AE84" s="370"/>
      <c r="AF84" s="6">
        <v>6</v>
      </c>
      <c r="AG84" s="6"/>
    </row>
    <row r="85" spans="1:34" x14ac:dyDescent="0.3">
      <c r="A85" t="s">
        <v>1277</v>
      </c>
      <c r="B85" t="s">
        <v>919</v>
      </c>
      <c r="C85" s="365" t="s">
        <v>1278</v>
      </c>
      <c r="D85" s="365" t="s">
        <v>1481</v>
      </c>
      <c r="E85" s="365" t="s">
        <v>3</v>
      </c>
      <c r="F85" s="365" t="s">
        <v>189</v>
      </c>
      <c r="G85" s="366">
        <v>42896</v>
      </c>
      <c r="H85" s="367">
        <v>0.31180555555555556</v>
      </c>
      <c r="I85" s="368"/>
      <c r="J85" s="368"/>
      <c r="K85" s="368"/>
      <c r="N85" s="368"/>
      <c r="O85" s="368"/>
      <c r="Q85" t="s">
        <v>813</v>
      </c>
      <c r="R85" t="s">
        <v>813</v>
      </c>
      <c r="S85" t="s">
        <v>817</v>
      </c>
      <c r="T85" t="s">
        <v>820</v>
      </c>
      <c r="U85">
        <v>0</v>
      </c>
      <c r="V85" s="369" t="s">
        <v>820</v>
      </c>
      <c r="W85" t="s">
        <v>1424</v>
      </c>
      <c r="X85">
        <v>1102</v>
      </c>
      <c r="Y85">
        <v>0</v>
      </c>
      <c r="Z85" t="s">
        <v>1425</v>
      </c>
      <c r="AA85" s="6" t="s">
        <v>1280</v>
      </c>
      <c r="AB85" s="6"/>
      <c r="AC85" s="370"/>
      <c r="AD85" s="6">
        <v>2</v>
      </c>
      <c r="AE85" s="370"/>
      <c r="AF85" s="6">
        <v>2</v>
      </c>
      <c r="AG85" s="6"/>
    </row>
    <row r="86" spans="1:34" x14ac:dyDescent="0.3">
      <c r="A86" t="s">
        <v>1277</v>
      </c>
      <c r="B86" t="s">
        <v>920</v>
      </c>
      <c r="C86" s="365" t="s">
        <v>1278</v>
      </c>
      <c r="D86" s="365" t="s">
        <v>1481</v>
      </c>
      <c r="E86" s="365" t="s">
        <v>3</v>
      </c>
      <c r="F86" s="365" t="s">
        <v>189</v>
      </c>
      <c r="G86" s="366">
        <v>42896</v>
      </c>
      <c r="H86" s="367">
        <v>0.31180555555555556</v>
      </c>
      <c r="I86" s="368">
        <v>2.3999999999999998E-3</v>
      </c>
      <c r="J86" s="368">
        <v>1.4E-3</v>
      </c>
      <c r="K86" s="368">
        <v>9.999999999999998E-4</v>
      </c>
      <c r="N86" s="368"/>
      <c r="O86" s="368" t="s">
        <v>1323</v>
      </c>
      <c r="P86" s="376" t="s">
        <v>1541</v>
      </c>
      <c r="Q86" t="s">
        <v>834</v>
      </c>
      <c r="R86" t="s">
        <v>834</v>
      </c>
      <c r="S86" t="s">
        <v>534</v>
      </c>
      <c r="T86" t="s">
        <v>835</v>
      </c>
      <c r="U86" t="s">
        <v>850</v>
      </c>
      <c r="V86" s="369" t="s">
        <v>850</v>
      </c>
      <c r="W86" t="s">
        <v>1387</v>
      </c>
      <c r="X86">
        <v>229</v>
      </c>
      <c r="Y86">
        <v>0</v>
      </c>
      <c r="Z86">
        <v>0</v>
      </c>
      <c r="AA86" s="6" t="s">
        <v>1280</v>
      </c>
      <c r="AB86" s="6"/>
      <c r="AC86" s="370"/>
      <c r="AD86" s="6">
        <v>1</v>
      </c>
      <c r="AE86" s="370"/>
      <c r="AF86" s="6">
        <v>1</v>
      </c>
      <c r="AG86" s="6"/>
      <c r="AH86" t="s">
        <v>1464</v>
      </c>
    </row>
    <row r="87" spans="1:34" x14ac:dyDescent="0.3">
      <c r="A87" t="s">
        <v>1277</v>
      </c>
      <c r="B87" t="s">
        <v>920</v>
      </c>
      <c r="C87" s="365" t="s">
        <v>1278</v>
      </c>
      <c r="D87" s="365" t="s">
        <v>1481</v>
      </c>
      <c r="E87" s="365" t="s">
        <v>3</v>
      </c>
      <c r="F87" s="365" t="s">
        <v>189</v>
      </c>
      <c r="G87" s="366">
        <v>42896</v>
      </c>
      <c r="H87" s="367">
        <v>0.31180555555555556</v>
      </c>
      <c r="I87" s="368"/>
      <c r="J87" s="368"/>
      <c r="K87" s="368"/>
      <c r="N87" s="368"/>
      <c r="O87" s="368"/>
      <c r="Q87" t="s">
        <v>813</v>
      </c>
      <c r="R87" t="s">
        <v>813</v>
      </c>
      <c r="S87" t="s">
        <v>833</v>
      </c>
      <c r="T87">
        <v>0</v>
      </c>
      <c r="U87">
        <v>0</v>
      </c>
      <c r="V87" s="369" t="s">
        <v>833</v>
      </c>
      <c r="W87" t="s">
        <v>1355</v>
      </c>
      <c r="X87">
        <v>1078</v>
      </c>
      <c r="Y87">
        <v>0</v>
      </c>
      <c r="Z87" t="s">
        <v>1356</v>
      </c>
      <c r="AA87" s="6" t="s">
        <v>1280</v>
      </c>
      <c r="AB87" s="6"/>
      <c r="AC87" s="370"/>
      <c r="AD87" s="6">
        <v>2</v>
      </c>
      <c r="AE87" s="370"/>
      <c r="AF87" s="6">
        <v>2</v>
      </c>
      <c r="AG87" s="6"/>
    </row>
    <row r="88" spans="1:34" x14ac:dyDescent="0.3">
      <c r="A88" t="s">
        <v>1277</v>
      </c>
      <c r="B88" t="s">
        <v>920</v>
      </c>
      <c r="C88" s="365" t="s">
        <v>1278</v>
      </c>
      <c r="D88" s="365" t="s">
        <v>1481</v>
      </c>
      <c r="E88" s="365" t="s">
        <v>3</v>
      </c>
      <c r="F88" s="365" t="s">
        <v>189</v>
      </c>
      <c r="G88" s="366">
        <v>42896</v>
      </c>
      <c r="H88" s="367">
        <v>0.31180555555555556</v>
      </c>
      <c r="I88" s="368"/>
      <c r="J88" s="368"/>
      <c r="K88" s="368"/>
      <c r="N88" s="368"/>
      <c r="O88" s="368"/>
      <c r="Q88" t="s">
        <v>834</v>
      </c>
      <c r="R88" t="s">
        <v>834</v>
      </c>
      <c r="S88" t="s">
        <v>534</v>
      </c>
      <c r="T88">
        <v>0</v>
      </c>
      <c r="U88">
        <v>0</v>
      </c>
      <c r="V88" s="369" t="s">
        <v>534</v>
      </c>
      <c r="W88" t="s">
        <v>1310</v>
      </c>
      <c r="X88">
        <v>105</v>
      </c>
      <c r="Y88">
        <v>0</v>
      </c>
      <c r="Z88">
        <v>0</v>
      </c>
      <c r="AA88" s="6" t="s">
        <v>1280</v>
      </c>
      <c r="AB88" s="6"/>
      <c r="AC88" s="370"/>
      <c r="AD88" s="6">
        <v>1</v>
      </c>
      <c r="AE88" s="370"/>
      <c r="AF88" s="6">
        <v>1</v>
      </c>
      <c r="AG88" s="6"/>
      <c r="AH88" t="s">
        <v>1542</v>
      </c>
    </row>
    <row r="89" spans="1:34" x14ac:dyDescent="0.3">
      <c r="A89" t="s">
        <v>1277</v>
      </c>
      <c r="B89" t="s">
        <v>921</v>
      </c>
      <c r="C89" s="365" t="s">
        <v>1278</v>
      </c>
      <c r="D89" s="365" t="s">
        <v>1481</v>
      </c>
      <c r="E89" s="365" t="s">
        <v>3</v>
      </c>
      <c r="F89" s="365" t="s">
        <v>189</v>
      </c>
      <c r="G89" s="366">
        <v>42896</v>
      </c>
      <c r="H89" s="367">
        <v>0.31180555555555556</v>
      </c>
      <c r="I89" s="368">
        <v>2E-3</v>
      </c>
      <c r="J89" s="368">
        <v>5.9999999999999995E-4</v>
      </c>
      <c r="K89" s="368">
        <v>1.4000000000000002E-3</v>
      </c>
      <c r="N89" s="368"/>
      <c r="O89" s="368" t="s">
        <v>1323</v>
      </c>
      <c r="Q89" t="s">
        <v>834</v>
      </c>
      <c r="R89" t="s">
        <v>834</v>
      </c>
      <c r="S89" t="s">
        <v>534</v>
      </c>
      <c r="T89" t="s">
        <v>835</v>
      </c>
      <c r="U89" t="s">
        <v>850</v>
      </c>
      <c r="V89" s="369" t="s">
        <v>850</v>
      </c>
      <c r="W89" t="s">
        <v>1387</v>
      </c>
      <c r="X89">
        <v>229</v>
      </c>
      <c r="Y89">
        <v>0</v>
      </c>
      <c r="Z89">
        <v>0</v>
      </c>
      <c r="AA89" s="6" t="s">
        <v>1280</v>
      </c>
      <c r="AB89" s="6"/>
      <c r="AC89" s="370"/>
      <c r="AD89" s="6">
        <v>1</v>
      </c>
      <c r="AE89" s="370"/>
      <c r="AF89" s="6">
        <v>1</v>
      </c>
      <c r="AG89" s="6"/>
      <c r="AH89" t="s">
        <v>1464</v>
      </c>
    </row>
    <row r="90" spans="1:34" x14ac:dyDescent="0.3">
      <c r="A90" t="s">
        <v>1277</v>
      </c>
      <c r="B90" t="s">
        <v>921</v>
      </c>
      <c r="C90" s="365" t="s">
        <v>1278</v>
      </c>
      <c r="D90" s="365" t="s">
        <v>1481</v>
      </c>
      <c r="E90" s="365" t="s">
        <v>3</v>
      </c>
      <c r="F90" s="365" t="s">
        <v>189</v>
      </c>
      <c r="G90" s="366">
        <v>42896</v>
      </c>
      <c r="H90" s="367">
        <v>0.31180555555555556</v>
      </c>
      <c r="I90" s="368"/>
      <c r="J90" s="368"/>
      <c r="K90" s="368"/>
      <c r="N90" s="368"/>
      <c r="O90" s="368"/>
      <c r="Q90" t="s">
        <v>834</v>
      </c>
      <c r="R90" t="s">
        <v>834</v>
      </c>
      <c r="S90" t="s">
        <v>534</v>
      </c>
      <c r="T90" t="s">
        <v>837</v>
      </c>
      <c r="U90" t="s">
        <v>838</v>
      </c>
      <c r="V90" s="369" t="s">
        <v>838</v>
      </c>
      <c r="W90" t="s">
        <v>1337</v>
      </c>
      <c r="X90">
        <v>23091</v>
      </c>
      <c r="Y90">
        <v>0</v>
      </c>
      <c r="Z90">
        <v>0</v>
      </c>
      <c r="AA90" s="6" t="s">
        <v>1280</v>
      </c>
      <c r="AB90" s="6"/>
      <c r="AC90" s="370"/>
      <c r="AD90" s="6">
        <v>1</v>
      </c>
      <c r="AE90" s="370"/>
      <c r="AF90" s="6">
        <v>1</v>
      </c>
      <c r="AG90" s="6"/>
      <c r="AH90" t="s">
        <v>1464</v>
      </c>
    </row>
    <row r="91" spans="1:34" x14ac:dyDescent="0.3">
      <c r="A91" t="s">
        <v>1277</v>
      </c>
      <c r="B91" t="s">
        <v>922</v>
      </c>
      <c r="C91" s="365" t="s">
        <v>1278</v>
      </c>
      <c r="D91" s="365" t="s">
        <v>1481</v>
      </c>
      <c r="E91" s="365" t="s">
        <v>3</v>
      </c>
      <c r="F91" s="365" t="s">
        <v>189</v>
      </c>
      <c r="G91" s="366">
        <v>42896</v>
      </c>
      <c r="H91" s="367">
        <v>0.31180555555555556</v>
      </c>
      <c r="I91" s="368">
        <v>6.1999999999999998E-3</v>
      </c>
      <c r="J91" s="368">
        <v>2E-3</v>
      </c>
      <c r="K91" s="368">
        <v>4.1999999999999997E-3</v>
      </c>
      <c r="N91" s="368"/>
      <c r="O91" s="368"/>
      <c r="Q91" t="s">
        <v>834</v>
      </c>
      <c r="R91" t="s">
        <v>834</v>
      </c>
      <c r="S91" t="s">
        <v>534</v>
      </c>
      <c r="T91">
        <v>0</v>
      </c>
      <c r="U91">
        <v>0</v>
      </c>
      <c r="V91" s="369" t="s">
        <v>534</v>
      </c>
      <c r="W91" t="s">
        <v>1310</v>
      </c>
      <c r="X91">
        <v>105</v>
      </c>
      <c r="Y91">
        <v>0</v>
      </c>
      <c r="Z91">
        <v>0</v>
      </c>
      <c r="AA91" s="6" t="s">
        <v>1280</v>
      </c>
      <c r="AB91" s="6">
        <v>1</v>
      </c>
      <c r="AC91" s="370"/>
      <c r="AD91" s="6">
        <v>1</v>
      </c>
      <c r="AE91" s="370"/>
      <c r="AF91" s="6">
        <v>2</v>
      </c>
      <c r="AG91" s="6"/>
      <c r="AH91" t="s">
        <v>1543</v>
      </c>
    </row>
    <row r="92" spans="1:34" x14ac:dyDescent="0.3">
      <c r="A92" t="s">
        <v>1277</v>
      </c>
      <c r="B92" t="s">
        <v>922</v>
      </c>
      <c r="C92" s="365" t="s">
        <v>1278</v>
      </c>
      <c r="D92" s="365" t="s">
        <v>1481</v>
      </c>
      <c r="E92" s="365" t="s">
        <v>3</v>
      </c>
      <c r="F92" s="365" t="s">
        <v>189</v>
      </c>
      <c r="G92" s="366">
        <v>42896</v>
      </c>
      <c r="H92" s="367">
        <v>0.31180555555555556</v>
      </c>
      <c r="I92" s="368"/>
      <c r="J92" s="368"/>
      <c r="K92" s="368"/>
      <c r="N92" s="368"/>
      <c r="O92" s="368"/>
      <c r="Q92" t="s">
        <v>834</v>
      </c>
      <c r="R92" t="s">
        <v>834</v>
      </c>
      <c r="S92" t="s">
        <v>534</v>
      </c>
      <c r="T92" t="s">
        <v>835</v>
      </c>
      <c r="U92" t="s">
        <v>850</v>
      </c>
      <c r="V92" s="369" t="s">
        <v>850</v>
      </c>
      <c r="W92" t="s">
        <v>1387</v>
      </c>
      <c r="X92">
        <v>229</v>
      </c>
      <c r="Y92">
        <v>0</v>
      </c>
      <c r="Z92">
        <v>0</v>
      </c>
      <c r="AA92" s="6" t="s">
        <v>1280</v>
      </c>
      <c r="AB92" s="6">
        <v>1</v>
      </c>
      <c r="AC92" s="370"/>
      <c r="AD92" s="6"/>
      <c r="AE92" s="370"/>
      <c r="AF92" s="6">
        <v>1</v>
      </c>
      <c r="AG92" s="6"/>
    </row>
    <row r="93" spans="1:34" x14ac:dyDescent="0.3">
      <c r="A93" t="s">
        <v>1277</v>
      </c>
      <c r="B93" t="s">
        <v>922</v>
      </c>
      <c r="C93" s="365" t="s">
        <v>1278</v>
      </c>
      <c r="D93" s="365" t="s">
        <v>1481</v>
      </c>
      <c r="E93" s="365" t="s">
        <v>3</v>
      </c>
      <c r="F93" s="365" t="s">
        <v>189</v>
      </c>
      <c r="G93" s="366">
        <v>42896</v>
      </c>
      <c r="H93" s="367">
        <v>0.31180555555555556</v>
      </c>
      <c r="I93" s="368"/>
      <c r="J93" s="368"/>
      <c r="K93" s="368"/>
      <c r="N93" s="368"/>
      <c r="O93" s="368"/>
      <c r="Q93" t="s">
        <v>813</v>
      </c>
      <c r="R93" t="s">
        <v>813</v>
      </c>
      <c r="S93" t="s">
        <v>821</v>
      </c>
      <c r="T93" t="s">
        <v>1377</v>
      </c>
      <c r="U93" t="s">
        <v>1378</v>
      </c>
      <c r="V93" s="369" t="s">
        <v>1379</v>
      </c>
      <c r="W93" t="s">
        <v>1380</v>
      </c>
      <c r="X93">
        <v>110398</v>
      </c>
      <c r="Y93">
        <v>0</v>
      </c>
      <c r="Z93">
        <v>0</v>
      </c>
      <c r="AA93" s="6" t="s">
        <v>1280</v>
      </c>
      <c r="AB93" s="6"/>
      <c r="AC93" s="370"/>
      <c r="AD93" s="6">
        <v>1</v>
      </c>
      <c r="AE93" s="370"/>
      <c r="AF93" s="6">
        <v>1</v>
      </c>
      <c r="AG93" s="6"/>
    </row>
    <row r="94" spans="1:34" x14ac:dyDescent="0.3">
      <c r="A94" t="s">
        <v>1277</v>
      </c>
      <c r="B94" t="s">
        <v>922</v>
      </c>
      <c r="C94" s="365" t="s">
        <v>1278</v>
      </c>
      <c r="D94" s="365" t="s">
        <v>1481</v>
      </c>
      <c r="E94" s="365" t="s">
        <v>3</v>
      </c>
      <c r="F94" s="365" t="s">
        <v>189</v>
      </c>
      <c r="G94" s="366">
        <v>42896</v>
      </c>
      <c r="H94" s="367">
        <v>0.31180555555555556</v>
      </c>
      <c r="I94" s="368"/>
      <c r="J94" s="368"/>
      <c r="K94" s="368"/>
      <c r="N94" s="368"/>
      <c r="O94" s="368"/>
      <c r="Q94" t="s">
        <v>834</v>
      </c>
      <c r="R94" t="s">
        <v>834</v>
      </c>
      <c r="S94" t="s">
        <v>534</v>
      </c>
      <c r="T94" t="s">
        <v>837</v>
      </c>
      <c r="U94" t="s">
        <v>838</v>
      </c>
      <c r="V94" s="369" t="s">
        <v>838</v>
      </c>
      <c r="W94" t="s">
        <v>1337</v>
      </c>
      <c r="X94">
        <v>23091</v>
      </c>
      <c r="Y94">
        <v>0</v>
      </c>
      <c r="Z94">
        <v>0</v>
      </c>
      <c r="AA94" s="6" t="s">
        <v>1280</v>
      </c>
      <c r="AB94" s="6"/>
      <c r="AC94" s="370"/>
      <c r="AD94" s="6">
        <v>2</v>
      </c>
      <c r="AE94" s="370"/>
      <c r="AF94" s="6">
        <v>2</v>
      </c>
      <c r="AG94" s="6"/>
    </row>
    <row r="95" spans="1:34" x14ac:dyDescent="0.3">
      <c r="A95" t="s">
        <v>1277</v>
      </c>
      <c r="B95" t="s">
        <v>922</v>
      </c>
      <c r="C95" s="365" t="s">
        <v>1278</v>
      </c>
      <c r="D95" s="365" t="s">
        <v>1481</v>
      </c>
      <c r="E95" s="365" t="s">
        <v>3</v>
      </c>
      <c r="F95" s="365" t="s">
        <v>189</v>
      </c>
      <c r="G95" s="366">
        <v>42896</v>
      </c>
      <c r="H95" s="367">
        <v>0.31180555555555556</v>
      </c>
      <c r="I95" s="368"/>
      <c r="J95" s="368"/>
      <c r="K95" s="368"/>
      <c r="N95" s="368"/>
      <c r="O95" s="368"/>
      <c r="Q95" t="s">
        <v>1286</v>
      </c>
      <c r="R95" t="s">
        <v>1390</v>
      </c>
      <c r="S95">
        <v>0</v>
      </c>
      <c r="T95">
        <v>0</v>
      </c>
      <c r="U95">
        <v>0</v>
      </c>
      <c r="V95" s="369" t="s">
        <v>1390</v>
      </c>
      <c r="W95">
        <v>0</v>
      </c>
      <c r="X95">
        <v>1410</v>
      </c>
      <c r="Y95">
        <v>0</v>
      </c>
      <c r="Z95" t="s">
        <v>1391</v>
      </c>
      <c r="AA95" s="6" t="s">
        <v>1293</v>
      </c>
      <c r="AB95" s="6"/>
      <c r="AC95" s="370"/>
      <c r="AD95" s="6">
        <v>1</v>
      </c>
      <c r="AE95" s="370"/>
      <c r="AF95" s="6">
        <v>1</v>
      </c>
      <c r="AG95" s="6"/>
    </row>
    <row r="96" spans="1:34" x14ac:dyDescent="0.3">
      <c r="A96" t="s">
        <v>1277</v>
      </c>
      <c r="B96" t="s">
        <v>922</v>
      </c>
      <c r="C96" s="365" t="s">
        <v>1278</v>
      </c>
      <c r="D96" s="365" t="s">
        <v>1481</v>
      </c>
      <c r="E96" s="365" t="s">
        <v>3</v>
      </c>
      <c r="F96" s="365" t="s">
        <v>189</v>
      </c>
      <c r="G96" s="366">
        <v>42896</v>
      </c>
      <c r="H96" s="367">
        <v>0.31180555555555556</v>
      </c>
      <c r="I96" s="368"/>
      <c r="J96" s="368"/>
      <c r="K96" s="368"/>
      <c r="N96" s="368"/>
      <c r="O96" s="368"/>
      <c r="Q96" t="s">
        <v>834</v>
      </c>
      <c r="R96" t="s">
        <v>834</v>
      </c>
      <c r="S96" t="s">
        <v>534</v>
      </c>
      <c r="T96" t="s">
        <v>835</v>
      </c>
      <c r="U96" t="s">
        <v>853</v>
      </c>
      <c r="V96" s="369" t="s">
        <v>853</v>
      </c>
      <c r="W96" t="s">
        <v>1387</v>
      </c>
      <c r="X96">
        <v>230</v>
      </c>
      <c r="Y96">
        <v>0</v>
      </c>
      <c r="Z96">
        <v>0</v>
      </c>
      <c r="AA96" s="6" t="s">
        <v>1280</v>
      </c>
      <c r="AB96" s="6"/>
      <c r="AC96" s="370"/>
      <c r="AD96" s="6">
        <v>1</v>
      </c>
      <c r="AE96" s="370"/>
      <c r="AF96" s="6">
        <v>1</v>
      </c>
      <c r="AG96" s="6"/>
    </row>
    <row r="97" spans="1:34" x14ac:dyDescent="0.3">
      <c r="A97" t="s">
        <v>1277</v>
      </c>
      <c r="B97" t="s">
        <v>922</v>
      </c>
      <c r="C97" s="365" t="s">
        <v>1278</v>
      </c>
      <c r="D97" s="365" t="s">
        <v>1481</v>
      </c>
      <c r="E97" s="365" t="s">
        <v>3</v>
      </c>
      <c r="F97" s="365" t="s">
        <v>189</v>
      </c>
      <c r="G97" s="366">
        <v>42896</v>
      </c>
      <c r="H97" s="367">
        <v>0.31180555555555556</v>
      </c>
      <c r="I97" s="368"/>
      <c r="J97" s="368"/>
      <c r="K97" s="368"/>
      <c r="N97" s="368"/>
      <c r="O97" s="368"/>
      <c r="Q97" t="s">
        <v>834</v>
      </c>
      <c r="R97" t="s">
        <v>834</v>
      </c>
      <c r="S97" t="s">
        <v>534</v>
      </c>
      <c r="T97">
        <v>0</v>
      </c>
      <c r="U97">
        <v>0</v>
      </c>
      <c r="V97" s="369" t="s">
        <v>534</v>
      </c>
      <c r="W97" t="s">
        <v>1310</v>
      </c>
      <c r="X97">
        <v>105</v>
      </c>
      <c r="Y97">
        <v>0</v>
      </c>
      <c r="Z97">
        <v>0</v>
      </c>
      <c r="AA97" s="6" t="s">
        <v>1280</v>
      </c>
      <c r="AB97" s="6"/>
      <c r="AC97" s="370"/>
      <c r="AD97" s="6">
        <v>1</v>
      </c>
      <c r="AE97" s="370"/>
      <c r="AF97" s="6">
        <v>1</v>
      </c>
      <c r="AG97" s="6"/>
      <c r="AH97" t="s">
        <v>1544</v>
      </c>
    </row>
    <row r="98" spans="1:34" x14ac:dyDescent="0.3">
      <c r="A98" t="s">
        <v>1277</v>
      </c>
      <c r="B98" t="s">
        <v>923</v>
      </c>
      <c r="C98" s="365" t="s">
        <v>1278</v>
      </c>
      <c r="D98" s="365" t="s">
        <v>1481</v>
      </c>
      <c r="E98" s="365" t="s">
        <v>3</v>
      </c>
      <c r="F98" s="365" t="s">
        <v>189</v>
      </c>
      <c r="G98" s="366">
        <v>42896</v>
      </c>
      <c r="H98" s="367">
        <v>0.31180555555555556</v>
      </c>
      <c r="I98" s="368">
        <v>8.3999999999999995E-3</v>
      </c>
      <c r="J98" s="368">
        <v>2.3999999999999998E-3</v>
      </c>
      <c r="K98" s="368">
        <v>6.0000000000000001E-3</v>
      </c>
      <c r="N98" s="368"/>
      <c r="O98" s="368"/>
      <c r="Q98" t="s">
        <v>1286</v>
      </c>
      <c r="R98" t="s">
        <v>1295</v>
      </c>
      <c r="S98" t="s">
        <v>1296</v>
      </c>
      <c r="T98">
        <v>0</v>
      </c>
      <c r="U98">
        <v>0</v>
      </c>
      <c r="V98" s="369" t="s">
        <v>1297</v>
      </c>
      <c r="W98">
        <v>0</v>
      </c>
      <c r="X98">
        <v>108400</v>
      </c>
      <c r="Y98">
        <v>0</v>
      </c>
      <c r="Z98">
        <v>0</v>
      </c>
      <c r="AA98" s="6" t="s">
        <v>1298</v>
      </c>
      <c r="AB98" s="6">
        <v>1</v>
      </c>
      <c r="AC98" s="370"/>
      <c r="AD98" s="6"/>
      <c r="AE98" s="370"/>
      <c r="AF98" s="6">
        <v>1</v>
      </c>
      <c r="AG98" s="6"/>
    </row>
    <row r="99" spans="1:34" x14ac:dyDescent="0.3">
      <c r="A99" t="s">
        <v>1277</v>
      </c>
      <c r="B99" t="s">
        <v>923</v>
      </c>
      <c r="C99" s="365" t="s">
        <v>1278</v>
      </c>
      <c r="D99" s="365" t="s">
        <v>1481</v>
      </c>
      <c r="E99" s="365" t="s">
        <v>3</v>
      </c>
      <c r="F99" s="365" t="s">
        <v>189</v>
      </c>
      <c r="G99" s="366">
        <v>42896</v>
      </c>
      <c r="H99" s="367">
        <v>0.31180555555555556</v>
      </c>
      <c r="I99" s="368"/>
      <c r="J99" s="368"/>
      <c r="K99" s="368"/>
      <c r="N99" s="368"/>
      <c r="O99" s="368"/>
      <c r="Q99" t="s">
        <v>834</v>
      </c>
      <c r="R99" t="s">
        <v>834</v>
      </c>
      <c r="S99" t="s">
        <v>534</v>
      </c>
      <c r="T99">
        <v>0</v>
      </c>
      <c r="U99">
        <v>0</v>
      </c>
      <c r="V99" s="369" t="s">
        <v>534</v>
      </c>
      <c r="W99" t="s">
        <v>1310</v>
      </c>
      <c r="X99">
        <v>105</v>
      </c>
      <c r="Y99">
        <v>0</v>
      </c>
      <c r="Z99">
        <v>0</v>
      </c>
      <c r="AA99" s="6" t="s">
        <v>1280</v>
      </c>
      <c r="AB99" s="6">
        <v>1</v>
      </c>
      <c r="AC99" s="370"/>
      <c r="AD99" s="6"/>
      <c r="AE99" s="370"/>
      <c r="AF99" s="6">
        <v>1</v>
      </c>
      <c r="AG99" s="6"/>
    </row>
    <row r="100" spans="1:34" x14ac:dyDescent="0.3">
      <c r="A100" t="s">
        <v>1277</v>
      </c>
      <c r="B100" t="s">
        <v>923</v>
      </c>
      <c r="C100" s="365" t="s">
        <v>1278</v>
      </c>
      <c r="D100" s="365" t="s">
        <v>1481</v>
      </c>
      <c r="E100" s="365" t="s">
        <v>3</v>
      </c>
      <c r="F100" s="365" t="s">
        <v>189</v>
      </c>
      <c r="G100" s="366">
        <v>42896</v>
      </c>
      <c r="H100" s="367">
        <v>0.31180555555555556</v>
      </c>
      <c r="I100" s="368"/>
      <c r="J100" s="368"/>
      <c r="K100" s="368"/>
      <c r="N100" s="368"/>
      <c r="O100" s="368"/>
      <c r="Q100" t="s">
        <v>834</v>
      </c>
      <c r="R100" t="s">
        <v>834</v>
      </c>
      <c r="S100" t="s">
        <v>534</v>
      </c>
      <c r="T100">
        <v>0</v>
      </c>
      <c r="U100">
        <v>0</v>
      </c>
      <c r="V100" s="369" t="s">
        <v>534</v>
      </c>
      <c r="W100" t="s">
        <v>1310</v>
      </c>
      <c r="X100">
        <v>105</v>
      </c>
      <c r="Y100">
        <v>0</v>
      </c>
      <c r="Z100">
        <v>0</v>
      </c>
      <c r="AA100" s="6" t="s">
        <v>1280</v>
      </c>
      <c r="AB100" s="6">
        <v>1</v>
      </c>
      <c r="AC100" s="370"/>
      <c r="AD100" s="6">
        <v>1</v>
      </c>
      <c r="AE100" s="370"/>
      <c r="AF100" s="6">
        <v>2</v>
      </c>
      <c r="AG100" s="6"/>
      <c r="AH100" t="s">
        <v>1545</v>
      </c>
    </row>
    <row r="101" spans="1:34" x14ac:dyDescent="0.3">
      <c r="A101" t="s">
        <v>1277</v>
      </c>
      <c r="B101" t="s">
        <v>923</v>
      </c>
      <c r="C101" s="365" t="s">
        <v>1278</v>
      </c>
      <c r="D101" s="365" t="s">
        <v>1481</v>
      </c>
      <c r="E101" s="365" t="s">
        <v>3</v>
      </c>
      <c r="F101" s="365" t="s">
        <v>189</v>
      </c>
      <c r="G101" s="366">
        <v>42896</v>
      </c>
      <c r="H101" s="367">
        <v>0.31180555555555556</v>
      </c>
      <c r="I101" s="368"/>
      <c r="J101" s="368"/>
      <c r="K101" s="368"/>
      <c r="N101" s="368"/>
      <c r="O101" s="368"/>
      <c r="Q101" t="s">
        <v>813</v>
      </c>
      <c r="R101" t="s">
        <v>813</v>
      </c>
      <c r="S101" t="s">
        <v>821</v>
      </c>
      <c r="T101" t="s">
        <v>822</v>
      </c>
      <c r="U101" t="s">
        <v>1340</v>
      </c>
      <c r="V101" s="369" t="s">
        <v>1403</v>
      </c>
      <c r="W101" t="s">
        <v>1404</v>
      </c>
      <c r="X101">
        <v>102139</v>
      </c>
      <c r="Y101" t="s">
        <v>1405</v>
      </c>
      <c r="Z101">
        <v>0</v>
      </c>
      <c r="AA101" s="6" t="s">
        <v>1280</v>
      </c>
      <c r="AB101" s="6">
        <v>1</v>
      </c>
      <c r="AC101" s="370"/>
      <c r="AD101" s="6"/>
      <c r="AE101" s="370"/>
      <c r="AF101" s="6">
        <v>1</v>
      </c>
      <c r="AG101" s="6"/>
      <c r="AH101" t="s">
        <v>1464</v>
      </c>
    </row>
    <row r="102" spans="1:34" x14ac:dyDescent="0.3">
      <c r="A102" t="s">
        <v>1277</v>
      </c>
      <c r="B102" t="s">
        <v>923</v>
      </c>
      <c r="C102" s="365" t="s">
        <v>1278</v>
      </c>
      <c r="D102" s="365" t="s">
        <v>1481</v>
      </c>
      <c r="E102" s="365" t="s">
        <v>3</v>
      </c>
      <c r="F102" s="365" t="s">
        <v>189</v>
      </c>
      <c r="G102" s="366">
        <v>42896</v>
      </c>
      <c r="H102" s="367">
        <v>0.31180555555555556</v>
      </c>
      <c r="I102" s="368"/>
      <c r="J102" s="368"/>
      <c r="K102" s="368"/>
      <c r="N102" s="368"/>
      <c r="O102" s="368"/>
      <c r="Q102" t="s">
        <v>834</v>
      </c>
      <c r="R102" t="s">
        <v>834</v>
      </c>
      <c r="S102" t="s">
        <v>534</v>
      </c>
      <c r="T102" t="s">
        <v>835</v>
      </c>
      <c r="U102" t="s">
        <v>1416</v>
      </c>
      <c r="V102" s="369" t="s">
        <v>1417</v>
      </c>
      <c r="W102" t="s">
        <v>1418</v>
      </c>
      <c r="X102">
        <v>345281</v>
      </c>
      <c r="Y102" t="s">
        <v>1419</v>
      </c>
      <c r="Z102">
        <v>0</v>
      </c>
      <c r="AA102" s="6" t="s">
        <v>1280</v>
      </c>
      <c r="AB102" s="6"/>
      <c r="AC102" s="370"/>
      <c r="AD102" s="6">
        <v>1</v>
      </c>
      <c r="AE102" s="370"/>
      <c r="AF102" s="6">
        <v>1</v>
      </c>
      <c r="AG102" s="6"/>
    </row>
    <row r="103" spans="1:34" x14ac:dyDescent="0.3">
      <c r="A103" t="s">
        <v>1277</v>
      </c>
      <c r="B103" t="s">
        <v>923</v>
      </c>
      <c r="C103" s="365" t="s">
        <v>1278</v>
      </c>
      <c r="D103" s="365" t="s">
        <v>1481</v>
      </c>
      <c r="E103" s="365" t="s">
        <v>3</v>
      </c>
      <c r="F103" s="365" t="s">
        <v>189</v>
      </c>
      <c r="G103" s="366">
        <v>42896</v>
      </c>
      <c r="H103" s="367">
        <v>0.31180555555555556</v>
      </c>
      <c r="I103" s="368"/>
      <c r="J103" s="368"/>
      <c r="K103" s="368"/>
      <c r="N103" s="368"/>
      <c r="O103" s="368"/>
      <c r="Q103" t="s">
        <v>813</v>
      </c>
      <c r="R103" t="s">
        <v>813</v>
      </c>
      <c r="S103" t="s">
        <v>833</v>
      </c>
      <c r="T103">
        <v>0</v>
      </c>
      <c r="U103">
        <v>0</v>
      </c>
      <c r="V103" s="369" t="s">
        <v>833</v>
      </c>
      <c r="W103" t="s">
        <v>1355</v>
      </c>
      <c r="X103">
        <v>1078</v>
      </c>
      <c r="Y103">
        <v>0</v>
      </c>
      <c r="Z103" t="s">
        <v>1356</v>
      </c>
      <c r="AA103" s="6" t="s">
        <v>1280</v>
      </c>
      <c r="AB103" s="6"/>
      <c r="AC103" s="370"/>
      <c r="AD103" s="6">
        <v>1</v>
      </c>
      <c r="AE103" s="370"/>
      <c r="AF103" s="6">
        <v>1</v>
      </c>
      <c r="AG103" s="6"/>
    </row>
    <row r="104" spans="1:34" x14ac:dyDescent="0.3">
      <c r="A104" t="s">
        <v>1277</v>
      </c>
      <c r="B104" t="s">
        <v>923</v>
      </c>
      <c r="C104" s="365" t="s">
        <v>1278</v>
      </c>
      <c r="D104" s="365" t="s">
        <v>1481</v>
      </c>
      <c r="E104" s="365" t="s">
        <v>3</v>
      </c>
      <c r="F104" s="365" t="s">
        <v>189</v>
      </c>
      <c r="G104" s="366">
        <v>42896</v>
      </c>
      <c r="H104" s="367">
        <v>0.31180555555555556</v>
      </c>
      <c r="I104" s="368"/>
      <c r="J104" s="368"/>
      <c r="K104" s="368"/>
      <c r="N104" s="368"/>
      <c r="O104" s="368"/>
      <c r="Q104" t="s">
        <v>834</v>
      </c>
      <c r="R104" t="s">
        <v>834</v>
      </c>
      <c r="S104" t="s">
        <v>534</v>
      </c>
      <c r="T104" t="s">
        <v>835</v>
      </c>
      <c r="U104" t="s">
        <v>1354</v>
      </c>
      <c r="V104" s="369" t="s">
        <v>1354</v>
      </c>
      <c r="W104" t="s">
        <v>1320</v>
      </c>
      <c r="X104">
        <v>243</v>
      </c>
      <c r="Y104">
        <v>0</v>
      </c>
      <c r="Z104">
        <v>0</v>
      </c>
      <c r="AA104" s="6" t="s">
        <v>1280</v>
      </c>
      <c r="AB104" s="6"/>
      <c r="AC104" s="370"/>
      <c r="AD104" s="6">
        <v>1</v>
      </c>
      <c r="AE104" s="370"/>
      <c r="AF104" s="6">
        <v>1</v>
      </c>
      <c r="AG104" s="6"/>
    </row>
    <row r="105" spans="1:34" x14ac:dyDescent="0.3">
      <c r="A105" t="s">
        <v>1277</v>
      </c>
      <c r="B105" t="s">
        <v>1546</v>
      </c>
      <c r="C105" s="365" t="s">
        <v>1278</v>
      </c>
      <c r="D105" s="365" t="s">
        <v>1481</v>
      </c>
      <c r="E105" s="365" t="s">
        <v>3</v>
      </c>
      <c r="F105" s="365" t="s">
        <v>189</v>
      </c>
      <c r="G105" s="366">
        <v>42896</v>
      </c>
      <c r="H105" s="367">
        <v>0.31180555555555556</v>
      </c>
      <c r="I105" s="368">
        <v>9.1000000000000004E-3</v>
      </c>
      <c r="J105" s="368">
        <v>4.0000000000000001E-3</v>
      </c>
      <c r="K105" s="368">
        <v>5.1000000000000004E-3</v>
      </c>
      <c r="L105">
        <v>1.2500000000000001E-2</v>
      </c>
      <c r="M105" s="368">
        <v>4.3E-3</v>
      </c>
      <c r="N105" s="368">
        <v>8.2000000000000007E-3</v>
      </c>
      <c r="O105" s="368"/>
      <c r="Q105" t="s">
        <v>834</v>
      </c>
      <c r="R105" t="s">
        <v>834</v>
      </c>
      <c r="S105" t="s">
        <v>534</v>
      </c>
      <c r="T105" t="s">
        <v>835</v>
      </c>
      <c r="U105" t="s">
        <v>1416</v>
      </c>
      <c r="V105" s="369" t="s">
        <v>1417</v>
      </c>
      <c r="W105" t="s">
        <v>1418</v>
      </c>
      <c r="X105">
        <v>345281</v>
      </c>
      <c r="Y105" t="s">
        <v>1419</v>
      </c>
      <c r="Z105">
        <v>0</v>
      </c>
      <c r="AA105" s="6" t="s">
        <v>1280</v>
      </c>
      <c r="AB105" s="6">
        <v>5</v>
      </c>
      <c r="AC105" s="370">
        <v>2</v>
      </c>
      <c r="AD105" s="6"/>
      <c r="AE105" s="370"/>
      <c r="AF105" s="6">
        <v>5</v>
      </c>
      <c r="AG105" s="6"/>
    </row>
    <row r="106" spans="1:34" x14ac:dyDescent="0.3">
      <c r="A106" t="s">
        <v>1277</v>
      </c>
      <c r="B106" t="s">
        <v>1546</v>
      </c>
      <c r="C106" s="365" t="s">
        <v>1278</v>
      </c>
      <c r="D106" s="365" t="s">
        <v>1481</v>
      </c>
      <c r="E106" s="365" t="s">
        <v>3</v>
      </c>
      <c r="F106" s="365" t="s">
        <v>189</v>
      </c>
      <c r="G106" s="366">
        <v>42896</v>
      </c>
      <c r="H106" s="367">
        <v>0.31180555555555556</v>
      </c>
      <c r="I106" s="368"/>
      <c r="J106" s="368"/>
      <c r="K106" s="368"/>
      <c r="M106" s="368"/>
      <c r="N106" s="368"/>
      <c r="O106" s="368"/>
      <c r="Q106" t="s">
        <v>834</v>
      </c>
      <c r="R106" t="s">
        <v>834</v>
      </c>
      <c r="S106" t="s">
        <v>534</v>
      </c>
      <c r="T106">
        <v>0</v>
      </c>
      <c r="U106">
        <v>0</v>
      </c>
      <c r="V106" s="369" t="s">
        <v>534</v>
      </c>
      <c r="W106" t="s">
        <v>1310</v>
      </c>
      <c r="X106">
        <v>105</v>
      </c>
      <c r="Y106">
        <v>0</v>
      </c>
      <c r="Z106">
        <v>0</v>
      </c>
      <c r="AA106" s="6" t="s">
        <v>1280</v>
      </c>
      <c r="AB106" s="6">
        <v>9</v>
      </c>
      <c r="AC106" s="370">
        <v>3</v>
      </c>
      <c r="AD106" s="6">
        <v>1</v>
      </c>
      <c r="AE106" s="370">
        <v>3</v>
      </c>
      <c r="AF106" s="6">
        <v>10</v>
      </c>
      <c r="AG106" s="6"/>
      <c r="AH106" t="s">
        <v>1547</v>
      </c>
    </row>
    <row r="107" spans="1:34" x14ac:dyDescent="0.3">
      <c r="A107" t="s">
        <v>1277</v>
      </c>
      <c r="B107" t="s">
        <v>1546</v>
      </c>
      <c r="C107" s="365" t="s">
        <v>1278</v>
      </c>
      <c r="D107" s="365" t="s">
        <v>1481</v>
      </c>
      <c r="E107" s="365" t="s">
        <v>3</v>
      </c>
      <c r="F107" s="365" t="s">
        <v>189</v>
      </c>
      <c r="G107" s="366">
        <v>42896</v>
      </c>
      <c r="H107" s="367">
        <v>0.31180555555555556</v>
      </c>
      <c r="I107" s="368"/>
      <c r="J107" s="368"/>
      <c r="K107" s="368"/>
      <c r="M107" s="368"/>
      <c r="N107" s="368"/>
      <c r="O107" s="368"/>
      <c r="Q107" t="s">
        <v>1286</v>
      </c>
      <c r="R107" t="s">
        <v>1295</v>
      </c>
      <c r="S107" t="s">
        <v>1296</v>
      </c>
      <c r="T107">
        <v>0</v>
      </c>
      <c r="U107">
        <v>0</v>
      </c>
      <c r="V107" s="369" t="s">
        <v>1297</v>
      </c>
      <c r="W107">
        <v>0</v>
      </c>
      <c r="X107">
        <v>108400</v>
      </c>
      <c r="Y107">
        <v>0</v>
      </c>
      <c r="Z107">
        <v>0</v>
      </c>
      <c r="AA107" s="6" t="s">
        <v>1298</v>
      </c>
      <c r="AB107" s="6">
        <v>1</v>
      </c>
      <c r="AC107" s="370">
        <v>1</v>
      </c>
      <c r="AD107" s="6"/>
      <c r="AE107" s="370"/>
      <c r="AF107" s="6">
        <v>1</v>
      </c>
      <c r="AG107" s="6"/>
    </row>
    <row r="108" spans="1:34" x14ac:dyDescent="0.3">
      <c r="A108" t="s">
        <v>1277</v>
      </c>
      <c r="B108" t="s">
        <v>1546</v>
      </c>
      <c r="C108" s="365" t="s">
        <v>1278</v>
      </c>
      <c r="D108" s="365" t="s">
        <v>1481</v>
      </c>
      <c r="E108" s="365" t="s">
        <v>3</v>
      </c>
      <c r="F108" s="365" t="s">
        <v>189</v>
      </c>
      <c r="G108" s="366">
        <v>42896</v>
      </c>
      <c r="H108" s="367">
        <v>0.31180555555555556</v>
      </c>
      <c r="I108" s="368"/>
      <c r="J108" s="368"/>
      <c r="K108" s="368"/>
      <c r="M108" s="368"/>
      <c r="N108" s="368"/>
      <c r="O108" s="368"/>
      <c r="Q108" t="s">
        <v>813</v>
      </c>
      <c r="R108" t="s">
        <v>813</v>
      </c>
      <c r="S108" t="s">
        <v>821</v>
      </c>
      <c r="T108">
        <v>0</v>
      </c>
      <c r="U108">
        <v>0</v>
      </c>
      <c r="V108" s="369" t="s">
        <v>813</v>
      </c>
      <c r="W108">
        <v>0</v>
      </c>
      <c r="X108">
        <v>1066</v>
      </c>
      <c r="Y108">
        <v>0</v>
      </c>
      <c r="Z108">
        <v>0</v>
      </c>
      <c r="AA108" s="6" t="s">
        <v>1280</v>
      </c>
      <c r="AB108" s="6"/>
      <c r="AC108" s="370"/>
      <c r="AD108" s="6">
        <v>1</v>
      </c>
      <c r="AE108" s="370">
        <v>3</v>
      </c>
      <c r="AF108" s="6">
        <v>1</v>
      </c>
      <c r="AG108" s="6"/>
      <c r="AH108" t="s">
        <v>1548</v>
      </c>
    </row>
    <row r="109" spans="1:34" x14ac:dyDescent="0.3">
      <c r="A109" t="s">
        <v>1277</v>
      </c>
      <c r="B109" t="s">
        <v>1546</v>
      </c>
      <c r="C109" s="365" t="s">
        <v>1278</v>
      </c>
      <c r="D109" s="365" t="s">
        <v>1481</v>
      </c>
      <c r="E109" s="365" t="s">
        <v>3</v>
      </c>
      <c r="F109" s="365" t="s">
        <v>189</v>
      </c>
      <c r="G109" s="366">
        <v>42896</v>
      </c>
      <c r="H109" s="367">
        <v>0.31180555555555556</v>
      </c>
      <c r="I109" s="368"/>
      <c r="J109" s="368"/>
      <c r="K109" s="368"/>
      <c r="M109" s="368"/>
      <c r="N109" s="368"/>
      <c r="O109" s="368"/>
      <c r="Q109" t="s">
        <v>1286</v>
      </c>
      <c r="R109">
        <v>0</v>
      </c>
      <c r="S109">
        <v>0</v>
      </c>
      <c r="T109">
        <v>0</v>
      </c>
      <c r="U109">
        <v>0</v>
      </c>
      <c r="V109" s="369" t="s">
        <v>1366</v>
      </c>
      <c r="W109">
        <v>0</v>
      </c>
      <c r="X109">
        <v>0</v>
      </c>
      <c r="Y109">
        <v>0</v>
      </c>
      <c r="Z109">
        <v>0</v>
      </c>
      <c r="AA109" s="6" t="s">
        <v>1280</v>
      </c>
      <c r="AB109" s="6"/>
      <c r="AC109" s="370"/>
      <c r="AD109" s="6">
        <v>1</v>
      </c>
      <c r="AE109" s="370">
        <v>1</v>
      </c>
      <c r="AF109" s="6">
        <v>1</v>
      </c>
      <c r="AG109" s="6"/>
    </row>
    <row r="110" spans="1:34" x14ac:dyDescent="0.3">
      <c r="A110" t="s">
        <v>1277</v>
      </c>
      <c r="B110" t="s">
        <v>1546</v>
      </c>
      <c r="C110" s="365" t="s">
        <v>1278</v>
      </c>
      <c r="D110" s="365" t="s">
        <v>1481</v>
      </c>
      <c r="E110" s="365" t="s">
        <v>3</v>
      </c>
      <c r="F110" s="365" t="s">
        <v>189</v>
      </c>
      <c r="G110" s="366">
        <v>42896</v>
      </c>
      <c r="H110" s="367">
        <v>0.31180555555555556</v>
      </c>
      <c r="I110" s="368"/>
      <c r="J110" s="368"/>
      <c r="K110" s="368"/>
      <c r="M110" s="368"/>
      <c r="N110" s="368"/>
      <c r="O110" s="368"/>
      <c r="Q110" t="s">
        <v>785</v>
      </c>
      <c r="R110" t="s">
        <v>785</v>
      </c>
      <c r="S110" t="s">
        <v>800</v>
      </c>
      <c r="T110" t="s">
        <v>805</v>
      </c>
      <c r="U110" t="s">
        <v>806</v>
      </c>
      <c r="V110" s="369" t="s">
        <v>806</v>
      </c>
      <c r="W110" t="s">
        <v>1317</v>
      </c>
      <c r="X110">
        <v>913</v>
      </c>
      <c r="Y110">
        <v>0</v>
      </c>
      <c r="Z110">
        <v>0</v>
      </c>
      <c r="AA110" s="6" t="s">
        <v>1280</v>
      </c>
      <c r="AB110" s="6">
        <v>1</v>
      </c>
      <c r="AC110" s="370">
        <v>3</v>
      </c>
      <c r="AD110" s="6">
        <v>1</v>
      </c>
      <c r="AE110" s="370">
        <v>3</v>
      </c>
      <c r="AF110" s="6">
        <v>2</v>
      </c>
      <c r="AG110" s="6"/>
      <c r="AH110" t="s">
        <v>1549</v>
      </c>
    </row>
    <row r="111" spans="1:34" x14ac:dyDescent="0.3">
      <c r="A111" t="s">
        <v>1277</v>
      </c>
      <c r="B111" t="s">
        <v>1550</v>
      </c>
      <c r="C111" s="365" t="s">
        <v>1278</v>
      </c>
      <c r="D111" s="365" t="s">
        <v>1481</v>
      </c>
      <c r="E111" s="365" t="s">
        <v>3</v>
      </c>
      <c r="F111" s="365" t="s">
        <v>189</v>
      </c>
      <c r="G111" s="366">
        <v>42896</v>
      </c>
      <c r="H111" s="367">
        <v>0.31180555555555556</v>
      </c>
      <c r="I111" s="368">
        <v>1.8E-3</v>
      </c>
      <c r="J111" s="368">
        <v>6.9999999999999999E-4</v>
      </c>
      <c r="K111" s="368">
        <v>1.0999999999999998E-3</v>
      </c>
      <c r="L111">
        <v>7.6E-3</v>
      </c>
      <c r="M111" s="368">
        <v>2.8E-3</v>
      </c>
      <c r="N111" s="368">
        <v>4.8000000000000004E-3</v>
      </c>
      <c r="O111" s="368" t="s">
        <v>1323</v>
      </c>
      <c r="Q111" t="s">
        <v>813</v>
      </c>
      <c r="R111" t="s">
        <v>813</v>
      </c>
      <c r="S111" t="s">
        <v>817</v>
      </c>
      <c r="T111" t="s">
        <v>820</v>
      </c>
      <c r="U111">
        <v>0</v>
      </c>
      <c r="V111" s="369" t="s">
        <v>820</v>
      </c>
      <c r="W111" t="s">
        <v>1424</v>
      </c>
      <c r="X111">
        <v>1102</v>
      </c>
      <c r="Y111">
        <v>0</v>
      </c>
      <c r="Z111" t="s">
        <v>1425</v>
      </c>
      <c r="AA111" s="6" t="s">
        <v>1280</v>
      </c>
      <c r="AB111" s="6"/>
      <c r="AC111" s="370"/>
      <c r="AD111" s="6">
        <v>1</v>
      </c>
      <c r="AE111" s="370">
        <v>2</v>
      </c>
      <c r="AF111" s="6">
        <v>1</v>
      </c>
      <c r="AG111" s="6"/>
      <c r="AH111" t="s">
        <v>1467</v>
      </c>
    </row>
    <row r="112" spans="1:34" x14ac:dyDescent="0.3">
      <c r="A112" t="s">
        <v>1277</v>
      </c>
      <c r="B112" t="s">
        <v>1550</v>
      </c>
      <c r="C112" s="365" t="s">
        <v>1278</v>
      </c>
      <c r="D112" s="365" t="s">
        <v>1481</v>
      </c>
      <c r="E112" s="365" t="s">
        <v>3</v>
      </c>
      <c r="F112" s="365" t="s">
        <v>189</v>
      </c>
      <c r="G112" s="366">
        <v>42896</v>
      </c>
      <c r="H112" s="367">
        <v>0.31180555555555556</v>
      </c>
      <c r="I112" s="368"/>
      <c r="J112" s="368"/>
      <c r="K112" s="368"/>
      <c r="M112" s="368"/>
      <c r="N112" s="368"/>
      <c r="O112" s="368"/>
      <c r="Q112" t="s">
        <v>834</v>
      </c>
      <c r="R112" t="s">
        <v>834</v>
      </c>
      <c r="S112" t="s">
        <v>534</v>
      </c>
      <c r="T112">
        <v>0</v>
      </c>
      <c r="U112">
        <v>0</v>
      </c>
      <c r="V112" s="369" t="s">
        <v>534</v>
      </c>
      <c r="W112" t="s">
        <v>1310</v>
      </c>
      <c r="X112">
        <v>105</v>
      </c>
      <c r="Y112">
        <v>0</v>
      </c>
      <c r="Z112">
        <v>0</v>
      </c>
      <c r="AA112" s="6" t="s">
        <v>1280</v>
      </c>
      <c r="AB112" s="6"/>
      <c r="AC112" s="370"/>
      <c r="AD112" s="6">
        <v>2</v>
      </c>
      <c r="AE112" s="370">
        <v>3</v>
      </c>
      <c r="AF112" s="6">
        <v>2</v>
      </c>
      <c r="AG112" s="6"/>
      <c r="AH112" t="s">
        <v>1551</v>
      </c>
    </row>
    <row r="113" spans="1:34" x14ac:dyDescent="0.3">
      <c r="A113" t="s">
        <v>1277</v>
      </c>
      <c r="B113" t="s">
        <v>1552</v>
      </c>
      <c r="C113" s="365" t="s">
        <v>1278</v>
      </c>
      <c r="D113" s="365" t="s">
        <v>1481</v>
      </c>
      <c r="E113" s="365" t="s">
        <v>3</v>
      </c>
      <c r="F113" s="365" t="s">
        <v>189</v>
      </c>
      <c r="G113" s="366">
        <v>42896</v>
      </c>
      <c r="H113" s="367">
        <v>0.31180555555555556</v>
      </c>
      <c r="I113" s="368">
        <v>3.0999999999999999E-3</v>
      </c>
      <c r="J113" s="368">
        <v>1.9E-3</v>
      </c>
      <c r="K113" s="368">
        <v>1.1999999999999999E-3</v>
      </c>
      <c r="L113">
        <v>1.5800000000000002E-2</v>
      </c>
      <c r="M113" s="368">
        <v>9.2999999999999992E-3</v>
      </c>
      <c r="N113" s="368">
        <v>6.5000000000000023E-3</v>
      </c>
      <c r="O113" s="368"/>
      <c r="Q113" t="s">
        <v>834</v>
      </c>
      <c r="R113" t="s">
        <v>834</v>
      </c>
      <c r="S113" t="s">
        <v>534</v>
      </c>
      <c r="T113">
        <v>0</v>
      </c>
      <c r="U113">
        <v>0</v>
      </c>
      <c r="V113" s="369" t="s">
        <v>534</v>
      </c>
      <c r="W113" t="s">
        <v>1310</v>
      </c>
      <c r="X113">
        <v>105</v>
      </c>
      <c r="Y113">
        <v>0</v>
      </c>
      <c r="Z113">
        <v>0</v>
      </c>
      <c r="AA113" s="6" t="s">
        <v>1280</v>
      </c>
      <c r="AB113" s="6">
        <v>1</v>
      </c>
      <c r="AC113" s="370">
        <v>3</v>
      </c>
      <c r="AD113" s="6">
        <v>7</v>
      </c>
      <c r="AE113" s="370">
        <v>2</v>
      </c>
      <c r="AF113" s="6">
        <v>8</v>
      </c>
      <c r="AG113" s="6"/>
      <c r="AH113" t="s">
        <v>1551</v>
      </c>
    </row>
    <row r="114" spans="1:34" x14ac:dyDescent="0.3">
      <c r="A114" t="s">
        <v>1277</v>
      </c>
      <c r="B114" t="s">
        <v>1552</v>
      </c>
      <c r="C114" s="365" t="s">
        <v>1278</v>
      </c>
      <c r="D114" s="365" t="s">
        <v>1481</v>
      </c>
      <c r="E114" s="365" t="s">
        <v>3</v>
      </c>
      <c r="F114" s="365" t="s">
        <v>189</v>
      </c>
      <c r="G114" s="366">
        <v>42896</v>
      </c>
      <c r="H114" s="367">
        <v>0.31180555555555556</v>
      </c>
      <c r="I114" s="368"/>
      <c r="J114" s="368"/>
      <c r="K114" s="368"/>
      <c r="M114" s="368"/>
      <c r="N114" s="368"/>
      <c r="O114" s="368"/>
      <c r="Q114" t="s">
        <v>813</v>
      </c>
      <c r="R114" t="s">
        <v>813</v>
      </c>
      <c r="S114" t="s">
        <v>817</v>
      </c>
      <c r="T114" t="s">
        <v>820</v>
      </c>
      <c r="U114">
        <v>0</v>
      </c>
      <c r="V114" s="369" t="s">
        <v>820</v>
      </c>
      <c r="W114" t="s">
        <v>1424</v>
      </c>
      <c r="X114">
        <v>1102</v>
      </c>
      <c r="Y114">
        <v>0</v>
      </c>
      <c r="Z114" t="s">
        <v>1425</v>
      </c>
      <c r="AA114" s="6" t="s">
        <v>1280</v>
      </c>
      <c r="AB114" s="6">
        <v>1</v>
      </c>
      <c r="AC114" s="370">
        <v>3</v>
      </c>
      <c r="AD114" s="6">
        <v>1</v>
      </c>
      <c r="AE114" s="370">
        <v>2</v>
      </c>
      <c r="AF114" s="6">
        <v>2</v>
      </c>
      <c r="AG114" s="6"/>
      <c r="AH114" t="s">
        <v>1467</v>
      </c>
    </row>
    <row r="115" spans="1:34" x14ac:dyDescent="0.3">
      <c r="A115" t="s">
        <v>1277</v>
      </c>
      <c r="B115" t="s">
        <v>1552</v>
      </c>
      <c r="C115" s="365" t="s">
        <v>1278</v>
      </c>
      <c r="D115" s="365" t="s">
        <v>1481</v>
      </c>
      <c r="E115" s="365" t="s">
        <v>3</v>
      </c>
      <c r="F115" s="365" t="s">
        <v>189</v>
      </c>
      <c r="G115" s="366">
        <v>42896</v>
      </c>
      <c r="H115" s="367">
        <v>0.31180555555555556</v>
      </c>
      <c r="I115" s="368"/>
      <c r="J115" s="368"/>
      <c r="K115" s="368"/>
      <c r="M115" s="368"/>
      <c r="N115" s="368"/>
      <c r="O115" s="368"/>
      <c r="Q115" t="s">
        <v>1286</v>
      </c>
      <c r="R115" t="s">
        <v>1295</v>
      </c>
      <c r="S115" t="s">
        <v>1296</v>
      </c>
      <c r="T115">
        <v>0</v>
      </c>
      <c r="U115">
        <v>0</v>
      </c>
      <c r="V115" s="369" t="s">
        <v>1297</v>
      </c>
      <c r="W115">
        <v>0</v>
      </c>
      <c r="X115">
        <v>108400</v>
      </c>
      <c r="Y115">
        <v>0</v>
      </c>
      <c r="Z115">
        <v>0</v>
      </c>
      <c r="AA115" s="6" t="s">
        <v>1298</v>
      </c>
      <c r="AB115" s="6"/>
      <c r="AC115" s="370"/>
      <c r="AD115" s="6">
        <v>1</v>
      </c>
      <c r="AE115" s="370">
        <v>1</v>
      </c>
      <c r="AF115" s="6">
        <v>1</v>
      </c>
      <c r="AG115" s="6"/>
    </row>
    <row r="116" spans="1:34" x14ac:dyDescent="0.3">
      <c r="A116" t="s">
        <v>1277</v>
      </c>
      <c r="B116" t="s">
        <v>1552</v>
      </c>
      <c r="C116" s="365" t="s">
        <v>1278</v>
      </c>
      <c r="D116" s="365" t="s">
        <v>1481</v>
      </c>
      <c r="E116" s="365" t="s">
        <v>3</v>
      </c>
      <c r="F116" s="365" t="s">
        <v>189</v>
      </c>
      <c r="G116" s="366">
        <v>42896</v>
      </c>
      <c r="H116" s="367">
        <v>0.31180555555555556</v>
      </c>
      <c r="I116" s="368"/>
      <c r="J116" s="368"/>
      <c r="K116" s="368"/>
      <c r="M116" s="368"/>
      <c r="N116" s="368"/>
      <c r="O116" s="368"/>
      <c r="Q116" t="s">
        <v>813</v>
      </c>
      <c r="R116" t="s">
        <v>813</v>
      </c>
      <c r="S116" t="s">
        <v>821</v>
      </c>
      <c r="T116" t="s">
        <v>1377</v>
      </c>
      <c r="U116" t="s">
        <v>1378</v>
      </c>
      <c r="V116" s="369" t="s">
        <v>1379</v>
      </c>
      <c r="W116" t="s">
        <v>1380</v>
      </c>
      <c r="X116">
        <v>110398</v>
      </c>
      <c r="Y116">
        <v>0</v>
      </c>
      <c r="Z116">
        <v>0</v>
      </c>
      <c r="AA116" s="6" t="s">
        <v>1280</v>
      </c>
      <c r="AB116" s="6"/>
      <c r="AC116" s="370"/>
      <c r="AD116" s="6">
        <v>4</v>
      </c>
      <c r="AE116" s="370">
        <v>2</v>
      </c>
      <c r="AF116" s="6">
        <v>4</v>
      </c>
      <c r="AG116" s="6"/>
    </row>
    <row r="117" spans="1:34" x14ac:dyDescent="0.3">
      <c r="A117" t="s">
        <v>1277</v>
      </c>
      <c r="B117" t="s">
        <v>1552</v>
      </c>
      <c r="C117" s="365" t="s">
        <v>1278</v>
      </c>
      <c r="D117" s="365" t="s">
        <v>1481</v>
      </c>
      <c r="E117" s="365" t="s">
        <v>3</v>
      </c>
      <c r="F117" s="365" t="s">
        <v>189</v>
      </c>
      <c r="G117" s="366">
        <v>42896</v>
      </c>
      <c r="H117" s="367">
        <v>0.31180555555555556</v>
      </c>
      <c r="I117" s="368"/>
      <c r="J117" s="368"/>
      <c r="K117" s="368"/>
      <c r="M117" s="368"/>
      <c r="N117" s="368"/>
      <c r="O117" s="368"/>
      <c r="Q117" t="s">
        <v>1286</v>
      </c>
      <c r="R117" t="s">
        <v>1390</v>
      </c>
      <c r="S117">
        <v>0</v>
      </c>
      <c r="T117">
        <v>0</v>
      </c>
      <c r="U117">
        <v>0</v>
      </c>
      <c r="V117" s="369" t="s">
        <v>1390</v>
      </c>
      <c r="W117">
        <v>0</v>
      </c>
      <c r="X117">
        <v>1410</v>
      </c>
      <c r="Y117">
        <v>0</v>
      </c>
      <c r="Z117" t="s">
        <v>1391</v>
      </c>
      <c r="AA117" s="6" t="s">
        <v>1293</v>
      </c>
      <c r="AB117" s="6"/>
      <c r="AC117" s="370"/>
      <c r="AD117" s="6">
        <v>1</v>
      </c>
      <c r="AE117" s="370">
        <v>1</v>
      </c>
      <c r="AF117" s="6">
        <v>1</v>
      </c>
      <c r="AG117" s="6"/>
    </row>
    <row r="118" spans="1:34" x14ac:dyDescent="0.3">
      <c r="A118" t="s">
        <v>1277</v>
      </c>
      <c r="B118" t="s">
        <v>1552</v>
      </c>
      <c r="C118" s="365" t="s">
        <v>1278</v>
      </c>
      <c r="D118" s="365" t="s">
        <v>1481</v>
      </c>
      <c r="E118" s="365" t="s">
        <v>3</v>
      </c>
      <c r="F118" s="365" t="s">
        <v>189</v>
      </c>
      <c r="G118" s="366">
        <v>42896</v>
      </c>
      <c r="H118" s="367">
        <v>0.31180555555555556</v>
      </c>
      <c r="I118" s="368"/>
      <c r="J118" s="368"/>
      <c r="K118" s="368"/>
      <c r="M118" s="368"/>
      <c r="N118" s="368"/>
      <c r="O118" s="368"/>
      <c r="Q118" t="s">
        <v>813</v>
      </c>
      <c r="R118" t="s">
        <v>813</v>
      </c>
      <c r="S118" t="s">
        <v>833</v>
      </c>
      <c r="T118">
        <v>0</v>
      </c>
      <c r="U118">
        <v>0</v>
      </c>
      <c r="V118" s="369" t="s">
        <v>833</v>
      </c>
      <c r="W118" t="s">
        <v>1355</v>
      </c>
      <c r="X118">
        <v>1078</v>
      </c>
      <c r="Y118">
        <v>0</v>
      </c>
      <c r="Z118" t="s">
        <v>1356</v>
      </c>
      <c r="AA118" s="6" t="s">
        <v>1280</v>
      </c>
      <c r="AB118" s="6"/>
      <c r="AC118" s="370"/>
      <c r="AD118" s="6">
        <v>1</v>
      </c>
      <c r="AE118" s="370">
        <v>1</v>
      </c>
      <c r="AF118" s="6">
        <v>1</v>
      </c>
      <c r="AG118" s="6"/>
    </row>
    <row r="119" spans="1:34" x14ac:dyDescent="0.3">
      <c r="A119" t="s">
        <v>1277</v>
      </c>
      <c r="B119" t="s">
        <v>1553</v>
      </c>
      <c r="C119" s="365" t="s">
        <v>1278</v>
      </c>
      <c r="D119" s="365" t="s">
        <v>1481</v>
      </c>
      <c r="E119" s="365" t="s">
        <v>3</v>
      </c>
      <c r="F119" s="365" t="s">
        <v>189</v>
      </c>
      <c r="G119" s="366">
        <v>42896</v>
      </c>
      <c r="H119" s="367">
        <v>0.31180555555555556</v>
      </c>
      <c r="I119" s="368">
        <v>2.3E-3</v>
      </c>
      <c r="J119" s="368">
        <v>1.1000000000000001E-3</v>
      </c>
      <c r="K119" s="368">
        <v>1.1999999999999999E-3</v>
      </c>
      <c r="L119">
        <v>1.0200000000000001E-2</v>
      </c>
      <c r="M119" s="368">
        <v>1.6000000000000001E-3</v>
      </c>
      <c r="N119" s="368">
        <v>8.6E-3</v>
      </c>
      <c r="O119" s="368"/>
      <c r="Q119" t="s">
        <v>813</v>
      </c>
      <c r="R119" t="s">
        <v>813</v>
      </c>
      <c r="S119" t="s">
        <v>817</v>
      </c>
      <c r="T119" t="s">
        <v>820</v>
      </c>
      <c r="U119">
        <v>0</v>
      </c>
      <c r="V119" s="369" t="s">
        <v>820</v>
      </c>
      <c r="W119" t="s">
        <v>1424</v>
      </c>
      <c r="X119">
        <v>1102</v>
      </c>
      <c r="Y119">
        <v>0</v>
      </c>
      <c r="Z119" t="s">
        <v>1425</v>
      </c>
      <c r="AA119" s="6" t="s">
        <v>1280</v>
      </c>
      <c r="AB119" s="6">
        <v>1</v>
      </c>
      <c r="AC119" s="370">
        <v>1</v>
      </c>
      <c r="AD119" s="6">
        <v>4</v>
      </c>
      <c r="AE119" s="370">
        <v>2</v>
      </c>
      <c r="AF119" s="6">
        <v>5</v>
      </c>
      <c r="AG119" s="6"/>
    </row>
    <row r="120" spans="1:34" x14ac:dyDescent="0.3">
      <c r="A120" t="s">
        <v>1277</v>
      </c>
      <c r="B120" t="s">
        <v>1553</v>
      </c>
      <c r="C120" s="365" t="s">
        <v>1278</v>
      </c>
      <c r="D120" s="365" t="s">
        <v>1481</v>
      </c>
      <c r="E120" s="365" t="s">
        <v>3</v>
      </c>
      <c r="F120" s="365" t="s">
        <v>189</v>
      </c>
      <c r="G120" s="366">
        <v>42896</v>
      </c>
      <c r="H120" s="367">
        <v>0.31180555555555556</v>
      </c>
      <c r="I120" s="368"/>
      <c r="J120" s="368"/>
      <c r="K120" s="368"/>
      <c r="M120" s="368"/>
      <c r="N120" s="368"/>
      <c r="O120" s="368"/>
      <c r="Q120" t="s">
        <v>785</v>
      </c>
      <c r="R120" t="s">
        <v>785</v>
      </c>
      <c r="S120" t="s">
        <v>800</v>
      </c>
      <c r="T120" t="s">
        <v>805</v>
      </c>
      <c r="U120" t="s">
        <v>806</v>
      </c>
      <c r="V120" s="369" t="s">
        <v>806</v>
      </c>
      <c r="W120" t="s">
        <v>1317</v>
      </c>
      <c r="X120">
        <v>913</v>
      </c>
      <c r="Y120">
        <v>0</v>
      </c>
      <c r="Z120">
        <v>0</v>
      </c>
      <c r="AA120" s="6" t="s">
        <v>1280</v>
      </c>
      <c r="AB120" s="6"/>
      <c r="AC120" s="370"/>
      <c r="AD120" s="6">
        <v>1</v>
      </c>
      <c r="AE120" s="370">
        <v>3</v>
      </c>
      <c r="AF120" s="6">
        <v>1</v>
      </c>
      <c r="AG120" s="6"/>
      <c r="AH120" t="s">
        <v>1554</v>
      </c>
    </row>
    <row r="121" spans="1:34" x14ac:dyDescent="0.3">
      <c r="A121" t="s">
        <v>1277</v>
      </c>
      <c r="B121" t="s">
        <v>1555</v>
      </c>
      <c r="C121" s="365" t="s">
        <v>1278</v>
      </c>
      <c r="D121" s="365" t="s">
        <v>1481</v>
      </c>
      <c r="E121" s="365" t="s">
        <v>3</v>
      </c>
      <c r="F121" s="365" t="s">
        <v>189</v>
      </c>
      <c r="G121" s="366">
        <v>42896</v>
      </c>
      <c r="H121" s="367">
        <v>0.31180555555555556</v>
      </c>
      <c r="I121" s="368">
        <v>3.5999999999999999E-3</v>
      </c>
      <c r="J121" s="368">
        <v>1.4E-3</v>
      </c>
      <c r="K121" s="368">
        <v>2.1999999999999997E-3</v>
      </c>
      <c r="L121">
        <v>8.9999999999999993E-3</v>
      </c>
      <c r="M121" s="368">
        <v>2.2000000000000001E-3</v>
      </c>
      <c r="N121" s="368">
        <v>6.7999999999999988E-3</v>
      </c>
      <c r="O121" s="368"/>
      <c r="Q121" t="s">
        <v>834</v>
      </c>
      <c r="R121" t="s">
        <v>834</v>
      </c>
      <c r="S121" t="s">
        <v>534</v>
      </c>
      <c r="T121">
        <v>0</v>
      </c>
      <c r="U121">
        <v>0</v>
      </c>
      <c r="V121" s="369" t="s">
        <v>534</v>
      </c>
      <c r="W121" t="s">
        <v>1310</v>
      </c>
      <c r="X121">
        <v>105</v>
      </c>
      <c r="Y121">
        <v>0</v>
      </c>
      <c r="Z121">
        <v>0</v>
      </c>
      <c r="AA121" s="6" t="s">
        <v>1280</v>
      </c>
      <c r="AB121" s="6">
        <v>9</v>
      </c>
      <c r="AC121" s="370">
        <v>3</v>
      </c>
      <c r="AD121" s="6">
        <v>1</v>
      </c>
      <c r="AE121" s="370">
        <v>3</v>
      </c>
      <c r="AF121" s="6">
        <v>10</v>
      </c>
      <c r="AG121" s="6"/>
      <c r="AH121" t="s">
        <v>1556</v>
      </c>
    </row>
    <row r="122" spans="1:34" x14ac:dyDescent="0.3">
      <c r="A122" t="s">
        <v>1277</v>
      </c>
      <c r="B122" t="s">
        <v>1555</v>
      </c>
      <c r="C122" s="365" t="s">
        <v>1278</v>
      </c>
      <c r="D122" s="365" t="s">
        <v>1481</v>
      </c>
      <c r="E122" s="365" t="s">
        <v>3</v>
      </c>
      <c r="F122" s="365" t="s">
        <v>189</v>
      </c>
      <c r="G122" s="366">
        <v>42896</v>
      </c>
      <c r="H122" s="367">
        <v>0.31180555555555556</v>
      </c>
      <c r="I122" s="368"/>
      <c r="J122" s="368"/>
      <c r="K122" s="368"/>
      <c r="M122" s="368"/>
      <c r="N122" s="368"/>
      <c r="O122" s="368"/>
      <c r="Q122" t="s">
        <v>834</v>
      </c>
      <c r="R122" t="s">
        <v>834</v>
      </c>
      <c r="S122" t="s">
        <v>534</v>
      </c>
      <c r="T122" t="s">
        <v>835</v>
      </c>
      <c r="U122" t="s">
        <v>850</v>
      </c>
      <c r="V122" s="369" t="s">
        <v>41</v>
      </c>
      <c r="W122" t="s">
        <v>1282</v>
      </c>
      <c r="X122">
        <v>138998</v>
      </c>
      <c r="Y122">
        <v>0</v>
      </c>
      <c r="Z122" t="s">
        <v>1454</v>
      </c>
      <c r="AA122" s="6" t="s">
        <v>1280</v>
      </c>
      <c r="AB122" s="6">
        <v>1</v>
      </c>
      <c r="AC122" s="370">
        <v>2</v>
      </c>
      <c r="AD122" s="6">
        <v>1</v>
      </c>
      <c r="AE122" s="370">
        <v>2</v>
      </c>
      <c r="AF122" s="6">
        <v>2</v>
      </c>
      <c r="AG122" s="6"/>
    </row>
    <row r="123" spans="1:34" x14ac:dyDescent="0.3">
      <c r="A123" t="s">
        <v>1277</v>
      </c>
      <c r="B123" t="s">
        <v>1555</v>
      </c>
      <c r="C123" s="365" t="s">
        <v>1278</v>
      </c>
      <c r="D123" s="365" t="s">
        <v>1481</v>
      </c>
      <c r="E123" s="365" t="s">
        <v>3</v>
      </c>
      <c r="F123" s="365" t="s">
        <v>189</v>
      </c>
      <c r="G123" s="366">
        <v>42896</v>
      </c>
      <c r="H123" s="367">
        <v>0.31180555555555556</v>
      </c>
      <c r="I123" s="368"/>
      <c r="J123" s="368"/>
      <c r="K123" s="368"/>
      <c r="M123" s="368"/>
      <c r="N123" s="368"/>
      <c r="O123" s="368"/>
      <c r="Q123" t="s">
        <v>834</v>
      </c>
      <c r="R123" t="s">
        <v>834</v>
      </c>
      <c r="S123" t="s">
        <v>534</v>
      </c>
      <c r="T123" t="s">
        <v>835</v>
      </c>
      <c r="U123" t="s">
        <v>1416</v>
      </c>
      <c r="V123" s="369" t="s">
        <v>1417</v>
      </c>
      <c r="W123" t="s">
        <v>1418</v>
      </c>
      <c r="X123">
        <v>345281</v>
      </c>
      <c r="Y123" t="s">
        <v>1419</v>
      </c>
      <c r="Z123">
        <v>0</v>
      </c>
      <c r="AA123" s="6" t="s">
        <v>1280</v>
      </c>
      <c r="AB123" s="6">
        <v>1</v>
      </c>
      <c r="AC123" s="370">
        <v>2</v>
      </c>
      <c r="AD123" s="6">
        <v>2</v>
      </c>
      <c r="AE123" s="370">
        <v>2</v>
      </c>
      <c r="AF123" s="6">
        <v>3</v>
      </c>
      <c r="AG123" s="6"/>
    </row>
    <row r="124" spans="1:34" x14ac:dyDescent="0.3">
      <c r="A124" t="s">
        <v>1277</v>
      </c>
      <c r="B124" t="s">
        <v>1557</v>
      </c>
      <c r="C124" s="365" t="s">
        <v>1278</v>
      </c>
      <c r="D124" s="365" t="s">
        <v>1481</v>
      </c>
      <c r="E124" s="365" t="s">
        <v>3</v>
      </c>
      <c r="F124" s="365" t="s">
        <v>189</v>
      </c>
      <c r="G124" s="366">
        <v>42896</v>
      </c>
      <c r="H124" s="367">
        <v>0.31180555555555556</v>
      </c>
      <c r="I124" s="368">
        <v>3.5000000000000001E-3</v>
      </c>
      <c r="J124" s="368">
        <v>1.4E-3</v>
      </c>
      <c r="K124" s="368">
        <v>2.1000000000000003E-3</v>
      </c>
      <c r="L124">
        <v>1.35E-2</v>
      </c>
      <c r="M124" s="368">
        <v>4.7000000000000002E-3</v>
      </c>
      <c r="N124" s="368">
        <v>8.7999999999999988E-3</v>
      </c>
      <c r="O124" s="368"/>
      <c r="Q124" t="s">
        <v>834</v>
      </c>
      <c r="R124" t="s">
        <v>834</v>
      </c>
      <c r="S124" t="s">
        <v>534</v>
      </c>
      <c r="T124">
        <v>0</v>
      </c>
      <c r="U124">
        <v>0</v>
      </c>
      <c r="V124" s="369" t="s">
        <v>534</v>
      </c>
      <c r="W124" t="s">
        <v>1310</v>
      </c>
      <c r="X124">
        <v>105</v>
      </c>
      <c r="Y124">
        <v>0</v>
      </c>
      <c r="Z124">
        <v>0</v>
      </c>
      <c r="AA124" s="6" t="s">
        <v>1280</v>
      </c>
      <c r="AB124" s="6">
        <v>1</v>
      </c>
      <c r="AC124" s="370">
        <v>3</v>
      </c>
      <c r="AD124" s="6">
        <v>13</v>
      </c>
      <c r="AE124" s="370">
        <v>3</v>
      </c>
      <c r="AF124" s="6">
        <v>14</v>
      </c>
      <c r="AG124" s="6"/>
      <c r="AH124" t="s">
        <v>1558</v>
      </c>
    </row>
    <row r="125" spans="1:34" x14ac:dyDescent="0.3">
      <c r="A125" t="s">
        <v>1277</v>
      </c>
      <c r="B125" t="s">
        <v>1557</v>
      </c>
      <c r="C125" s="365" t="s">
        <v>1278</v>
      </c>
      <c r="D125" s="365" t="s">
        <v>1481</v>
      </c>
      <c r="E125" s="365" t="s">
        <v>3</v>
      </c>
      <c r="F125" s="365" t="s">
        <v>189</v>
      </c>
      <c r="G125" s="366">
        <v>42896</v>
      </c>
      <c r="H125" s="367">
        <v>0.31180555555555556</v>
      </c>
      <c r="I125" s="368"/>
      <c r="J125" s="368"/>
      <c r="K125" s="368"/>
      <c r="M125" s="368"/>
      <c r="N125" s="368"/>
      <c r="O125" s="368"/>
      <c r="Q125" t="s">
        <v>834</v>
      </c>
      <c r="R125" t="s">
        <v>834</v>
      </c>
      <c r="S125" t="s">
        <v>534</v>
      </c>
      <c r="T125" t="s">
        <v>835</v>
      </c>
      <c r="U125" t="s">
        <v>836</v>
      </c>
      <c r="V125" s="369" t="s">
        <v>31</v>
      </c>
      <c r="W125" t="s">
        <v>1392</v>
      </c>
      <c r="X125">
        <v>141433</v>
      </c>
      <c r="Y125">
        <v>0</v>
      </c>
      <c r="Z125">
        <v>0</v>
      </c>
      <c r="AA125" s="6" t="s">
        <v>1280</v>
      </c>
      <c r="AB125" s="6"/>
      <c r="AC125" s="370"/>
      <c r="AD125" s="6">
        <v>8</v>
      </c>
      <c r="AE125" s="370">
        <v>2</v>
      </c>
      <c r="AF125" s="6">
        <v>8</v>
      </c>
      <c r="AG125" s="6"/>
    </row>
    <row r="126" spans="1:34" x14ac:dyDescent="0.3">
      <c r="A126" t="s">
        <v>1277</v>
      </c>
      <c r="B126" t="s">
        <v>1557</v>
      </c>
      <c r="C126" s="365" t="s">
        <v>1278</v>
      </c>
      <c r="D126" s="365" t="s">
        <v>1481</v>
      </c>
      <c r="E126" s="365" t="s">
        <v>3</v>
      </c>
      <c r="F126" s="365" t="s">
        <v>189</v>
      </c>
      <c r="G126" s="366">
        <v>42896</v>
      </c>
      <c r="H126" s="367">
        <v>0.31180555555555556</v>
      </c>
      <c r="I126" s="368"/>
      <c r="J126" s="368"/>
      <c r="K126" s="368"/>
      <c r="M126" s="368"/>
      <c r="N126" s="368"/>
      <c r="O126" s="368"/>
      <c r="Q126" t="s">
        <v>813</v>
      </c>
      <c r="R126" t="s">
        <v>813</v>
      </c>
      <c r="S126" t="s">
        <v>829</v>
      </c>
      <c r="T126" t="s">
        <v>830</v>
      </c>
      <c r="U126" t="s">
        <v>1332</v>
      </c>
      <c r="V126" s="369" t="s">
        <v>1332</v>
      </c>
      <c r="W126" t="s">
        <v>1333</v>
      </c>
      <c r="X126">
        <v>106057</v>
      </c>
      <c r="Y126">
        <v>0</v>
      </c>
      <c r="Z126">
        <v>0</v>
      </c>
      <c r="AA126" s="6" t="s">
        <v>1280</v>
      </c>
      <c r="AB126" s="6"/>
      <c r="AC126" s="370"/>
      <c r="AD126" s="6">
        <v>1</v>
      </c>
      <c r="AE126" s="370">
        <v>1</v>
      </c>
      <c r="AF126" s="6">
        <v>1</v>
      </c>
      <c r="AG126" s="6"/>
      <c r="AH126" t="s">
        <v>1349</v>
      </c>
    </row>
    <row r="127" spans="1:34" x14ac:dyDescent="0.3">
      <c r="A127" t="s">
        <v>1277</v>
      </c>
      <c r="B127" t="s">
        <v>1557</v>
      </c>
      <c r="C127" s="365" t="s">
        <v>1278</v>
      </c>
      <c r="D127" s="365" t="s">
        <v>1481</v>
      </c>
      <c r="E127" s="365" t="s">
        <v>3</v>
      </c>
      <c r="F127" s="365" t="s">
        <v>189</v>
      </c>
      <c r="G127" s="366">
        <v>42896</v>
      </c>
      <c r="H127" s="367">
        <v>0.31180555555555556</v>
      </c>
      <c r="I127" s="368"/>
      <c r="J127" s="368"/>
      <c r="K127" s="368"/>
      <c r="M127" s="368"/>
      <c r="N127" s="368"/>
      <c r="O127" s="368"/>
      <c r="Q127" t="s">
        <v>785</v>
      </c>
      <c r="R127" t="s">
        <v>785</v>
      </c>
      <c r="S127" t="s">
        <v>800</v>
      </c>
      <c r="T127" t="s">
        <v>805</v>
      </c>
      <c r="U127" t="s">
        <v>806</v>
      </c>
      <c r="V127" s="369" t="s">
        <v>806</v>
      </c>
      <c r="W127" t="s">
        <v>1317</v>
      </c>
      <c r="X127">
        <v>913</v>
      </c>
      <c r="Y127">
        <v>0</v>
      </c>
      <c r="Z127">
        <v>0</v>
      </c>
      <c r="AA127" s="6" t="s">
        <v>1280</v>
      </c>
      <c r="AB127" s="6"/>
      <c r="AC127" s="370"/>
      <c r="AD127" s="6">
        <v>1</v>
      </c>
      <c r="AE127" s="370">
        <v>3</v>
      </c>
      <c r="AF127" s="6">
        <v>1</v>
      </c>
      <c r="AG127" s="6"/>
      <c r="AH127" t="s">
        <v>1559</v>
      </c>
    </row>
    <row r="128" spans="1:34" x14ac:dyDescent="0.3">
      <c r="A128" t="s">
        <v>1277</v>
      </c>
      <c r="B128" t="s">
        <v>1560</v>
      </c>
      <c r="C128" s="365" t="s">
        <v>1278</v>
      </c>
      <c r="D128" s="365" t="s">
        <v>1481</v>
      </c>
      <c r="E128" s="365" t="s">
        <v>3</v>
      </c>
      <c r="F128" s="365" t="s">
        <v>189</v>
      </c>
      <c r="G128" s="366">
        <v>42896</v>
      </c>
      <c r="H128" s="367">
        <v>0.31180555555555556</v>
      </c>
      <c r="I128" s="368">
        <v>1.1000000000000001E-3</v>
      </c>
      <c r="J128" s="368">
        <v>8.0000000000000004E-4</v>
      </c>
      <c r="K128" s="368">
        <v>3.0000000000000003E-4</v>
      </c>
      <c r="L128">
        <v>4.4999999999999997E-3</v>
      </c>
      <c r="M128" s="368">
        <v>1.6999999999999999E-3</v>
      </c>
      <c r="N128" s="368">
        <v>2.7999999999999995E-3</v>
      </c>
      <c r="O128" s="368"/>
      <c r="Q128" t="s">
        <v>1286</v>
      </c>
      <c r="R128" t="s">
        <v>1287</v>
      </c>
      <c r="S128" t="s">
        <v>1288</v>
      </c>
      <c r="T128" t="s">
        <v>1289</v>
      </c>
      <c r="U128" t="s">
        <v>1290</v>
      </c>
      <c r="V128" s="369" t="s">
        <v>1291</v>
      </c>
      <c r="W128" t="s">
        <v>1282</v>
      </c>
      <c r="X128">
        <v>127160</v>
      </c>
      <c r="Y128">
        <v>0</v>
      </c>
      <c r="Z128" t="s">
        <v>1292</v>
      </c>
      <c r="AA128" s="6" t="s">
        <v>1293</v>
      </c>
      <c r="AB128" s="6">
        <v>1</v>
      </c>
      <c r="AC128" s="370">
        <v>1</v>
      </c>
      <c r="AD128" s="6"/>
      <c r="AE128" s="370"/>
      <c r="AF128" s="6">
        <v>1</v>
      </c>
      <c r="AG128" s="6"/>
      <c r="AH128" t="s">
        <v>1294</v>
      </c>
    </row>
    <row r="129" spans="1:34" x14ac:dyDescent="0.3">
      <c r="A129" t="s">
        <v>1277</v>
      </c>
      <c r="B129" t="s">
        <v>1560</v>
      </c>
      <c r="C129" s="365" t="s">
        <v>1278</v>
      </c>
      <c r="D129" s="365" t="s">
        <v>1481</v>
      </c>
      <c r="E129" s="365" t="s">
        <v>3</v>
      </c>
      <c r="F129" s="365" t="s">
        <v>189</v>
      </c>
      <c r="G129" s="366">
        <v>42896</v>
      </c>
      <c r="H129" s="367">
        <v>0.31180555555555556</v>
      </c>
      <c r="I129" s="368"/>
      <c r="J129" s="368"/>
      <c r="K129" s="368"/>
      <c r="M129" s="368"/>
      <c r="N129" s="368"/>
      <c r="O129" s="368"/>
      <c r="Q129" t="s">
        <v>834</v>
      </c>
      <c r="R129" t="s">
        <v>834</v>
      </c>
      <c r="S129" t="s">
        <v>534</v>
      </c>
      <c r="T129">
        <v>0</v>
      </c>
      <c r="U129">
        <v>0</v>
      </c>
      <c r="V129" s="369" t="s">
        <v>534</v>
      </c>
      <c r="W129" t="s">
        <v>1310</v>
      </c>
      <c r="X129">
        <v>105</v>
      </c>
      <c r="Y129">
        <v>0</v>
      </c>
      <c r="Z129">
        <v>0</v>
      </c>
      <c r="AA129" s="6" t="s">
        <v>1280</v>
      </c>
      <c r="AB129" s="6">
        <v>1</v>
      </c>
      <c r="AC129" s="370">
        <v>3</v>
      </c>
      <c r="AD129" s="6"/>
      <c r="AE129" s="370"/>
      <c r="AF129" s="6">
        <v>1</v>
      </c>
      <c r="AG129" s="6"/>
      <c r="AH129" t="s">
        <v>1561</v>
      </c>
    </row>
    <row r="130" spans="1:34" x14ac:dyDescent="0.3">
      <c r="A130" t="s">
        <v>1277</v>
      </c>
      <c r="B130" t="s">
        <v>1560</v>
      </c>
      <c r="C130" s="365" t="s">
        <v>1278</v>
      </c>
      <c r="D130" s="365" t="s">
        <v>1481</v>
      </c>
      <c r="E130" s="365" t="s">
        <v>3</v>
      </c>
      <c r="F130" s="365" t="s">
        <v>189</v>
      </c>
      <c r="G130" s="366">
        <v>42896</v>
      </c>
      <c r="H130" s="367">
        <v>0.31180555555555556</v>
      </c>
      <c r="I130" s="368"/>
      <c r="J130" s="368"/>
      <c r="K130" s="368"/>
      <c r="M130" s="368"/>
      <c r="N130" s="368"/>
      <c r="O130" s="368"/>
      <c r="Q130" t="s">
        <v>785</v>
      </c>
      <c r="R130" t="s">
        <v>785</v>
      </c>
      <c r="S130" t="s">
        <v>800</v>
      </c>
      <c r="T130" t="s">
        <v>805</v>
      </c>
      <c r="U130" t="s">
        <v>806</v>
      </c>
      <c r="V130" s="369" t="s">
        <v>807</v>
      </c>
      <c r="W130" t="s">
        <v>1322</v>
      </c>
      <c r="X130">
        <v>131141</v>
      </c>
      <c r="Y130">
        <v>0</v>
      </c>
      <c r="Z130">
        <v>0</v>
      </c>
      <c r="AA130" s="6" t="s">
        <v>1280</v>
      </c>
      <c r="AB130" s="6">
        <v>1</v>
      </c>
      <c r="AC130" s="370">
        <v>3</v>
      </c>
      <c r="AD130" s="6">
        <v>1</v>
      </c>
      <c r="AE130" s="370">
        <v>3</v>
      </c>
      <c r="AF130" s="6">
        <v>2</v>
      </c>
      <c r="AG130" s="6"/>
      <c r="AH130" t="s">
        <v>1562</v>
      </c>
    </row>
    <row r="131" spans="1:34" x14ac:dyDescent="0.3">
      <c r="A131" t="s">
        <v>1277</v>
      </c>
      <c r="B131" t="s">
        <v>1563</v>
      </c>
      <c r="C131" s="365" t="s">
        <v>1278</v>
      </c>
      <c r="D131" s="365" t="s">
        <v>1481</v>
      </c>
      <c r="E131" s="365" t="s">
        <v>3</v>
      </c>
      <c r="F131" s="365" t="s">
        <v>189</v>
      </c>
      <c r="G131" s="366">
        <v>42896</v>
      </c>
      <c r="H131" s="367">
        <v>0.31180555555555556</v>
      </c>
      <c r="I131" s="368">
        <v>1.1999999999999999E-3</v>
      </c>
      <c r="J131" s="368">
        <v>8.0000000000000004E-4</v>
      </c>
      <c r="K131" s="368">
        <v>3.9999999999999986E-4</v>
      </c>
      <c r="L131">
        <v>5.4999999999999997E-3</v>
      </c>
      <c r="M131" s="368">
        <v>1.6000000000000001E-3</v>
      </c>
      <c r="N131" s="368">
        <v>3.8999999999999998E-3</v>
      </c>
      <c r="O131" s="368"/>
      <c r="Q131" t="s">
        <v>834</v>
      </c>
      <c r="R131" t="s">
        <v>834</v>
      </c>
      <c r="S131" t="s">
        <v>534</v>
      </c>
      <c r="T131">
        <v>0</v>
      </c>
      <c r="U131">
        <v>0</v>
      </c>
      <c r="V131" s="369" t="s">
        <v>534</v>
      </c>
      <c r="W131" t="s">
        <v>1310</v>
      </c>
      <c r="X131">
        <v>105</v>
      </c>
      <c r="Y131">
        <v>0</v>
      </c>
      <c r="Z131">
        <v>0</v>
      </c>
      <c r="AA131" s="6" t="s">
        <v>1280</v>
      </c>
      <c r="AB131" s="6">
        <v>1</v>
      </c>
      <c r="AC131" s="370">
        <v>3</v>
      </c>
      <c r="AD131" s="6"/>
      <c r="AE131" s="370"/>
      <c r="AF131" s="6">
        <v>1</v>
      </c>
      <c r="AG131" s="6"/>
      <c r="AH131" t="s">
        <v>1561</v>
      </c>
    </row>
    <row r="132" spans="1:34" x14ac:dyDescent="0.3">
      <c r="A132" t="s">
        <v>1277</v>
      </c>
      <c r="B132" t="s">
        <v>1563</v>
      </c>
      <c r="C132" s="365" t="s">
        <v>1278</v>
      </c>
      <c r="D132" s="365" t="s">
        <v>1481</v>
      </c>
      <c r="E132" s="365" t="s">
        <v>3</v>
      </c>
      <c r="F132" s="365" t="s">
        <v>189</v>
      </c>
      <c r="G132" s="366">
        <v>42896</v>
      </c>
      <c r="H132" s="367">
        <v>0.31180555555555556</v>
      </c>
      <c r="I132" s="368"/>
      <c r="J132" s="368"/>
      <c r="K132" s="368"/>
      <c r="M132" s="368"/>
      <c r="N132" s="368"/>
      <c r="O132" s="368"/>
      <c r="Q132" t="s">
        <v>834</v>
      </c>
      <c r="R132" t="s">
        <v>834</v>
      </c>
      <c r="S132" t="s">
        <v>534</v>
      </c>
      <c r="T132" t="s">
        <v>835</v>
      </c>
      <c r="U132" t="s">
        <v>836</v>
      </c>
      <c r="V132" s="369" t="s">
        <v>31</v>
      </c>
      <c r="W132" t="s">
        <v>1392</v>
      </c>
      <c r="X132">
        <v>141433</v>
      </c>
      <c r="Y132">
        <v>0</v>
      </c>
      <c r="Z132">
        <v>0</v>
      </c>
      <c r="AA132" s="6" t="s">
        <v>1280</v>
      </c>
      <c r="AB132" s="6"/>
      <c r="AC132" s="370"/>
      <c r="AD132" s="6">
        <v>9</v>
      </c>
      <c r="AE132" s="370">
        <v>2</v>
      </c>
      <c r="AF132" s="6">
        <v>9</v>
      </c>
      <c r="AG132" s="6"/>
      <c r="AH132" t="s">
        <v>1564</v>
      </c>
    </row>
    <row r="133" spans="1:34" x14ac:dyDescent="0.3">
      <c r="A133" t="s">
        <v>1277</v>
      </c>
      <c r="B133" t="s">
        <v>1563</v>
      </c>
      <c r="C133" s="365" t="s">
        <v>1278</v>
      </c>
      <c r="D133" s="365" t="s">
        <v>1481</v>
      </c>
      <c r="E133" s="365" t="s">
        <v>3</v>
      </c>
      <c r="F133" s="365" t="s">
        <v>189</v>
      </c>
      <c r="G133" s="366">
        <v>42896</v>
      </c>
      <c r="H133" s="367">
        <v>0.31180555555555556</v>
      </c>
      <c r="I133" s="368"/>
      <c r="J133" s="368"/>
      <c r="K133" s="368"/>
      <c r="M133" s="368"/>
      <c r="N133" s="368"/>
      <c r="O133" s="368"/>
      <c r="Q133" t="s">
        <v>834</v>
      </c>
      <c r="R133" t="s">
        <v>834</v>
      </c>
      <c r="S133" t="s">
        <v>534</v>
      </c>
      <c r="T133" t="s">
        <v>835</v>
      </c>
      <c r="U133" t="s">
        <v>850</v>
      </c>
      <c r="V133" s="369" t="s">
        <v>41</v>
      </c>
      <c r="W133" t="s">
        <v>1282</v>
      </c>
      <c r="X133">
        <v>138998</v>
      </c>
      <c r="Y133">
        <v>0</v>
      </c>
      <c r="Z133" t="s">
        <v>1454</v>
      </c>
      <c r="AA133" s="6" t="s">
        <v>1280</v>
      </c>
      <c r="AB133" s="6"/>
      <c r="AC133" s="370"/>
      <c r="AD133" s="6">
        <v>1</v>
      </c>
      <c r="AE133" s="370">
        <v>2</v>
      </c>
      <c r="AF133" s="6">
        <v>1</v>
      </c>
      <c r="AG133" s="6"/>
    </row>
    <row r="134" spans="1:34" x14ac:dyDescent="0.3">
      <c r="A134" t="s">
        <v>1277</v>
      </c>
      <c r="B134" t="s">
        <v>1565</v>
      </c>
      <c r="C134" s="365" t="s">
        <v>1278</v>
      </c>
      <c r="D134" s="365" t="s">
        <v>1481</v>
      </c>
      <c r="E134" s="365" t="s">
        <v>3</v>
      </c>
      <c r="F134" s="365" t="s">
        <v>189</v>
      </c>
      <c r="G134" s="366">
        <v>42896</v>
      </c>
      <c r="H134" s="367">
        <v>0.31180555555555556</v>
      </c>
      <c r="I134" s="368">
        <v>2.8E-3</v>
      </c>
      <c r="J134" s="368">
        <v>2.3E-3</v>
      </c>
      <c r="K134" s="368">
        <v>5.0000000000000001E-4</v>
      </c>
      <c r="L134">
        <v>9.7000000000000003E-3</v>
      </c>
      <c r="M134" s="368">
        <v>5.1000000000000004E-3</v>
      </c>
      <c r="N134" s="368">
        <v>4.5999999999999999E-3</v>
      </c>
      <c r="O134" s="368"/>
      <c r="Q134" t="s">
        <v>834</v>
      </c>
      <c r="R134" t="s">
        <v>834</v>
      </c>
      <c r="S134" t="s">
        <v>534</v>
      </c>
      <c r="T134" t="s">
        <v>835</v>
      </c>
      <c r="U134" t="s">
        <v>850</v>
      </c>
      <c r="V134" s="369" t="s">
        <v>41</v>
      </c>
      <c r="W134" t="s">
        <v>1282</v>
      </c>
      <c r="X134">
        <v>138998</v>
      </c>
      <c r="Y134">
        <v>0</v>
      </c>
      <c r="Z134" t="s">
        <v>1454</v>
      </c>
      <c r="AA134" s="6" t="s">
        <v>1280</v>
      </c>
      <c r="AB134" s="6"/>
      <c r="AC134" s="370"/>
      <c r="AD134" s="6">
        <v>1</v>
      </c>
      <c r="AE134" s="370">
        <v>1</v>
      </c>
      <c r="AF134" s="6">
        <v>1</v>
      </c>
      <c r="AG134" s="6"/>
    </row>
    <row r="135" spans="1:34" x14ac:dyDescent="0.3">
      <c r="A135" t="s">
        <v>1277</v>
      </c>
      <c r="B135" t="s">
        <v>1565</v>
      </c>
      <c r="C135" s="365" t="s">
        <v>1278</v>
      </c>
      <c r="D135" s="365" t="s">
        <v>1481</v>
      </c>
      <c r="E135" s="365" t="s">
        <v>3</v>
      </c>
      <c r="F135" s="365" t="s">
        <v>189</v>
      </c>
      <c r="G135" s="366">
        <v>42896</v>
      </c>
      <c r="H135" s="367">
        <v>0.31180555555555556</v>
      </c>
      <c r="I135" s="368"/>
      <c r="J135" s="368"/>
      <c r="K135" s="368"/>
      <c r="M135" s="368"/>
      <c r="N135" s="368"/>
      <c r="O135" s="368"/>
      <c r="Q135" t="s">
        <v>834</v>
      </c>
      <c r="R135" t="s">
        <v>834</v>
      </c>
      <c r="S135" t="s">
        <v>534</v>
      </c>
      <c r="T135" t="s">
        <v>835</v>
      </c>
      <c r="U135" t="s">
        <v>836</v>
      </c>
      <c r="V135" s="369" t="s">
        <v>31</v>
      </c>
      <c r="W135" t="s">
        <v>1392</v>
      </c>
      <c r="X135">
        <v>141433</v>
      </c>
      <c r="Y135">
        <v>0</v>
      </c>
      <c r="Z135">
        <v>0</v>
      </c>
      <c r="AA135" s="6" t="s">
        <v>1280</v>
      </c>
      <c r="AB135" s="6"/>
      <c r="AC135" s="370"/>
      <c r="AD135" s="6">
        <v>1</v>
      </c>
      <c r="AE135" s="370">
        <v>2</v>
      </c>
      <c r="AF135" s="6">
        <v>1</v>
      </c>
      <c r="AG135" s="6"/>
    </row>
    <row r="136" spans="1:34" x14ac:dyDescent="0.3">
      <c r="A136" t="s">
        <v>1277</v>
      </c>
      <c r="B136" t="s">
        <v>1565</v>
      </c>
      <c r="C136" s="365" t="s">
        <v>1278</v>
      </c>
      <c r="D136" s="365" t="s">
        <v>1481</v>
      </c>
      <c r="E136" s="365" t="s">
        <v>3</v>
      </c>
      <c r="F136" s="365" t="s">
        <v>189</v>
      </c>
      <c r="G136" s="366">
        <v>42896</v>
      </c>
      <c r="H136" s="367">
        <v>0.31180555555555556</v>
      </c>
      <c r="I136" s="368"/>
      <c r="J136" s="368"/>
      <c r="K136" s="368"/>
      <c r="M136" s="368"/>
      <c r="N136" s="368"/>
      <c r="O136" s="368"/>
      <c r="Q136" t="s">
        <v>813</v>
      </c>
      <c r="R136" t="s">
        <v>813</v>
      </c>
      <c r="S136" t="s">
        <v>817</v>
      </c>
      <c r="T136" t="s">
        <v>820</v>
      </c>
      <c r="U136">
        <v>0</v>
      </c>
      <c r="V136" s="369" t="s">
        <v>820</v>
      </c>
      <c r="W136" t="s">
        <v>1424</v>
      </c>
      <c r="X136">
        <v>1102</v>
      </c>
      <c r="Y136">
        <v>0</v>
      </c>
      <c r="Z136" t="s">
        <v>1425</v>
      </c>
      <c r="AA136" s="6" t="s">
        <v>1280</v>
      </c>
      <c r="AB136" s="6"/>
      <c r="AC136" s="370"/>
      <c r="AD136" s="6">
        <v>1</v>
      </c>
      <c r="AE136" s="370">
        <v>1</v>
      </c>
      <c r="AF136" s="6">
        <v>1</v>
      </c>
      <c r="AG136" s="6"/>
    </row>
    <row r="137" spans="1:34" x14ac:dyDescent="0.3">
      <c r="A137" t="s">
        <v>1277</v>
      </c>
      <c r="B137" t="s">
        <v>1565</v>
      </c>
      <c r="C137" s="365" t="s">
        <v>1278</v>
      </c>
      <c r="D137" s="365" t="s">
        <v>1481</v>
      </c>
      <c r="E137" s="365" t="s">
        <v>3</v>
      </c>
      <c r="F137" s="365" t="s">
        <v>189</v>
      </c>
      <c r="G137" s="366">
        <v>42896</v>
      </c>
      <c r="H137" s="367">
        <v>0.31180555555555556</v>
      </c>
      <c r="I137" s="368"/>
      <c r="J137" s="368"/>
      <c r="K137" s="368"/>
      <c r="M137" s="368"/>
      <c r="N137" s="368"/>
      <c r="O137" s="368"/>
      <c r="Q137" t="s">
        <v>1286</v>
      </c>
      <c r="R137" t="s">
        <v>1286</v>
      </c>
      <c r="S137">
        <v>0</v>
      </c>
      <c r="T137">
        <v>0</v>
      </c>
      <c r="U137">
        <v>0</v>
      </c>
      <c r="V137" s="369" t="s">
        <v>1286</v>
      </c>
      <c r="W137">
        <v>0</v>
      </c>
      <c r="X137">
        <v>0</v>
      </c>
      <c r="Y137">
        <v>0</v>
      </c>
      <c r="Z137">
        <v>0</v>
      </c>
      <c r="AA137" s="6" t="s">
        <v>1280</v>
      </c>
      <c r="AB137" s="6">
        <v>1</v>
      </c>
      <c r="AC137" s="370">
        <v>3</v>
      </c>
      <c r="AD137" s="6"/>
      <c r="AE137" s="370"/>
      <c r="AF137" s="6">
        <v>1</v>
      </c>
      <c r="AG137" s="6"/>
      <c r="AH137" t="s">
        <v>1566</v>
      </c>
    </row>
    <row r="138" spans="1:34" x14ac:dyDescent="0.3">
      <c r="A138" t="s">
        <v>1277</v>
      </c>
      <c r="B138" t="s">
        <v>1567</v>
      </c>
      <c r="C138" s="365" t="s">
        <v>1278</v>
      </c>
      <c r="D138" s="365" t="s">
        <v>1481</v>
      </c>
      <c r="E138" s="365" t="s">
        <v>3</v>
      </c>
      <c r="F138" s="365" t="s">
        <v>189</v>
      </c>
      <c r="G138" s="366">
        <v>42896</v>
      </c>
      <c r="H138" s="367">
        <v>0.31180555555555556</v>
      </c>
      <c r="I138" s="368">
        <v>2.0999999999999999E-3</v>
      </c>
      <c r="J138" s="368">
        <v>8.9999999999999998E-4</v>
      </c>
      <c r="K138" s="368">
        <v>1.1999999999999999E-3</v>
      </c>
      <c r="L138">
        <v>5.0000000000000001E-3</v>
      </c>
      <c r="M138" s="368">
        <v>3.5999999999999999E-3</v>
      </c>
      <c r="N138" s="368">
        <v>1.4000000000000002E-3</v>
      </c>
      <c r="O138" s="368"/>
      <c r="Q138" t="s">
        <v>813</v>
      </c>
      <c r="R138" t="s">
        <v>813</v>
      </c>
      <c r="S138" t="s">
        <v>821</v>
      </c>
      <c r="T138">
        <v>0</v>
      </c>
      <c r="U138">
        <v>0</v>
      </c>
      <c r="V138" s="369" t="s">
        <v>813</v>
      </c>
      <c r="W138">
        <v>0</v>
      </c>
      <c r="X138">
        <v>1066</v>
      </c>
      <c r="Y138">
        <v>0</v>
      </c>
      <c r="Z138">
        <v>0</v>
      </c>
      <c r="AA138" s="6" t="s">
        <v>1280</v>
      </c>
      <c r="AB138" s="6">
        <v>1</v>
      </c>
      <c r="AC138" s="370">
        <v>3</v>
      </c>
      <c r="AD138" s="6"/>
      <c r="AE138" s="370"/>
      <c r="AF138" s="6">
        <v>1</v>
      </c>
      <c r="AG138" s="6"/>
      <c r="AH138" t="s">
        <v>1568</v>
      </c>
    </row>
    <row r="139" spans="1:34" x14ac:dyDescent="0.3">
      <c r="A139" t="s">
        <v>1277</v>
      </c>
      <c r="B139" t="s">
        <v>1567</v>
      </c>
      <c r="C139" s="365" t="s">
        <v>1278</v>
      </c>
      <c r="D139" s="365" t="s">
        <v>1481</v>
      </c>
      <c r="E139" s="365" t="s">
        <v>3</v>
      </c>
      <c r="F139" s="365" t="s">
        <v>189</v>
      </c>
      <c r="G139" s="366">
        <v>42896</v>
      </c>
      <c r="H139" s="367">
        <v>0.31180555555555556</v>
      </c>
      <c r="I139" s="368"/>
      <c r="J139" s="368"/>
      <c r="K139" s="368"/>
      <c r="M139" s="368"/>
      <c r="N139" s="368"/>
      <c r="O139" s="368"/>
      <c r="Q139" t="s">
        <v>785</v>
      </c>
      <c r="R139" t="s">
        <v>785</v>
      </c>
      <c r="S139">
        <v>0</v>
      </c>
      <c r="T139">
        <v>0</v>
      </c>
      <c r="U139">
        <v>0</v>
      </c>
      <c r="V139" s="369" t="s">
        <v>785</v>
      </c>
      <c r="W139">
        <v>0</v>
      </c>
      <c r="X139">
        <v>882</v>
      </c>
      <c r="Y139">
        <v>0</v>
      </c>
      <c r="Z139">
        <v>0</v>
      </c>
      <c r="AA139" s="6" t="s">
        <v>1280</v>
      </c>
      <c r="AB139" s="6"/>
      <c r="AC139" s="370"/>
      <c r="AD139" s="6">
        <v>1</v>
      </c>
      <c r="AE139" s="370">
        <v>3</v>
      </c>
      <c r="AF139" s="6">
        <v>1</v>
      </c>
      <c r="AG139" s="6"/>
      <c r="AH139" t="s">
        <v>1318</v>
      </c>
    </row>
    <row r="140" spans="1:34" x14ac:dyDescent="0.3">
      <c r="A140" t="s">
        <v>1277</v>
      </c>
      <c r="B140" t="s">
        <v>1567</v>
      </c>
      <c r="C140" s="365" t="s">
        <v>1278</v>
      </c>
      <c r="D140" s="365" t="s">
        <v>1481</v>
      </c>
      <c r="E140" s="365" t="s">
        <v>3</v>
      </c>
      <c r="F140" s="365" t="s">
        <v>189</v>
      </c>
      <c r="G140" s="366">
        <v>42896</v>
      </c>
      <c r="H140" s="367">
        <v>0.31180555555555556</v>
      </c>
      <c r="I140" s="368"/>
      <c r="J140" s="368"/>
      <c r="K140" s="368"/>
      <c r="M140" s="368"/>
      <c r="N140" s="368"/>
      <c r="O140" s="368"/>
      <c r="Q140" t="s">
        <v>813</v>
      </c>
      <c r="R140" t="s">
        <v>813</v>
      </c>
      <c r="S140" t="s">
        <v>833</v>
      </c>
      <c r="T140">
        <v>0</v>
      </c>
      <c r="U140">
        <v>0</v>
      </c>
      <c r="V140" s="369" t="s">
        <v>833</v>
      </c>
      <c r="W140" t="s">
        <v>1355</v>
      </c>
      <c r="X140">
        <v>1078</v>
      </c>
      <c r="Y140">
        <v>0</v>
      </c>
      <c r="Z140" t="s">
        <v>1356</v>
      </c>
      <c r="AA140" s="6" t="s">
        <v>1280</v>
      </c>
      <c r="AB140" s="6"/>
      <c r="AC140" s="370"/>
      <c r="AD140" s="6">
        <v>1</v>
      </c>
      <c r="AE140" s="370">
        <v>1</v>
      </c>
      <c r="AF140" s="6">
        <v>1</v>
      </c>
      <c r="AG140" s="6"/>
    </row>
    <row r="141" spans="1:34" x14ac:dyDescent="0.3">
      <c r="A141" t="s">
        <v>1277</v>
      </c>
      <c r="B141" t="s">
        <v>1567</v>
      </c>
      <c r="C141" s="365" t="s">
        <v>1278</v>
      </c>
      <c r="D141" s="365" t="s">
        <v>1481</v>
      </c>
      <c r="E141" s="365" t="s">
        <v>3</v>
      </c>
      <c r="F141" s="365" t="s">
        <v>189</v>
      </c>
      <c r="G141" s="366">
        <v>42896</v>
      </c>
      <c r="H141" s="367">
        <v>0.31180555555555556</v>
      </c>
      <c r="I141" s="368"/>
      <c r="J141" s="368"/>
      <c r="K141" s="368"/>
      <c r="M141" s="368"/>
      <c r="N141" s="368"/>
      <c r="O141" s="368"/>
      <c r="Q141" t="s">
        <v>785</v>
      </c>
      <c r="R141" t="s">
        <v>785</v>
      </c>
      <c r="S141" t="s">
        <v>800</v>
      </c>
      <c r="T141" t="s">
        <v>805</v>
      </c>
      <c r="U141" t="s">
        <v>806</v>
      </c>
      <c r="V141" s="369" t="s">
        <v>806</v>
      </c>
      <c r="W141" t="s">
        <v>1317</v>
      </c>
      <c r="X141">
        <v>913</v>
      </c>
      <c r="Y141">
        <v>0</v>
      </c>
      <c r="Z141">
        <v>0</v>
      </c>
      <c r="AA141" s="6" t="s">
        <v>1280</v>
      </c>
      <c r="AB141" s="6"/>
      <c r="AC141" s="370"/>
      <c r="AD141" s="6">
        <v>1</v>
      </c>
      <c r="AE141" s="370">
        <v>3</v>
      </c>
      <c r="AF141" s="6">
        <v>1</v>
      </c>
      <c r="AG141" s="6"/>
      <c r="AH141" t="s">
        <v>1569</v>
      </c>
    </row>
    <row r="142" spans="1:34" x14ac:dyDescent="0.3">
      <c r="A142" t="s">
        <v>1277</v>
      </c>
      <c r="B142" t="s">
        <v>1570</v>
      </c>
      <c r="C142" s="365" t="s">
        <v>1278</v>
      </c>
      <c r="D142" s="365" t="s">
        <v>1481</v>
      </c>
      <c r="E142" s="365" t="s">
        <v>3</v>
      </c>
      <c r="F142" s="365" t="s">
        <v>189</v>
      </c>
      <c r="G142" s="366">
        <v>42896</v>
      </c>
      <c r="H142" s="367">
        <v>0.31180555555555556</v>
      </c>
      <c r="I142" s="368">
        <v>7.6E-3</v>
      </c>
      <c r="J142" s="368">
        <v>4.7000000000000002E-3</v>
      </c>
      <c r="K142" s="368">
        <v>2.8999999999999998E-3</v>
      </c>
      <c r="L142">
        <v>3.2199999999999999E-2</v>
      </c>
      <c r="M142" s="368">
        <v>1.15E-2</v>
      </c>
      <c r="N142" s="368">
        <v>2.07E-2</v>
      </c>
      <c r="O142" s="368"/>
      <c r="Q142" t="s">
        <v>785</v>
      </c>
      <c r="R142" t="s">
        <v>785</v>
      </c>
      <c r="S142" t="s">
        <v>800</v>
      </c>
      <c r="T142" t="s">
        <v>805</v>
      </c>
      <c r="U142" t="s">
        <v>806</v>
      </c>
      <c r="V142" s="369" t="s">
        <v>806</v>
      </c>
      <c r="W142" t="s">
        <v>1317</v>
      </c>
      <c r="X142">
        <v>913</v>
      </c>
      <c r="Y142">
        <v>0</v>
      </c>
      <c r="Z142">
        <v>0</v>
      </c>
      <c r="AA142" s="6" t="s">
        <v>1280</v>
      </c>
      <c r="AB142" s="6">
        <v>1</v>
      </c>
      <c r="AC142" s="370">
        <v>3</v>
      </c>
      <c r="AD142" s="6">
        <v>1</v>
      </c>
      <c r="AE142" s="370">
        <v>3</v>
      </c>
      <c r="AF142" s="6">
        <v>2</v>
      </c>
      <c r="AG142" s="6"/>
      <c r="AH142" t="s">
        <v>1571</v>
      </c>
    </row>
    <row r="143" spans="1:34" x14ac:dyDescent="0.3">
      <c r="A143" t="s">
        <v>1277</v>
      </c>
      <c r="B143" t="s">
        <v>1570</v>
      </c>
      <c r="C143" s="365" t="s">
        <v>1278</v>
      </c>
      <c r="D143" s="365" t="s">
        <v>1481</v>
      </c>
      <c r="E143" s="365" t="s">
        <v>3</v>
      </c>
      <c r="F143" s="365" t="s">
        <v>189</v>
      </c>
      <c r="G143" s="366">
        <v>42896</v>
      </c>
      <c r="H143" s="367">
        <v>0.31180555555555556</v>
      </c>
      <c r="I143" s="368"/>
      <c r="J143" s="368"/>
      <c r="K143" s="368"/>
      <c r="M143" s="368"/>
      <c r="N143" s="368"/>
      <c r="O143" s="368"/>
      <c r="Q143" t="s">
        <v>813</v>
      </c>
      <c r="R143" t="s">
        <v>813</v>
      </c>
      <c r="S143" t="s">
        <v>821</v>
      </c>
      <c r="T143" t="s">
        <v>1377</v>
      </c>
      <c r="U143" t="s">
        <v>1378</v>
      </c>
      <c r="V143" s="369" t="s">
        <v>1379</v>
      </c>
      <c r="W143" t="s">
        <v>1380</v>
      </c>
      <c r="X143">
        <v>110398</v>
      </c>
      <c r="Y143">
        <v>0</v>
      </c>
      <c r="Z143">
        <v>0</v>
      </c>
      <c r="AA143" s="6" t="s">
        <v>1280</v>
      </c>
      <c r="AB143" s="6"/>
      <c r="AC143" s="370"/>
      <c r="AD143" s="6">
        <v>1</v>
      </c>
      <c r="AE143" s="370">
        <v>2</v>
      </c>
      <c r="AF143" s="6">
        <v>1</v>
      </c>
      <c r="AG143" s="6"/>
      <c r="AH143" t="s">
        <v>1467</v>
      </c>
    </row>
    <row r="144" spans="1:34" x14ac:dyDescent="0.3">
      <c r="A144" t="s">
        <v>1277</v>
      </c>
      <c r="B144" t="s">
        <v>1570</v>
      </c>
      <c r="C144" s="365" t="s">
        <v>1278</v>
      </c>
      <c r="D144" s="365" t="s">
        <v>1481</v>
      </c>
      <c r="E144" s="365" t="s">
        <v>3</v>
      </c>
      <c r="F144" s="365" t="s">
        <v>189</v>
      </c>
      <c r="G144" s="366">
        <v>42896</v>
      </c>
      <c r="H144" s="367">
        <v>0.31180555555555556</v>
      </c>
      <c r="I144" s="368"/>
      <c r="J144" s="368"/>
      <c r="K144" s="368"/>
      <c r="M144" s="368"/>
      <c r="N144" s="368"/>
      <c r="O144" s="368"/>
      <c r="Q144" t="s">
        <v>813</v>
      </c>
      <c r="R144" t="s">
        <v>813</v>
      </c>
      <c r="S144" t="s">
        <v>817</v>
      </c>
      <c r="T144" t="s">
        <v>820</v>
      </c>
      <c r="U144">
        <v>0</v>
      </c>
      <c r="V144" s="369" t="s">
        <v>820</v>
      </c>
      <c r="W144" t="s">
        <v>1424</v>
      </c>
      <c r="X144">
        <v>1102</v>
      </c>
      <c r="Y144">
        <v>0</v>
      </c>
      <c r="Z144" t="s">
        <v>1425</v>
      </c>
      <c r="AA144" s="6" t="s">
        <v>1280</v>
      </c>
      <c r="AB144" s="6"/>
      <c r="AC144" s="370"/>
      <c r="AD144" s="6">
        <v>1</v>
      </c>
      <c r="AE144" s="370">
        <v>1</v>
      </c>
      <c r="AF144" s="6">
        <v>1</v>
      </c>
      <c r="AG144" s="6"/>
      <c r="AH144" t="s">
        <v>1467</v>
      </c>
    </row>
    <row r="145" spans="1:34" x14ac:dyDescent="0.3">
      <c r="A145" t="s">
        <v>1277</v>
      </c>
      <c r="B145" t="s">
        <v>1570</v>
      </c>
      <c r="C145" s="365" t="s">
        <v>1278</v>
      </c>
      <c r="D145" s="365" t="s">
        <v>1481</v>
      </c>
      <c r="E145" s="365" t="s">
        <v>3</v>
      </c>
      <c r="F145" s="365" t="s">
        <v>189</v>
      </c>
      <c r="G145" s="366">
        <v>42896</v>
      </c>
      <c r="H145" s="367">
        <v>0.31180555555555556</v>
      </c>
      <c r="I145" s="368"/>
      <c r="J145" s="368"/>
      <c r="K145" s="368"/>
      <c r="M145" s="368"/>
      <c r="N145" s="368"/>
      <c r="O145" s="368"/>
      <c r="Q145" t="s">
        <v>1286</v>
      </c>
      <c r="R145" t="s">
        <v>1295</v>
      </c>
      <c r="S145" t="s">
        <v>1296</v>
      </c>
      <c r="T145">
        <v>0</v>
      </c>
      <c r="U145">
        <v>0</v>
      </c>
      <c r="V145" s="369" t="s">
        <v>1297</v>
      </c>
      <c r="W145">
        <v>0</v>
      </c>
      <c r="X145">
        <v>108400</v>
      </c>
      <c r="Y145">
        <v>0</v>
      </c>
      <c r="Z145">
        <v>0</v>
      </c>
      <c r="AA145" s="6" t="s">
        <v>1298</v>
      </c>
      <c r="AB145" s="6"/>
      <c r="AC145" s="370"/>
      <c r="AD145" s="6">
        <v>1</v>
      </c>
      <c r="AE145" s="370">
        <v>1</v>
      </c>
      <c r="AF145" s="6">
        <v>1</v>
      </c>
      <c r="AG145" s="6"/>
    </row>
    <row r="146" spans="1:34" x14ac:dyDescent="0.3">
      <c r="A146" t="s">
        <v>1277</v>
      </c>
      <c r="B146" t="s">
        <v>1570</v>
      </c>
      <c r="C146" s="365" t="s">
        <v>1278</v>
      </c>
      <c r="D146" s="365" t="s">
        <v>1481</v>
      </c>
      <c r="E146" s="365" t="s">
        <v>3</v>
      </c>
      <c r="F146" s="365" t="s">
        <v>189</v>
      </c>
      <c r="G146" s="366">
        <v>42896</v>
      </c>
      <c r="H146" s="367">
        <v>0.31180555555555556</v>
      </c>
      <c r="I146" s="368"/>
      <c r="J146" s="368"/>
      <c r="K146" s="368"/>
      <c r="M146" s="368"/>
      <c r="N146" s="368"/>
      <c r="O146" s="368"/>
      <c r="Q146" t="s">
        <v>813</v>
      </c>
      <c r="R146" t="s">
        <v>813</v>
      </c>
      <c r="S146" t="s">
        <v>833</v>
      </c>
      <c r="T146">
        <v>0</v>
      </c>
      <c r="U146">
        <v>0</v>
      </c>
      <c r="V146" s="369" t="s">
        <v>833</v>
      </c>
      <c r="W146" t="s">
        <v>1355</v>
      </c>
      <c r="X146">
        <v>1078</v>
      </c>
      <c r="Y146">
        <v>0</v>
      </c>
      <c r="Z146" t="s">
        <v>1356</v>
      </c>
      <c r="AA146" s="6" t="s">
        <v>1280</v>
      </c>
      <c r="AB146" s="6"/>
      <c r="AC146" s="370"/>
      <c r="AD146" s="6">
        <v>1</v>
      </c>
      <c r="AE146" s="370">
        <v>1</v>
      </c>
      <c r="AF146" s="6">
        <v>1</v>
      </c>
      <c r="AG146" s="6"/>
      <c r="AH146" t="s">
        <v>1467</v>
      </c>
    </row>
    <row r="147" spans="1:34" x14ac:dyDescent="0.3">
      <c r="A147" t="s">
        <v>1277</v>
      </c>
      <c r="B147" t="s">
        <v>1570</v>
      </c>
      <c r="C147" s="365" t="s">
        <v>1278</v>
      </c>
      <c r="D147" s="365" t="s">
        <v>1481</v>
      </c>
      <c r="E147" s="365" t="s">
        <v>3</v>
      </c>
      <c r="F147" s="365" t="s">
        <v>189</v>
      </c>
      <c r="G147" s="366">
        <v>42896</v>
      </c>
      <c r="H147" s="367">
        <v>0.31180555555555556</v>
      </c>
      <c r="I147" s="368"/>
      <c r="J147" s="368"/>
      <c r="K147" s="368"/>
      <c r="M147" s="368"/>
      <c r="N147" s="368"/>
      <c r="O147" s="368"/>
      <c r="Q147" t="s">
        <v>834</v>
      </c>
      <c r="R147" t="s">
        <v>834</v>
      </c>
      <c r="S147" t="s">
        <v>534</v>
      </c>
      <c r="T147" t="s">
        <v>837</v>
      </c>
      <c r="U147" t="s">
        <v>838</v>
      </c>
      <c r="V147" s="369" t="s">
        <v>841</v>
      </c>
      <c r="W147" t="s">
        <v>1339</v>
      </c>
      <c r="X147">
        <v>140737</v>
      </c>
      <c r="Y147" t="s">
        <v>1453</v>
      </c>
      <c r="Z147">
        <v>0</v>
      </c>
      <c r="AA147" s="6" t="s">
        <v>1280</v>
      </c>
      <c r="AB147" s="6"/>
      <c r="AC147" s="370"/>
      <c r="AD147" s="6">
        <v>1</v>
      </c>
      <c r="AE147" s="370">
        <v>2</v>
      </c>
      <c r="AF147" s="6">
        <v>1</v>
      </c>
      <c r="AG147" s="6"/>
      <c r="AH147" t="s">
        <v>1467</v>
      </c>
    </row>
    <row r="148" spans="1:34" x14ac:dyDescent="0.3">
      <c r="A148" t="s">
        <v>1277</v>
      </c>
      <c r="B148" t="s">
        <v>1570</v>
      </c>
      <c r="C148" s="365" t="s">
        <v>1278</v>
      </c>
      <c r="D148" s="365" t="s">
        <v>1481</v>
      </c>
      <c r="E148" s="365" t="s">
        <v>3</v>
      </c>
      <c r="F148" s="365" t="s">
        <v>189</v>
      </c>
      <c r="G148" s="366">
        <v>42896</v>
      </c>
      <c r="H148" s="367">
        <v>0.31180555555555556</v>
      </c>
      <c r="I148" s="368"/>
      <c r="J148" s="368"/>
      <c r="K148" s="368"/>
      <c r="M148" s="368"/>
      <c r="N148" s="368"/>
      <c r="O148" s="368"/>
      <c r="Q148" t="s">
        <v>785</v>
      </c>
      <c r="R148" t="s">
        <v>785</v>
      </c>
      <c r="S148" t="s">
        <v>786</v>
      </c>
      <c r="T148" t="s">
        <v>787</v>
      </c>
      <c r="U148" t="s">
        <v>788</v>
      </c>
      <c r="V148" s="369" t="s">
        <v>35</v>
      </c>
      <c r="W148" t="s">
        <v>1358</v>
      </c>
      <c r="X148">
        <v>129370</v>
      </c>
      <c r="Y148">
        <v>0</v>
      </c>
      <c r="Z148">
        <v>0</v>
      </c>
      <c r="AA148" s="6" t="s">
        <v>1280</v>
      </c>
      <c r="AB148" s="6"/>
      <c r="AC148" s="370"/>
      <c r="AD148" s="6">
        <v>1</v>
      </c>
      <c r="AE148" s="370">
        <v>3</v>
      </c>
      <c r="AF148" s="6">
        <v>1</v>
      </c>
      <c r="AG148" s="6"/>
      <c r="AH148" t="s">
        <v>1572</v>
      </c>
    </row>
    <row r="149" spans="1:34" x14ac:dyDescent="0.3">
      <c r="A149" t="s">
        <v>1277</v>
      </c>
      <c r="B149" t="s">
        <v>917</v>
      </c>
      <c r="C149" s="365" t="s">
        <v>1278</v>
      </c>
      <c r="D149" s="365" t="s">
        <v>1481</v>
      </c>
      <c r="E149" s="365" t="s">
        <v>3</v>
      </c>
      <c r="F149" s="365" t="s">
        <v>189</v>
      </c>
      <c r="G149" s="366">
        <v>42896</v>
      </c>
      <c r="H149" s="367">
        <v>0.31180555555555556</v>
      </c>
      <c r="I149" s="368">
        <v>3.7000000000000002E-3</v>
      </c>
      <c r="J149" s="368">
        <v>1.1000000000000001E-3</v>
      </c>
      <c r="K149" s="368">
        <v>2.5999999999999999E-3</v>
      </c>
      <c r="N149" s="368"/>
      <c r="O149" s="368"/>
      <c r="Q149" t="s">
        <v>1286</v>
      </c>
      <c r="R149" t="s">
        <v>1295</v>
      </c>
      <c r="S149" t="s">
        <v>1296</v>
      </c>
      <c r="T149">
        <v>0</v>
      </c>
      <c r="U149">
        <v>0</v>
      </c>
      <c r="V149" s="369" t="s">
        <v>1297</v>
      </c>
      <c r="W149">
        <v>0</v>
      </c>
      <c r="X149">
        <v>108400</v>
      </c>
      <c r="Y149">
        <v>0</v>
      </c>
      <c r="Z149">
        <v>0</v>
      </c>
      <c r="AA149" s="6" t="s">
        <v>1298</v>
      </c>
      <c r="AB149" s="6">
        <v>2</v>
      </c>
      <c r="AC149" s="370"/>
      <c r="AD149" s="6">
        <v>2</v>
      </c>
      <c r="AE149" s="370"/>
      <c r="AF149" s="6">
        <v>4</v>
      </c>
      <c r="AG149" s="6"/>
    </row>
    <row r="150" spans="1:34" x14ac:dyDescent="0.3">
      <c r="A150" t="s">
        <v>1277</v>
      </c>
      <c r="B150" t="s">
        <v>917</v>
      </c>
      <c r="C150" s="365" t="s">
        <v>1278</v>
      </c>
      <c r="D150" s="365" t="s">
        <v>1481</v>
      </c>
      <c r="E150" s="365" t="s">
        <v>3</v>
      </c>
      <c r="F150" s="365" t="s">
        <v>189</v>
      </c>
      <c r="G150" s="366">
        <v>42896</v>
      </c>
      <c r="H150" s="367">
        <v>0.31180555555555556</v>
      </c>
      <c r="I150" s="368"/>
      <c r="J150" s="368"/>
      <c r="K150" s="368"/>
      <c r="N150" s="368"/>
      <c r="O150" s="368"/>
      <c r="Q150" t="s">
        <v>834</v>
      </c>
      <c r="R150" t="s">
        <v>834</v>
      </c>
      <c r="S150" t="s">
        <v>534</v>
      </c>
      <c r="T150">
        <v>0</v>
      </c>
      <c r="U150">
        <v>0</v>
      </c>
      <c r="V150" s="369" t="s">
        <v>534</v>
      </c>
      <c r="W150" t="s">
        <v>1310</v>
      </c>
      <c r="X150">
        <v>105</v>
      </c>
      <c r="Y150">
        <v>0</v>
      </c>
      <c r="Z150">
        <v>0</v>
      </c>
      <c r="AA150" s="6" t="s">
        <v>1280</v>
      </c>
      <c r="AB150" s="6">
        <v>1</v>
      </c>
      <c r="AC150" s="370"/>
      <c r="AD150" s="6"/>
      <c r="AE150" s="370"/>
      <c r="AF150" s="6">
        <v>1</v>
      </c>
      <c r="AG150" s="6"/>
      <c r="AH150" t="s">
        <v>1573</v>
      </c>
    </row>
    <row r="151" spans="1:34" x14ac:dyDescent="0.3">
      <c r="A151" t="s">
        <v>1277</v>
      </c>
      <c r="B151" t="s">
        <v>917</v>
      </c>
      <c r="C151" s="365" t="s">
        <v>1278</v>
      </c>
      <c r="D151" s="365" t="s">
        <v>1481</v>
      </c>
      <c r="E151" s="365" t="s">
        <v>3</v>
      </c>
      <c r="F151" s="365" t="s">
        <v>189</v>
      </c>
      <c r="G151" s="366">
        <v>42896</v>
      </c>
      <c r="H151" s="367">
        <v>0.31180555555555556</v>
      </c>
      <c r="I151" s="368"/>
      <c r="J151" s="368"/>
      <c r="K151" s="368"/>
      <c r="N151" s="368"/>
      <c r="O151" s="368"/>
      <c r="Q151" t="s">
        <v>813</v>
      </c>
      <c r="R151" t="s">
        <v>813</v>
      </c>
      <c r="S151" t="s">
        <v>817</v>
      </c>
      <c r="T151" t="s">
        <v>820</v>
      </c>
      <c r="U151">
        <v>0</v>
      </c>
      <c r="V151" s="369" t="s">
        <v>820</v>
      </c>
      <c r="W151" t="s">
        <v>1424</v>
      </c>
      <c r="X151">
        <v>1102</v>
      </c>
      <c r="Y151">
        <v>0</v>
      </c>
      <c r="Z151" t="s">
        <v>1425</v>
      </c>
      <c r="AA151" s="6" t="s">
        <v>1280</v>
      </c>
      <c r="AB151" s="6">
        <v>2</v>
      </c>
      <c r="AC151" s="370"/>
      <c r="AD151" s="6"/>
      <c r="AE151" s="370"/>
      <c r="AF151" s="6">
        <v>2</v>
      </c>
      <c r="AG151" s="6"/>
    </row>
    <row r="152" spans="1:34" x14ac:dyDescent="0.3">
      <c r="A152" t="s">
        <v>1277</v>
      </c>
      <c r="B152" t="s">
        <v>917</v>
      </c>
      <c r="C152" s="365" t="s">
        <v>1278</v>
      </c>
      <c r="D152" s="365" t="s">
        <v>1481</v>
      </c>
      <c r="E152" s="365" t="s">
        <v>3</v>
      </c>
      <c r="F152" s="365" t="s">
        <v>189</v>
      </c>
      <c r="G152" s="366">
        <v>42896</v>
      </c>
      <c r="H152" s="367">
        <v>0.31180555555555556</v>
      </c>
      <c r="I152" s="368"/>
      <c r="J152" s="368"/>
      <c r="K152" s="368"/>
      <c r="N152" s="368"/>
      <c r="O152" s="368"/>
      <c r="Q152" t="s">
        <v>785</v>
      </c>
      <c r="R152" t="s">
        <v>785</v>
      </c>
      <c r="S152" t="s">
        <v>800</v>
      </c>
      <c r="T152" t="s">
        <v>805</v>
      </c>
      <c r="U152" t="s">
        <v>806</v>
      </c>
      <c r="V152" s="369" t="s">
        <v>806</v>
      </c>
      <c r="W152" t="s">
        <v>1317</v>
      </c>
      <c r="X152">
        <v>913</v>
      </c>
      <c r="Y152">
        <v>0</v>
      </c>
      <c r="Z152">
        <v>0</v>
      </c>
      <c r="AA152" s="6" t="s">
        <v>1280</v>
      </c>
      <c r="AB152" s="6"/>
      <c r="AC152" s="370"/>
      <c r="AD152" s="6">
        <v>1</v>
      </c>
      <c r="AE152" s="370"/>
      <c r="AF152" s="6">
        <v>1</v>
      </c>
      <c r="AG152" s="6"/>
      <c r="AH152" t="s">
        <v>1426</v>
      </c>
    </row>
    <row r="153" spans="1:34" x14ac:dyDescent="0.3">
      <c r="A153" t="s">
        <v>1277</v>
      </c>
      <c r="B153" t="s">
        <v>918</v>
      </c>
      <c r="C153" s="365" t="s">
        <v>1278</v>
      </c>
      <c r="D153" s="365" t="s">
        <v>1481</v>
      </c>
      <c r="E153" s="365" t="s">
        <v>3</v>
      </c>
      <c r="F153" s="365" t="s">
        <v>189</v>
      </c>
      <c r="G153" s="366">
        <v>42896</v>
      </c>
      <c r="H153" s="367">
        <v>0.31180555555555556</v>
      </c>
      <c r="I153" s="368">
        <v>2.3E-3</v>
      </c>
      <c r="J153" s="368">
        <v>6.9999999999999999E-4</v>
      </c>
      <c r="K153" s="368">
        <v>1.5999999999999999E-3</v>
      </c>
      <c r="N153" s="368"/>
      <c r="O153" s="368"/>
      <c r="Q153" t="s">
        <v>785</v>
      </c>
      <c r="R153" t="s">
        <v>785</v>
      </c>
      <c r="S153" t="s">
        <v>800</v>
      </c>
      <c r="T153" t="s">
        <v>801</v>
      </c>
      <c r="U153" t="s">
        <v>1448</v>
      </c>
      <c r="V153" s="369" t="s">
        <v>1448</v>
      </c>
      <c r="W153" t="s">
        <v>1449</v>
      </c>
      <c r="X153">
        <v>985</v>
      </c>
      <c r="Y153">
        <v>0</v>
      </c>
      <c r="Z153">
        <v>0</v>
      </c>
      <c r="AA153" s="6" t="s">
        <v>1280</v>
      </c>
      <c r="AB153" s="6">
        <v>1</v>
      </c>
      <c r="AC153" s="370"/>
      <c r="AD153" s="6"/>
      <c r="AE153" s="370"/>
      <c r="AF153" s="6">
        <v>1</v>
      </c>
      <c r="AG153" s="6"/>
    </row>
    <row r="154" spans="1:34" x14ac:dyDescent="0.3">
      <c r="A154" t="s">
        <v>1277</v>
      </c>
      <c r="B154" t="s">
        <v>918</v>
      </c>
      <c r="C154" s="365" t="s">
        <v>1278</v>
      </c>
      <c r="D154" s="365" t="s">
        <v>1481</v>
      </c>
      <c r="E154" s="365" t="s">
        <v>3</v>
      </c>
      <c r="F154" s="365" t="s">
        <v>189</v>
      </c>
      <c r="G154" s="366">
        <v>42896</v>
      </c>
      <c r="H154" s="367">
        <v>0.31180555555555556</v>
      </c>
      <c r="I154" s="368"/>
      <c r="J154" s="368"/>
      <c r="K154" s="368"/>
      <c r="N154" s="368"/>
      <c r="O154" s="368"/>
      <c r="Q154" t="s">
        <v>813</v>
      </c>
      <c r="R154" t="s">
        <v>813</v>
      </c>
      <c r="S154" t="s">
        <v>817</v>
      </c>
      <c r="T154" t="s">
        <v>820</v>
      </c>
      <c r="U154">
        <v>0</v>
      </c>
      <c r="V154" s="369" t="s">
        <v>820</v>
      </c>
      <c r="W154" t="s">
        <v>1424</v>
      </c>
      <c r="X154">
        <v>1102</v>
      </c>
      <c r="Y154">
        <v>0</v>
      </c>
      <c r="Z154" t="s">
        <v>1425</v>
      </c>
      <c r="AA154" s="6" t="s">
        <v>1280</v>
      </c>
      <c r="AB154" s="6"/>
      <c r="AC154" s="370"/>
      <c r="AD154" s="6">
        <v>2</v>
      </c>
      <c r="AE154" s="370"/>
      <c r="AF154" s="6">
        <v>2</v>
      </c>
      <c r="AG154" s="6"/>
    </row>
    <row r="155" spans="1:34" x14ac:dyDescent="0.3">
      <c r="A155" t="s">
        <v>1277</v>
      </c>
      <c r="B155" t="s">
        <v>918</v>
      </c>
      <c r="C155" s="365" t="s">
        <v>1278</v>
      </c>
      <c r="D155" s="365" t="s">
        <v>1481</v>
      </c>
      <c r="E155" s="365" t="s">
        <v>3</v>
      </c>
      <c r="F155" s="365" t="s">
        <v>189</v>
      </c>
      <c r="G155" s="366">
        <v>42896</v>
      </c>
      <c r="H155" s="367">
        <v>0.31180555555555556</v>
      </c>
      <c r="I155" s="368"/>
      <c r="J155" s="368"/>
      <c r="K155" s="368"/>
      <c r="N155" s="368"/>
      <c r="O155" s="368"/>
      <c r="Q155" t="s">
        <v>834</v>
      </c>
      <c r="R155" t="s">
        <v>834</v>
      </c>
      <c r="S155" t="s">
        <v>534</v>
      </c>
      <c r="T155" t="s">
        <v>835</v>
      </c>
      <c r="U155" t="s">
        <v>1354</v>
      </c>
      <c r="V155" s="369" t="s">
        <v>1354</v>
      </c>
      <c r="W155" t="s">
        <v>1320</v>
      </c>
      <c r="X155">
        <v>243</v>
      </c>
      <c r="Y155">
        <v>0</v>
      </c>
      <c r="Z155">
        <v>0</v>
      </c>
      <c r="AA155" s="6" t="s">
        <v>1280</v>
      </c>
      <c r="AB155" s="6"/>
      <c r="AC155" s="370"/>
      <c r="AD155" s="6">
        <v>5</v>
      </c>
      <c r="AE155" s="370"/>
      <c r="AF155" s="6">
        <v>5</v>
      </c>
      <c r="AG155" s="6"/>
      <c r="AH155" t="s">
        <v>1470</v>
      </c>
    </row>
    <row r="156" spans="1:34" x14ac:dyDescent="0.3">
      <c r="A156" t="s">
        <v>1277</v>
      </c>
      <c r="B156" t="s">
        <v>918</v>
      </c>
      <c r="C156" s="365" t="s">
        <v>1278</v>
      </c>
      <c r="D156" s="365" t="s">
        <v>1481</v>
      </c>
      <c r="E156" s="365" t="s">
        <v>3</v>
      </c>
      <c r="F156" s="365" t="s">
        <v>189</v>
      </c>
      <c r="G156" s="366">
        <v>42896</v>
      </c>
      <c r="H156" s="367">
        <v>0.31180555555555556</v>
      </c>
      <c r="I156" s="368"/>
      <c r="J156" s="368"/>
      <c r="K156" s="368"/>
      <c r="N156" s="368"/>
      <c r="O156" s="368"/>
      <c r="Q156" t="s">
        <v>834</v>
      </c>
      <c r="R156" t="s">
        <v>834</v>
      </c>
      <c r="S156" t="s">
        <v>534</v>
      </c>
      <c r="T156" t="s">
        <v>837</v>
      </c>
      <c r="U156" t="s">
        <v>838</v>
      </c>
      <c r="V156" s="369" t="s">
        <v>838</v>
      </c>
      <c r="W156" t="s">
        <v>1337</v>
      </c>
      <c r="X156">
        <v>23091</v>
      </c>
      <c r="Y156">
        <v>0</v>
      </c>
      <c r="Z156">
        <v>0</v>
      </c>
      <c r="AA156" s="6" t="s">
        <v>1280</v>
      </c>
      <c r="AB156" s="6"/>
      <c r="AC156" s="370"/>
      <c r="AD156" s="6">
        <v>2</v>
      </c>
      <c r="AE156" s="370"/>
      <c r="AF156" s="6">
        <v>2</v>
      </c>
      <c r="AG156" s="6"/>
      <c r="AH156" t="s">
        <v>1574</v>
      </c>
    </row>
    <row r="157" spans="1:34" x14ac:dyDescent="0.3">
      <c r="A157" t="s">
        <v>1277</v>
      </c>
      <c r="B157" t="s">
        <v>918</v>
      </c>
      <c r="C157" s="365" t="s">
        <v>1278</v>
      </c>
      <c r="D157" s="365" t="s">
        <v>1481</v>
      </c>
      <c r="E157" s="365" t="s">
        <v>3</v>
      </c>
      <c r="F157" s="365" t="s">
        <v>189</v>
      </c>
      <c r="G157" s="366">
        <v>42896</v>
      </c>
      <c r="H157" s="367">
        <v>0.31180555555555556</v>
      </c>
      <c r="I157" s="368"/>
      <c r="J157" s="368"/>
      <c r="K157" s="368"/>
      <c r="N157" s="368"/>
      <c r="O157" s="368"/>
      <c r="Q157" t="s">
        <v>1286</v>
      </c>
      <c r="R157" t="s">
        <v>1390</v>
      </c>
      <c r="S157">
        <v>0</v>
      </c>
      <c r="T157">
        <v>0</v>
      </c>
      <c r="U157">
        <v>0</v>
      </c>
      <c r="V157" s="369" t="s">
        <v>1390</v>
      </c>
      <c r="W157">
        <v>0</v>
      </c>
      <c r="X157">
        <v>1410</v>
      </c>
      <c r="Y157">
        <v>0</v>
      </c>
      <c r="Z157" t="s">
        <v>1391</v>
      </c>
      <c r="AA157" s="6" t="s">
        <v>1293</v>
      </c>
      <c r="AB157" s="6"/>
      <c r="AC157" s="370"/>
      <c r="AD157" s="6">
        <v>1</v>
      </c>
      <c r="AE157" s="370"/>
      <c r="AF157" s="6">
        <v>1</v>
      </c>
      <c r="AG157" s="6"/>
    </row>
    <row r="158" spans="1:34" x14ac:dyDescent="0.3">
      <c r="A158" t="s">
        <v>1277</v>
      </c>
      <c r="B158" t="s">
        <v>975</v>
      </c>
      <c r="C158" s="365" t="s">
        <v>1278</v>
      </c>
      <c r="D158" s="365" t="s">
        <v>1481</v>
      </c>
      <c r="E158" s="365" t="s">
        <v>3</v>
      </c>
      <c r="F158" s="365" t="s">
        <v>193</v>
      </c>
      <c r="G158" s="366">
        <v>42900</v>
      </c>
      <c r="H158" s="367">
        <v>0.42152777777777778</v>
      </c>
      <c r="I158" s="368">
        <v>1.77E-2</v>
      </c>
      <c r="J158" s="368">
        <v>4.8999999999999998E-3</v>
      </c>
      <c r="K158" s="368">
        <v>1.2800000000000001E-2</v>
      </c>
      <c r="L158">
        <v>4.3999999999999997E-2</v>
      </c>
      <c r="M158">
        <v>6.1999999999999998E-3</v>
      </c>
      <c r="N158" s="368">
        <v>3.78E-2</v>
      </c>
      <c r="O158" s="368"/>
      <c r="Q158" t="s">
        <v>834</v>
      </c>
      <c r="R158" t="s">
        <v>834</v>
      </c>
      <c r="S158" t="s">
        <v>534</v>
      </c>
      <c r="T158">
        <v>0</v>
      </c>
      <c r="U158">
        <v>0</v>
      </c>
      <c r="V158" s="369" t="s">
        <v>534</v>
      </c>
      <c r="W158" t="s">
        <v>1310</v>
      </c>
      <c r="X158">
        <v>105</v>
      </c>
      <c r="Y158">
        <v>0</v>
      </c>
      <c r="Z158">
        <v>0</v>
      </c>
      <c r="AA158" s="6" t="s">
        <v>1280</v>
      </c>
      <c r="AB158" s="6">
        <v>1</v>
      </c>
      <c r="AC158" s="370"/>
      <c r="AD158" s="6">
        <v>1</v>
      </c>
      <c r="AE158" s="370"/>
      <c r="AF158" s="6">
        <v>2</v>
      </c>
      <c r="AG158" s="6"/>
      <c r="AH158" t="s">
        <v>1464</v>
      </c>
    </row>
    <row r="159" spans="1:34" x14ac:dyDescent="0.3">
      <c r="A159" t="s">
        <v>1277</v>
      </c>
      <c r="B159" t="s">
        <v>975</v>
      </c>
      <c r="C159" s="365" t="s">
        <v>1278</v>
      </c>
      <c r="D159" s="365" t="s">
        <v>1481</v>
      </c>
      <c r="E159" s="365" t="s">
        <v>3</v>
      </c>
      <c r="F159" s="365" t="s">
        <v>193</v>
      </c>
      <c r="G159" s="366">
        <v>42900</v>
      </c>
      <c r="H159" s="367">
        <v>0.42152777777777778</v>
      </c>
      <c r="I159" s="368"/>
      <c r="J159" s="368"/>
      <c r="K159" s="368"/>
      <c r="N159" s="368"/>
      <c r="O159" s="368"/>
      <c r="Q159" t="s">
        <v>834</v>
      </c>
      <c r="R159" t="s">
        <v>834</v>
      </c>
      <c r="S159" t="s">
        <v>534</v>
      </c>
      <c r="T159">
        <v>0</v>
      </c>
      <c r="U159">
        <v>0</v>
      </c>
      <c r="V159" s="369" t="s">
        <v>534</v>
      </c>
      <c r="W159" t="s">
        <v>1310</v>
      </c>
      <c r="X159">
        <v>105</v>
      </c>
      <c r="Y159">
        <v>0</v>
      </c>
      <c r="Z159">
        <v>0</v>
      </c>
      <c r="AA159" s="6" t="s">
        <v>1280</v>
      </c>
      <c r="AB159" s="6">
        <v>1</v>
      </c>
      <c r="AC159" s="370"/>
      <c r="AD159" s="6"/>
      <c r="AE159" s="370"/>
      <c r="AF159" s="6">
        <v>1</v>
      </c>
      <c r="AG159" s="6"/>
      <c r="AH159" t="s">
        <v>1575</v>
      </c>
    </row>
    <row r="160" spans="1:34" x14ac:dyDescent="0.3">
      <c r="A160" t="s">
        <v>1277</v>
      </c>
      <c r="B160" t="s">
        <v>975</v>
      </c>
      <c r="C160" s="365" t="s">
        <v>1278</v>
      </c>
      <c r="D160" s="365" t="s">
        <v>1481</v>
      </c>
      <c r="E160" s="365" t="s">
        <v>3</v>
      </c>
      <c r="F160" s="365" t="s">
        <v>193</v>
      </c>
      <c r="G160" s="366">
        <v>42900</v>
      </c>
      <c r="H160" s="367">
        <v>0.42152777777777778</v>
      </c>
      <c r="I160" s="368"/>
      <c r="J160" s="368"/>
      <c r="K160" s="368"/>
      <c r="N160" s="368"/>
      <c r="O160" s="368"/>
      <c r="Q160" t="s">
        <v>813</v>
      </c>
      <c r="R160" t="s">
        <v>813</v>
      </c>
      <c r="S160" t="s">
        <v>814</v>
      </c>
      <c r="T160">
        <v>0</v>
      </c>
      <c r="U160">
        <v>0</v>
      </c>
      <c r="V160" s="369" t="s">
        <v>1576</v>
      </c>
      <c r="W160" t="s">
        <v>1577</v>
      </c>
      <c r="X160">
        <v>292684</v>
      </c>
      <c r="Y160">
        <v>0</v>
      </c>
      <c r="Z160" t="s">
        <v>1578</v>
      </c>
      <c r="AA160" s="6" t="s">
        <v>1280</v>
      </c>
      <c r="AB160" s="6">
        <v>1</v>
      </c>
      <c r="AC160" s="370"/>
      <c r="AD160" s="6"/>
      <c r="AE160" s="370"/>
      <c r="AF160" s="6">
        <v>1</v>
      </c>
      <c r="AG160" s="6"/>
      <c r="AH160" t="s">
        <v>1579</v>
      </c>
    </row>
    <row r="161" spans="1:34" x14ac:dyDescent="0.3">
      <c r="A161" t="s">
        <v>1277</v>
      </c>
      <c r="B161" t="s">
        <v>975</v>
      </c>
      <c r="C161" s="365" t="s">
        <v>1278</v>
      </c>
      <c r="D161" s="365" t="s">
        <v>1481</v>
      </c>
      <c r="E161" s="365" t="s">
        <v>3</v>
      </c>
      <c r="F161" s="365" t="s">
        <v>193</v>
      </c>
      <c r="G161" s="366">
        <v>42900</v>
      </c>
      <c r="H161" s="367">
        <v>0.42152777777777778</v>
      </c>
      <c r="I161" s="368"/>
      <c r="J161" s="368"/>
      <c r="K161" s="368"/>
      <c r="N161" s="368"/>
      <c r="O161" s="368"/>
      <c r="Q161" t="s">
        <v>813</v>
      </c>
      <c r="R161" t="s">
        <v>813</v>
      </c>
      <c r="S161" t="s">
        <v>821</v>
      </c>
      <c r="T161" t="s">
        <v>822</v>
      </c>
      <c r="U161" t="s">
        <v>1400</v>
      </c>
      <c r="V161" s="369" t="s">
        <v>1401</v>
      </c>
      <c r="W161" t="s">
        <v>1402</v>
      </c>
      <c r="X161">
        <v>102916</v>
      </c>
      <c r="Y161">
        <v>0</v>
      </c>
      <c r="Z161">
        <v>0</v>
      </c>
      <c r="AA161" s="6" t="s">
        <v>1280</v>
      </c>
      <c r="AB161" s="6">
        <v>2</v>
      </c>
      <c r="AC161" s="370"/>
      <c r="AD161" s="6">
        <v>1</v>
      </c>
      <c r="AE161" s="370"/>
      <c r="AF161" s="6">
        <v>3</v>
      </c>
      <c r="AG161" s="6"/>
      <c r="AH161" t="s">
        <v>1580</v>
      </c>
    </row>
    <row r="162" spans="1:34" x14ac:dyDescent="0.3">
      <c r="A162" t="s">
        <v>1277</v>
      </c>
      <c r="B162" t="s">
        <v>975</v>
      </c>
      <c r="C162" s="365" t="s">
        <v>1278</v>
      </c>
      <c r="D162" s="365" t="s">
        <v>1481</v>
      </c>
      <c r="E162" s="365" t="s">
        <v>3</v>
      </c>
      <c r="F162" s="365" t="s">
        <v>193</v>
      </c>
      <c r="G162" s="366">
        <v>42900</v>
      </c>
      <c r="H162" s="367">
        <v>0.42152777777777778</v>
      </c>
      <c r="I162" s="368"/>
      <c r="J162" s="368"/>
      <c r="K162" s="368"/>
      <c r="N162" s="368"/>
      <c r="O162" s="368"/>
      <c r="Q162" t="s">
        <v>785</v>
      </c>
      <c r="R162" t="s">
        <v>785</v>
      </c>
      <c r="S162" t="s">
        <v>800</v>
      </c>
      <c r="T162" t="s">
        <v>805</v>
      </c>
      <c r="U162" t="s">
        <v>806</v>
      </c>
      <c r="V162" s="369" t="s">
        <v>806</v>
      </c>
      <c r="W162" t="s">
        <v>1317</v>
      </c>
      <c r="X162">
        <v>913</v>
      </c>
      <c r="Y162">
        <v>0</v>
      </c>
      <c r="Z162">
        <v>0</v>
      </c>
      <c r="AA162" s="6" t="s">
        <v>1280</v>
      </c>
      <c r="AB162" s="6">
        <v>1</v>
      </c>
      <c r="AC162" s="370"/>
      <c r="AD162" s="6"/>
      <c r="AE162" s="370"/>
      <c r="AF162" s="6">
        <v>1</v>
      </c>
      <c r="AG162" s="6"/>
      <c r="AH162" t="s">
        <v>1426</v>
      </c>
    </row>
    <row r="163" spans="1:34" x14ac:dyDescent="0.3">
      <c r="A163" t="s">
        <v>1277</v>
      </c>
      <c r="B163" t="s">
        <v>975</v>
      </c>
      <c r="C163" s="365" t="s">
        <v>1278</v>
      </c>
      <c r="D163" s="365" t="s">
        <v>1481</v>
      </c>
      <c r="E163" s="365" t="s">
        <v>3</v>
      </c>
      <c r="F163" s="365" t="s">
        <v>193</v>
      </c>
      <c r="G163" s="366">
        <v>42900</v>
      </c>
      <c r="H163" s="367">
        <v>0.42152777777777778</v>
      </c>
      <c r="I163" s="368"/>
      <c r="J163" s="368"/>
      <c r="K163" s="368"/>
      <c r="N163" s="368"/>
      <c r="O163" s="368"/>
      <c r="Q163" t="s">
        <v>813</v>
      </c>
      <c r="R163" t="s">
        <v>813</v>
      </c>
      <c r="S163" t="s">
        <v>829</v>
      </c>
      <c r="T163" t="s">
        <v>830</v>
      </c>
      <c r="U163" t="s">
        <v>1332</v>
      </c>
      <c r="V163" s="369" t="s">
        <v>1332</v>
      </c>
      <c r="W163" t="s">
        <v>1333</v>
      </c>
      <c r="X163">
        <v>106057</v>
      </c>
      <c r="Y163">
        <v>0</v>
      </c>
      <c r="Z163">
        <v>0</v>
      </c>
      <c r="AA163" s="6" t="s">
        <v>1280</v>
      </c>
      <c r="AB163" s="6"/>
      <c r="AC163" s="370"/>
      <c r="AD163" s="6">
        <v>1</v>
      </c>
      <c r="AE163" s="370"/>
      <c r="AF163" s="6">
        <v>1</v>
      </c>
      <c r="AG163" s="6"/>
      <c r="AH163" t="s">
        <v>1581</v>
      </c>
    </row>
    <row r="164" spans="1:34" x14ac:dyDescent="0.3">
      <c r="A164" t="s">
        <v>1277</v>
      </c>
      <c r="B164" t="s">
        <v>975</v>
      </c>
      <c r="C164" s="365" t="s">
        <v>1278</v>
      </c>
      <c r="D164" s="365" t="s">
        <v>1481</v>
      </c>
      <c r="E164" s="365" t="s">
        <v>3</v>
      </c>
      <c r="F164" s="365" t="s">
        <v>193</v>
      </c>
      <c r="G164" s="366">
        <v>42900</v>
      </c>
      <c r="H164" s="367">
        <v>0.42152777777777778</v>
      </c>
      <c r="I164" s="368"/>
      <c r="J164" s="368"/>
      <c r="K164" s="368"/>
      <c r="N164" s="368"/>
      <c r="O164" s="368"/>
      <c r="Q164" t="s">
        <v>813</v>
      </c>
      <c r="R164" t="s">
        <v>813</v>
      </c>
      <c r="S164" t="s">
        <v>833</v>
      </c>
      <c r="T164">
        <v>0</v>
      </c>
      <c r="U164">
        <v>0</v>
      </c>
      <c r="V164" s="369" t="s">
        <v>833</v>
      </c>
      <c r="W164" t="s">
        <v>1355</v>
      </c>
      <c r="X164">
        <v>1078</v>
      </c>
      <c r="Y164">
        <v>0</v>
      </c>
      <c r="Z164" t="s">
        <v>1356</v>
      </c>
      <c r="AA164" s="6" t="s">
        <v>1280</v>
      </c>
      <c r="AB164" s="6"/>
      <c r="AC164" s="370"/>
      <c r="AD164" s="6">
        <v>2</v>
      </c>
      <c r="AE164" s="370"/>
      <c r="AF164" s="6">
        <v>2</v>
      </c>
      <c r="AG164" s="6"/>
    </row>
    <row r="165" spans="1:34" x14ac:dyDescent="0.3">
      <c r="A165" t="s">
        <v>1277</v>
      </c>
      <c r="B165" t="s">
        <v>975</v>
      </c>
      <c r="C165" s="365" t="s">
        <v>1278</v>
      </c>
      <c r="D165" s="365" t="s">
        <v>1481</v>
      </c>
      <c r="E165" s="365" t="s">
        <v>3</v>
      </c>
      <c r="F165" s="365" t="s">
        <v>193</v>
      </c>
      <c r="G165" s="366">
        <v>42900</v>
      </c>
      <c r="H165" s="367">
        <v>0.42152777777777778</v>
      </c>
      <c r="I165" s="368"/>
      <c r="J165" s="368"/>
      <c r="K165" s="368"/>
      <c r="N165" s="368"/>
      <c r="O165" s="368"/>
      <c r="Q165" t="s">
        <v>834</v>
      </c>
      <c r="R165" t="s">
        <v>834</v>
      </c>
      <c r="S165" t="s">
        <v>534</v>
      </c>
      <c r="T165">
        <v>0</v>
      </c>
      <c r="U165">
        <v>0</v>
      </c>
      <c r="V165" s="369" t="s">
        <v>534</v>
      </c>
      <c r="W165" t="s">
        <v>1310</v>
      </c>
      <c r="X165">
        <v>105</v>
      </c>
      <c r="Y165">
        <v>0</v>
      </c>
      <c r="Z165">
        <v>0</v>
      </c>
      <c r="AA165" s="6" t="s">
        <v>1280</v>
      </c>
      <c r="AB165" s="6"/>
      <c r="AC165" s="370"/>
      <c r="AD165" s="6">
        <v>1</v>
      </c>
      <c r="AE165" s="370"/>
      <c r="AF165" s="6">
        <v>1</v>
      </c>
      <c r="AG165" s="6"/>
      <c r="AH165" t="s">
        <v>1582</v>
      </c>
    </row>
    <row r="166" spans="1:34" x14ac:dyDescent="0.3">
      <c r="A166" t="s">
        <v>1277</v>
      </c>
      <c r="B166" t="s">
        <v>975</v>
      </c>
      <c r="C166" s="365" t="s">
        <v>1278</v>
      </c>
      <c r="D166" s="365" t="s">
        <v>1481</v>
      </c>
      <c r="E166" s="365" t="s">
        <v>3</v>
      </c>
      <c r="F166" s="365" t="s">
        <v>193</v>
      </c>
      <c r="G166" s="366">
        <v>42900</v>
      </c>
      <c r="H166" s="367">
        <v>0.42152777777777778</v>
      </c>
      <c r="I166" s="368"/>
      <c r="J166" s="368"/>
      <c r="K166" s="368"/>
      <c r="N166" s="368"/>
      <c r="O166" s="368"/>
      <c r="Q166" t="s">
        <v>834</v>
      </c>
      <c r="R166" t="s">
        <v>834</v>
      </c>
      <c r="S166" t="s">
        <v>534</v>
      </c>
      <c r="T166" t="s">
        <v>835</v>
      </c>
      <c r="U166" t="s">
        <v>853</v>
      </c>
      <c r="V166" s="369" t="s">
        <v>853</v>
      </c>
      <c r="W166" t="s">
        <v>1387</v>
      </c>
      <c r="X166">
        <v>230</v>
      </c>
      <c r="Y166">
        <v>0</v>
      </c>
      <c r="Z166">
        <v>0</v>
      </c>
      <c r="AA166" s="6" t="s">
        <v>1280</v>
      </c>
      <c r="AB166" s="6"/>
      <c r="AC166" s="370"/>
      <c r="AD166" s="6">
        <v>3</v>
      </c>
      <c r="AE166" s="370"/>
      <c r="AF166" s="6">
        <v>3</v>
      </c>
      <c r="AG166" s="6"/>
    </row>
    <row r="167" spans="1:34" x14ac:dyDescent="0.3">
      <c r="A167" t="s">
        <v>1277</v>
      </c>
      <c r="B167" t="s">
        <v>975</v>
      </c>
      <c r="C167" s="365" t="s">
        <v>1278</v>
      </c>
      <c r="D167" s="365" t="s">
        <v>1481</v>
      </c>
      <c r="E167" s="365" t="s">
        <v>3</v>
      </c>
      <c r="F167" s="365" t="s">
        <v>193</v>
      </c>
      <c r="G167" s="366">
        <v>42900</v>
      </c>
      <c r="H167" s="367">
        <v>0.42152777777777778</v>
      </c>
      <c r="I167" s="368"/>
      <c r="J167" s="368"/>
      <c r="K167" s="368"/>
      <c r="N167" s="368"/>
      <c r="O167" s="368"/>
      <c r="Q167" t="s">
        <v>785</v>
      </c>
      <c r="R167" t="s">
        <v>785</v>
      </c>
      <c r="S167" t="s">
        <v>786</v>
      </c>
      <c r="T167" t="s">
        <v>787</v>
      </c>
      <c r="U167" t="s">
        <v>788</v>
      </c>
      <c r="V167" s="369" t="s">
        <v>35</v>
      </c>
      <c r="W167" t="s">
        <v>1358</v>
      </c>
      <c r="X167">
        <v>129370</v>
      </c>
      <c r="Y167">
        <v>0</v>
      </c>
      <c r="Z167">
        <v>0</v>
      </c>
      <c r="AA167" s="6" t="s">
        <v>1280</v>
      </c>
      <c r="AB167" s="6"/>
      <c r="AC167" s="370"/>
      <c r="AD167" s="6">
        <v>1</v>
      </c>
      <c r="AE167" s="370"/>
      <c r="AF167" s="6">
        <v>1</v>
      </c>
      <c r="AG167" s="6"/>
    </row>
    <row r="168" spans="1:34" x14ac:dyDescent="0.3">
      <c r="A168" t="s">
        <v>1277</v>
      </c>
      <c r="B168" t="s">
        <v>975</v>
      </c>
      <c r="C168" s="365" t="s">
        <v>1278</v>
      </c>
      <c r="D168" s="365" t="s">
        <v>1481</v>
      </c>
      <c r="E168" s="365" t="s">
        <v>3</v>
      </c>
      <c r="F168" s="365" t="s">
        <v>193</v>
      </c>
      <c r="G168" s="366">
        <v>42900</v>
      </c>
      <c r="H168" s="367">
        <v>0.42152777777777778</v>
      </c>
      <c r="I168" s="368"/>
      <c r="J168" s="368"/>
      <c r="K168" s="368"/>
      <c r="N168" s="368"/>
      <c r="O168" s="368"/>
      <c r="Q168" t="s">
        <v>813</v>
      </c>
      <c r="R168" t="s">
        <v>813</v>
      </c>
      <c r="S168" t="s">
        <v>817</v>
      </c>
      <c r="T168" t="s">
        <v>820</v>
      </c>
      <c r="U168">
        <v>0</v>
      </c>
      <c r="V168" s="369" t="s">
        <v>820</v>
      </c>
      <c r="W168" t="s">
        <v>1424</v>
      </c>
      <c r="X168">
        <v>1102</v>
      </c>
      <c r="Y168">
        <v>0</v>
      </c>
      <c r="Z168" t="s">
        <v>1425</v>
      </c>
      <c r="AA168" s="6" t="s">
        <v>1280</v>
      </c>
      <c r="AB168" s="6"/>
      <c r="AC168" s="370"/>
      <c r="AD168" s="6">
        <v>1</v>
      </c>
      <c r="AE168" s="370"/>
      <c r="AF168" s="6">
        <v>1</v>
      </c>
      <c r="AG168" s="6"/>
    </row>
    <row r="169" spans="1:34" x14ac:dyDescent="0.3">
      <c r="A169" t="s">
        <v>1277</v>
      </c>
      <c r="B169" t="s">
        <v>976</v>
      </c>
      <c r="C169" s="365" t="s">
        <v>1278</v>
      </c>
      <c r="D169" s="365" t="s">
        <v>1481</v>
      </c>
      <c r="E169" s="365" t="s">
        <v>3</v>
      </c>
      <c r="F169" s="365" t="s">
        <v>193</v>
      </c>
      <c r="G169" s="366">
        <v>42900</v>
      </c>
      <c r="H169" s="367">
        <v>0.42152777777777778</v>
      </c>
      <c r="I169" s="368">
        <v>1E-3</v>
      </c>
      <c r="J169" s="368">
        <v>0</v>
      </c>
      <c r="K169" s="368">
        <v>1E-3</v>
      </c>
      <c r="L169">
        <v>7.7999999999999996E-3</v>
      </c>
      <c r="M169">
        <v>2E-3</v>
      </c>
      <c r="N169" s="368">
        <v>5.7999999999999996E-3</v>
      </c>
      <c r="O169" s="368"/>
      <c r="Q169" t="s">
        <v>813</v>
      </c>
      <c r="R169" t="s">
        <v>813</v>
      </c>
      <c r="S169" t="s">
        <v>821</v>
      </c>
      <c r="T169" t="s">
        <v>1377</v>
      </c>
      <c r="U169">
        <v>0</v>
      </c>
      <c r="V169" s="369" t="s">
        <v>1377</v>
      </c>
      <c r="W169" t="s">
        <v>1440</v>
      </c>
      <c r="X169">
        <v>1137</v>
      </c>
      <c r="Y169">
        <v>0</v>
      </c>
      <c r="Z169">
        <v>0</v>
      </c>
      <c r="AA169" s="6" t="s">
        <v>1280</v>
      </c>
      <c r="AB169" s="6">
        <v>1</v>
      </c>
      <c r="AC169" s="370"/>
      <c r="AD169" s="6"/>
      <c r="AE169" s="370"/>
      <c r="AF169" s="6">
        <v>1</v>
      </c>
      <c r="AG169" s="6"/>
      <c r="AH169" t="s">
        <v>1475</v>
      </c>
    </row>
    <row r="170" spans="1:34" x14ac:dyDescent="0.3">
      <c r="A170" t="s">
        <v>1277</v>
      </c>
      <c r="B170" t="s">
        <v>976</v>
      </c>
      <c r="C170" s="365" t="s">
        <v>1278</v>
      </c>
      <c r="D170" s="365" t="s">
        <v>1481</v>
      </c>
      <c r="E170" s="365" t="s">
        <v>3</v>
      </c>
      <c r="F170" s="365" t="s">
        <v>193</v>
      </c>
      <c r="G170" s="366">
        <v>42900</v>
      </c>
      <c r="H170" s="367">
        <v>0.42152777777777778</v>
      </c>
      <c r="I170" s="368"/>
      <c r="J170" s="368"/>
      <c r="K170" s="368"/>
      <c r="N170" s="368"/>
      <c r="O170" s="368"/>
      <c r="Q170" t="s">
        <v>785</v>
      </c>
      <c r="R170" t="s">
        <v>785</v>
      </c>
      <c r="S170" t="s">
        <v>800</v>
      </c>
      <c r="T170" t="s">
        <v>805</v>
      </c>
      <c r="U170" t="s">
        <v>806</v>
      </c>
      <c r="V170" s="369" t="s">
        <v>806</v>
      </c>
      <c r="W170" t="s">
        <v>1317</v>
      </c>
      <c r="X170">
        <v>913</v>
      </c>
      <c r="Y170">
        <v>0</v>
      </c>
      <c r="Z170">
        <v>0</v>
      </c>
      <c r="AA170" s="6" t="s">
        <v>1280</v>
      </c>
      <c r="AB170" s="6">
        <v>1</v>
      </c>
      <c r="AC170" s="370"/>
      <c r="AD170" s="6"/>
      <c r="AE170" s="370"/>
      <c r="AF170" s="6">
        <v>1</v>
      </c>
      <c r="AG170" s="6"/>
      <c r="AH170" t="s">
        <v>1426</v>
      </c>
    </row>
    <row r="171" spans="1:34" x14ac:dyDescent="0.3">
      <c r="A171" t="s">
        <v>1277</v>
      </c>
      <c r="B171" t="s">
        <v>976</v>
      </c>
      <c r="C171" s="365" t="s">
        <v>1278</v>
      </c>
      <c r="D171" s="365" t="s">
        <v>1481</v>
      </c>
      <c r="E171" s="365" t="s">
        <v>3</v>
      </c>
      <c r="F171" s="365" t="s">
        <v>193</v>
      </c>
      <c r="G171" s="366">
        <v>42900</v>
      </c>
      <c r="H171" s="367">
        <v>0.42152777777777778</v>
      </c>
      <c r="I171" s="368"/>
      <c r="J171" s="368"/>
      <c r="K171" s="368"/>
      <c r="N171" s="368"/>
      <c r="O171" s="368"/>
      <c r="Q171" t="s">
        <v>834</v>
      </c>
      <c r="R171" t="s">
        <v>834</v>
      </c>
      <c r="S171" t="s">
        <v>534</v>
      </c>
      <c r="T171">
        <v>0</v>
      </c>
      <c r="U171">
        <v>0</v>
      </c>
      <c r="V171" s="369" t="s">
        <v>534</v>
      </c>
      <c r="W171" t="s">
        <v>1310</v>
      </c>
      <c r="X171">
        <v>105</v>
      </c>
      <c r="Y171">
        <v>0</v>
      </c>
      <c r="Z171">
        <v>0</v>
      </c>
      <c r="AA171" s="6" t="s">
        <v>1280</v>
      </c>
      <c r="AB171" s="6"/>
      <c r="AC171" s="370"/>
      <c r="AD171" s="6">
        <v>1</v>
      </c>
      <c r="AE171" s="370"/>
      <c r="AF171" s="6">
        <v>1</v>
      </c>
      <c r="AG171" s="6"/>
      <c r="AH171" t="s">
        <v>1474</v>
      </c>
    </row>
    <row r="172" spans="1:34" x14ac:dyDescent="0.3">
      <c r="A172" t="s">
        <v>1277</v>
      </c>
      <c r="B172" t="s">
        <v>977</v>
      </c>
      <c r="C172" s="365" t="s">
        <v>1278</v>
      </c>
      <c r="D172" s="365" t="s">
        <v>1481</v>
      </c>
      <c r="E172" s="365" t="s">
        <v>3</v>
      </c>
      <c r="F172" s="365" t="s">
        <v>193</v>
      </c>
      <c r="G172" s="366">
        <v>42900</v>
      </c>
      <c r="H172" s="367">
        <v>0.42152777777777778</v>
      </c>
      <c r="I172" s="368">
        <v>5.3E-3</v>
      </c>
      <c r="J172" s="368">
        <v>2.3999999999999998E-3</v>
      </c>
      <c r="K172" s="368">
        <v>2.9000000000000002E-3</v>
      </c>
      <c r="L172">
        <v>4.3999999999999997E-2</v>
      </c>
      <c r="M172">
        <v>0.01</v>
      </c>
      <c r="N172" s="368">
        <v>3.3999999999999996E-2</v>
      </c>
      <c r="O172" s="368" t="s">
        <v>1583</v>
      </c>
      <c r="P172" s="376" t="s">
        <v>1324</v>
      </c>
      <c r="Q172" t="s">
        <v>1286</v>
      </c>
      <c r="R172" t="s">
        <v>1295</v>
      </c>
      <c r="S172" t="s">
        <v>1296</v>
      </c>
      <c r="T172">
        <v>0</v>
      </c>
      <c r="U172">
        <v>0</v>
      </c>
      <c r="V172" s="369" t="s">
        <v>1297</v>
      </c>
      <c r="W172">
        <v>0</v>
      </c>
      <c r="X172">
        <v>108400</v>
      </c>
      <c r="Y172">
        <v>0</v>
      </c>
      <c r="Z172">
        <v>0</v>
      </c>
      <c r="AA172" s="6" t="s">
        <v>1298</v>
      </c>
      <c r="AB172" s="6">
        <v>1</v>
      </c>
      <c r="AC172" s="370"/>
      <c r="AD172" s="6"/>
      <c r="AE172" s="370"/>
      <c r="AF172" s="6">
        <v>1</v>
      </c>
      <c r="AG172" s="6"/>
    </row>
    <row r="173" spans="1:34" x14ac:dyDescent="0.3">
      <c r="A173" t="s">
        <v>1277</v>
      </c>
      <c r="B173" t="s">
        <v>977</v>
      </c>
      <c r="C173" s="365" t="s">
        <v>1278</v>
      </c>
      <c r="D173" s="365" t="s">
        <v>1481</v>
      </c>
      <c r="E173" s="365" t="s">
        <v>3</v>
      </c>
      <c r="F173" s="365" t="s">
        <v>193</v>
      </c>
      <c r="G173" s="366">
        <v>42900</v>
      </c>
      <c r="H173" s="367">
        <v>0.42152777777777778</v>
      </c>
      <c r="I173" s="368"/>
      <c r="J173" s="368"/>
      <c r="K173" s="368"/>
      <c r="N173" s="368"/>
      <c r="O173" s="368"/>
      <c r="Q173" t="s">
        <v>813</v>
      </c>
      <c r="R173" t="s">
        <v>813</v>
      </c>
      <c r="S173" t="s">
        <v>821</v>
      </c>
      <c r="T173" t="s">
        <v>1377</v>
      </c>
      <c r="U173" t="s">
        <v>1441</v>
      </c>
      <c r="V173" s="369" t="s">
        <v>1441</v>
      </c>
      <c r="W173" t="s">
        <v>1472</v>
      </c>
      <c r="X173">
        <v>110384</v>
      </c>
      <c r="Y173">
        <v>0</v>
      </c>
      <c r="Z173">
        <v>0</v>
      </c>
      <c r="AA173" s="6" t="s">
        <v>1280</v>
      </c>
      <c r="AB173" s="6"/>
      <c r="AC173" s="370"/>
      <c r="AD173" s="6">
        <v>1</v>
      </c>
      <c r="AE173" s="370"/>
      <c r="AF173" s="6">
        <v>1</v>
      </c>
      <c r="AG173" s="6"/>
    </row>
    <row r="174" spans="1:34" x14ac:dyDescent="0.3">
      <c r="A174" t="s">
        <v>1277</v>
      </c>
      <c r="B174" t="s">
        <v>977</v>
      </c>
      <c r="C174" s="365" t="s">
        <v>1278</v>
      </c>
      <c r="D174" s="365" t="s">
        <v>1481</v>
      </c>
      <c r="E174" s="365" t="s">
        <v>3</v>
      </c>
      <c r="F174" s="365" t="s">
        <v>193</v>
      </c>
      <c r="G174" s="366">
        <v>42900</v>
      </c>
      <c r="H174" s="367">
        <v>0.42152777777777778</v>
      </c>
      <c r="I174" s="368"/>
      <c r="J174" s="368"/>
      <c r="K174" s="368"/>
      <c r="N174" s="368"/>
      <c r="O174" s="368"/>
      <c r="Q174" t="s">
        <v>813</v>
      </c>
      <c r="R174" t="s">
        <v>813</v>
      </c>
      <c r="S174" t="s">
        <v>833</v>
      </c>
      <c r="T174">
        <v>0</v>
      </c>
      <c r="U174">
        <v>0</v>
      </c>
      <c r="V174" s="369" t="s">
        <v>833</v>
      </c>
      <c r="W174" t="s">
        <v>1355</v>
      </c>
      <c r="X174">
        <v>1078</v>
      </c>
      <c r="Y174">
        <v>0</v>
      </c>
      <c r="Z174" t="s">
        <v>1356</v>
      </c>
      <c r="AA174" s="6" t="s">
        <v>1280</v>
      </c>
      <c r="AB174" s="6"/>
      <c r="AC174" s="370"/>
      <c r="AD174" s="6">
        <v>1</v>
      </c>
      <c r="AE174" s="370"/>
      <c r="AF174" s="6">
        <v>1</v>
      </c>
      <c r="AG174" s="6"/>
    </row>
    <row r="175" spans="1:34" x14ac:dyDescent="0.3">
      <c r="A175" t="s">
        <v>1277</v>
      </c>
      <c r="B175" t="s">
        <v>977</v>
      </c>
      <c r="C175" s="365" t="s">
        <v>1278</v>
      </c>
      <c r="D175" s="365" t="s">
        <v>1481</v>
      </c>
      <c r="E175" s="365" t="s">
        <v>3</v>
      </c>
      <c r="F175" s="365" t="s">
        <v>193</v>
      </c>
      <c r="G175" s="366">
        <v>42900</v>
      </c>
      <c r="H175" s="367">
        <v>0.42152777777777778</v>
      </c>
      <c r="I175" s="368"/>
      <c r="J175" s="368"/>
      <c r="K175" s="368"/>
      <c r="N175" s="368"/>
      <c r="O175" s="368"/>
      <c r="Q175" t="s">
        <v>785</v>
      </c>
      <c r="R175" t="s">
        <v>785</v>
      </c>
      <c r="S175" t="s">
        <v>800</v>
      </c>
      <c r="T175" t="s">
        <v>805</v>
      </c>
      <c r="U175" t="s">
        <v>806</v>
      </c>
      <c r="V175" s="369" t="s">
        <v>806</v>
      </c>
      <c r="W175" t="s">
        <v>1317</v>
      </c>
      <c r="X175">
        <v>913</v>
      </c>
      <c r="Y175">
        <v>0</v>
      </c>
      <c r="Z175">
        <v>0</v>
      </c>
      <c r="AA175" s="6" t="s">
        <v>1280</v>
      </c>
      <c r="AB175" s="6"/>
      <c r="AC175" s="370"/>
      <c r="AD175" s="6">
        <v>1</v>
      </c>
      <c r="AE175" s="370"/>
      <c r="AF175" s="6">
        <v>1</v>
      </c>
      <c r="AG175" s="6"/>
      <c r="AH175" t="s">
        <v>1426</v>
      </c>
    </row>
    <row r="176" spans="1:34" x14ac:dyDescent="0.3">
      <c r="A176" t="s">
        <v>1277</v>
      </c>
      <c r="B176" t="s">
        <v>978</v>
      </c>
      <c r="C176" s="365" t="s">
        <v>1278</v>
      </c>
      <c r="D176" s="365" t="s">
        <v>1481</v>
      </c>
      <c r="E176" s="365" t="s">
        <v>3</v>
      </c>
      <c r="F176" s="365" t="s">
        <v>193</v>
      </c>
      <c r="G176" s="366">
        <v>42900</v>
      </c>
      <c r="H176" s="367">
        <v>0.42152777777777778</v>
      </c>
      <c r="I176" s="368">
        <v>4.1000000000000003E-3</v>
      </c>
      <c r="J176" s="368">
        <v>2.0999999999999999E-3</v>
      </c>
      <c r="K176" s="368">
        <v>2.0000000000000005E-3</v>
      </c>
      <c r="L176">
        <v>8.2000000000000007E-3</v>
      </c>
      <c r="M176">
        <v>1.4E-3</v>
      </c>
      <c r="N176" s="368">
        <v>6.8000000000000005E-3</v>
      </c>
      <c r="O176" s="368"/>
      <c r="P176" s="376" t="s">
        <v>1584</v>
      </c>
      <c r="Q176" t="s">
        <v>834</v>
      </c>
      <c r="R176" t="s">
        <v>834</v>
      </c>
      <c r="S176" t="s">
        <v>534</v>
      </c>
      <c r="T176" t="s">
        <v>835</v>
      </c>
      <c r="U176" t="s">
        <v>850</v>
      </c>
      <c r="V176" s="369" t="s">
        <v>850</v>
      </c>
      <c r="W176" t="s">
        <v>1387</v>
      </c>
      <c r="X176">
        <v>229</v>
      </c>
      <c r="Y176">
        <v>0</v>
      </c>
      <c r="Z176">
        <v>0</v>
      </c>
      <c r="AA176" s="6" t="s">
        <v>1280</v>
      </c>
      <c r="AB176" s="6">
        <v>1</v>
      </c>
      <c r="AC176" s="370"/>
      <c r="AD176" s="6"/>
      <c r="AE176" s="370"/>
      <c r="AF176" s="6">
        <v>1</v>
      </c>
      <c r="AG176" s="6"/>
    </row>
    <row r="177" spans="1:34" x14ac:dyDescent="0.3">
      <c r="A177" t="s">
        <v>1277</v>
      </c>
      <c r="B177" t="s">
        <v>978</v>
      </c>
      <c r="C177" s="365" t="s">
        <v>1278</v>
      </c>
      <c r="D177" s="365" t="s">
        <v>1481</v>
      </c>
      <c r="E177" s="365" t="s">
        <v>3</v>
      </c>
      <c r="F177" s="365" t="s">
        <v>193</v>
      </c>
      <c r="G177" s="366">
        <v>42900</v>
      </c>
      <c r="H177" s="367">
        <v>0.42152777777777778</v>
      </c>
      <c r="I177" s="368"/>
      <c r="J177" s="368"/>
      <c r="K177" s="368"/>
      <c r="N177" s="368"/>
      <c r="O177" s="368"/>
      <c r="Q177" t="s">
        <v>834</v>
      </c>
      <c r="R177" t="s">
        <v>834</v>
      </c>
      <c r="S177" t="s">
        <v>534</v>
      </c>
      <c r="T177">
        <v>0</v>
      </c>
      <c r="U177">
        <v>0</v>
      </c>
      <c r="V177" s="369" t="s">
        <v>534</v>
      </c>
      <c r="W177" t="s">
        <v>1310</v>
      </c>
      <c r="X177">
        <v>105</v>
      </c>
      <c r="Y177">
        <v>0</v>
      </c>
      <c r="Z177">
        <v>0</v>
      </c>
      <c r="AA177" s="6" t="s">
        <v>1280</v>
      </c>
      <c r="AB177" s="6">
        <v>1</v>
      </c>
      <c r="AC177" s="370"/>
      <c r="AD177" s="6">
        <v>3</v>
      </c>
      <c r="AE177" s="370"/>
      <c r="AF177" s="6">
        <v>4</v>
      </c>
      <c r="AG177" s="6"/>
    </row>
    <row r="178" spans="1:34" x14ac:dyDescent="0.3">
      <c r="A178" t="s">
        <v>1277</v>
      </c>
      <c r="B178" t="s">
        <v>978</v>
      </c>
      <c r="C178" s="365" t="s">
        <v>1278</v>
      </c>
      <c r="D178" s="365" t="s">
        <v>1481</v>
      </c>
      <c r="E178" s="365" t="s">
        <v>3</v>
      </c>
      <c r="F178" s="365" t="s">
        <v>193</v>
      </c>
      <c r="G178" s="366">
        <v>42900</v>
      </c>
      <c r="H178" s="367">
        <v>0.42152777777777778</v>
      </c>
      <c r="I178" s="368"/>
      <c r="J178" s="368"/>
      <c r="K178" s="368"/>
      <c r="N178" s="368"/>
      <c r="O178" s="368"/>
      <c r="Q178" t="s">
        <v>813</v>
      </c>
      <c r="R178" t="s">
        <v>813</v>
      </c>
      <c r="S178" t="s">
        <v>817</v>
      </c>
      <c r="T178" t="s">
        <v>820</v>
      </c>
      <c r="U178">
        <v>0</v>
      </c>
      <c r="V178" s="369" t="s">
        <v>820</v>
      </c>
      <c r="W178" t="s">
        <v>1424</v>
      </c>
      <c r="X178">
        <v>1102</v>
      </c>
      <c r="Y178">
        <v>0</v>
      </c>
      <c r="Z178" t="s">
        <v>1425</v>
      </c>
      <c r="AA178" s="6" t="s">
        <v>1280</v>
      </c>
      <c r="AB178" s="6"/>
      <c r="AC178" s="370"/>
      <c r="AD178" s="6">
        <v>1</v>
      </c>
      <c r="AE178" s="370"/>
      <c r="AF178" s="6">
        <v>1</v>
      </c>
      <c r="AG178" s="6"/>
    </row>
    <row r="179" spans="1:34" x14ac:dyDescent="0.3">
      <c r="A179" t="s">
        <v>1277</v>
      </c>
      <c r="B179" t="s">
        <v>978</v>
      </c>
      <c r="C179" s="365" t="s">
        <v>1278</v>
      </c>
      <c r="D179" s="365" t="s">
        <v>1481</v>
      </c>
      <c r="E179" s="365" t="s">
        <v>3</v>
      </c>
      <c r="F179" s="365" t="s">
        <v>193</v>
      </c>
      <c r="G179" s="366">
        <v>42900</v>
      </c>
      <c r="H179" s="367">
        <v>0.42152777777777778</v>
      </c>
      <c r="I179" s="368"/>
      <c r="J179" s="368"/>
      <c r="K179" s="368"/>
      <c r="N179" s="368"/>
      <c r="O179" s="368"/>
      <c r="Q179" t="s">
        <v>785</v>
      </c>
      <c r="R179" t="s">
        <v>785</v>
      </c>
      <c r="S179" t="s">
        <v>800</v>
      </c>
      <c r="T179" t="s">
        <v>805</v>
      </c>
      <c r="U179" t="s">
        <v>806</v>
      </c>
      <c r="V179" s="369" t="s">
        <v>806</v>
      </c>
      <c r="W179" t="s">
        <v>1317</v>
      </c>
      <c r="X179">
        <v>913</v>
      </c>
      <c r="Y179">
        <v>0</v>
      </c>
      <c r="Z179">
        <v>0</v>
      </c>
      <c r="AA179" s="6" t="s">
        <v>1280</v>
      </c>
      <c r="AB179" s="6"/>
      <c r="AC179" s="370"/>
      <c r="AD179" s="6">
        <v>1</v>
      </c>
      <c r="AE179" s="370"/>
      <c r="AF179" s="6">
        <v>1</v>
      </c>
      <c r="AG179" s="6"/>
      <c r="AH179" t="s">
        <v>1426</v>
      </c>
    </row>
    <row r="180" spans="1:34" x14ac:dyDescent="0.3">
      <c r="A180" t="s">
        <v>1277</v>
      </c>
      <c r="B180" t="s">
        <v>979</v>
      </c>
      <c r="C180" s="365" t="s">
        <v>1278</v>
      </c>
      <c r="D180" s="365" t="s">
        <v>1481</v>
      </c>
      <c r="E180" s="365" t="s">
        <v>3</v>
      </c>
      <c r="F180" s="365" t="s">
        <v>193</v>
      </c>
      <c r="G180" s="366">
        <v>42900</v>
      </c>
      <c r="H180" s="367">
        <v>0.42152777777777778</v>
      </c>
      <c r="I180" s="368">
        <v>8.0000000000000004E-4</v>
      </c>
      <c r="J180" s="368">
        <v>8.0000000000000004E-4</v>
      </c>
      <c r="K180" s="368">
        <v>0</v>
      </c>
      <c r="L180">
        <v>6.4999999999999997E-3</v>
      </c>
      <c r="M180">
        <v>3.0999999999999999E-3</v>
      </c>
      <c r="N180" s="368">
        <v>3.3999999999999998E-3</v>
      </c>
      <c r="O180" s="368" t="s">
        <v>1585</v>
      </c>
      <c r="P180" t="s">
        <v>1586</v>
      </c>
      <c r="V180" s="383" t="s">
        <v>1587</v>
      </c>
      <c r="AA180" s="6" t="s">
        <v>1587</v>
      </c>
      <c r="AB180" s="6"/>
      <c r="AC180" s="370"/>
      <c r="AD180" s="6"/>
      <c r="AE180" s="370"/>
      <c r="AF180" s="6"/>
      <c r="AG180" s="6"/>
      <c r="AH180" t="s">
        <v>1586</v>
      </c>
    </row>
    <row r="181" spans="1:34" x14ac:dyDescent="0.3">
      <c r="A181" t="s">
        <v>1277</v>
      </c>
      <c r="B181" t="s">
        <v>906</v>
      </c>
      <c r="C181" s="365" t="s">
        <v>1278</v>
      </c>
      <c r="D181" s="365" t="s">
        <v>1481</v>
      </c>
      <c r="E181" s="365" t="s">
        <v>3</v>
      </c>
      <c r="F181" s="365" t="s">
        <v>187</v>
      </c>
      <c r="G181" s="366">
        <v>42904</v>
      </c>
      <c r="H181" s="367">
        <v>0.49722222222222223</v>
      </c>
      <c r="I181" s="368">
        <v>3.0999999999999999E-3</v>
      </c>
      <c r="J181" s="368">
        <v>8.9999999999999998E-4</v>
      </c>
      <c r="K181" s="368">
        <v>2.1999999999999997E-3</v>
      </c>
      <c r="L181">
        <v>2.3999999999999998E-3</v>
      </c>
      <c r="M181" s="368">
        <v>6.9999999999999999E-4</v>
      </c>
      <c r="N181" s="368">
        <v>1.6999999999999997E-3</v>
      </c>
      <c r="O181" s="368"/>
      <c r="P181" t="s">
        <v>1588</v>
      </c>
      <c r="Q181" t="s">
        <v>813</v>
      </c>
      <c r="R181" t="s">
        <v>813</v>
      </c>
      <c r="S181" t="s">
        <v>817</v>
      </c>
      <c r="T181" t="s">
        <v>820</v>
      </c>
      <c r="U181">
        <v>0</v>
      </c>
      <c r="V181" s="369" t="s">
        <v>820</v>
      </c>
      <c r="W181" t="s">
        <v>1424</v>
      </c>
      <c r="X181">
        <v>1102</v>
      </c>
      <c r="Y181">
        <v>0</v>
      </c>
      <c r="Z181" t="s">
        <v>1425</v>
      </c>
      <c r="AA181" s="6" t="s">
        <v>1280</v>
      </c>
      <c r="AB181" s="6">
        <v>1</v>
      </c>
      <c r="AC181" s="370">
        <v>1</v>
      </c>
      <c r="AD181" s="6"/>
      <c r="AE181" s="370"/>
      <c r="AF181" s="6">
        <v>1</v>
      </c>
      <c r="AG181" s="6"/>
    </row>
    <row r="182" spans="1:34" x14ac:dyDescent="0.3">
      <c r="A182" t="s">
        <v>1277</v>
      </c>
      <c r="B182" t="s">
        <v>906</v>
      </c>
      <c r="C182" s="365" t="s">
        <v>1278</v>
      </c>
      <c r="D182" s="365" t="s">
        <v>1481</v>
      </c>
      <c r="E182" s="365" t="s">
        <v>3</v>
      </c>
      <c r="F182" s="365" t="s">
        <v>187</v>
      </c>
      <c r="G182" s="366">
        <v>42904</v>
      </c>
      <c r="H182" s="367">
        <v>0.49722222222222223</v>
      </c>
      <c r="I182" s="368"/>
      <c r="J182" s="368"/>
      <c r="K182" s="368"/>
      <c r="M182" s="368"/>
      <c r="N182" s="368"/>
      <c r="O182" s="368"/>
      <c r="Q182" t="s">
        <v>834</v>
      </c>
      <c r="R182" t="s">
        <v>834</v>
      </c>
      <c r="S182" t="s">
        <v>534</v>
      </c>
      <c r="T182">
        <v>0</v>
      </c>
      <c r="U182">
        <v>0</v>
      </c>
      <c r="V182" s="369" t="s">
        <v>534</v>
      </c>
      <c r="W182" t="s">
        <v>1310</v>
      </c>
      <c r="X182">
        <v>105</v>
      </c>
      <c r="Y182">
        <v>0</v>
      </c>
      <c r="Z182">
        <v>0</v>
      </c>
      <c r="AA182" s="6" t="s">
        <v>1280</v>
      </c>
      <c r="AB182" s="6">
        <v>2</v>
      </c>
      <c r="AC182" s="370">
        <v>2</v>
      </c>
      <c r="AD182" s="6">
        <v>1</v>
      </c>
      <c r="AE182" s="370">
        <v>3</v>
      </c>
      <c r="AF182" s="6">
        <v>3</v>
      </c>
      <c r="AG182" s="6"/>
      <c r="AH182" t="s">
        <v>1330</v>
      </c>
    </row>
    <row r="183" spans="1:34" x14ac:dyDescent="0.3">
      <c r="A183" t="s">
        <v>1277</v>
      </c>
      <c r="B183" t="s">
        <v>906</v>
      </c>
      <c r="C183" s="365" t="s">
        <v>1278</v>
      </c>
      <c r="D183" s="365" t="s">
        <v>1481</v>
      </c>
      <c r="E183" s="365" t="s">
        <v>3</v>
      </c>
      <c r="F183" s="365" t="s">
        <v>187</v>
      </c>
      <c r="G183" s="366">
        <v>42904</v>
      </c>
      <c r="H183" s="367">
        <v>0.49722222222222223</v>
      </c>
      <c r="I183" s="368"/>
      <c r="J183" s="368"/>
      <c r="K183" s="368"/>
      <c r="M183" s="368"/>
      <c r="N183" s="368"/>
      <c r="O183" s="368"/>
      <c r="Q183" t="s">
        <v>813</v>
      </c>
      <c r="R183" t="s">
        <v>813</v>
      </c>
      <c r="S183" t="s">
        <v>821</v>
      </c>
      <c r="T183" t="s">
        <v>822</v>
      </c>
      <c r="U183">
        <v>0</v>
      </c>
      <c r="V183" s="369" t="s">
        <v>822</v>
      </c>
      <c r="W183" t="s">
        <v>1344</v>
      </c>
      <c r="X183">
        <v>1135</v>
      </c>
      <c r="Y183">
        <v>0</v>
      </c>
      <c r="Z183">
        <v>0</v>
      </c>
      <c r="AA183" s="6" t="s">
        <v>1280</v>
      </c>
      <c r="AB183" s="6">
        <v>1</v>
      </c>
      <c r="AC183" s="370">
        <v>3</v>
      </c>
      <c r="AD183" s="6"/>
      <c r="AE183" s="370"/>
      <c r="AF183" s="6">
        <v>1</v>
      </c>
      <c r="AG183" s="6"/>
      <c r="AH183" t="s">
        <v>1589</v>
      </c>
    </row>
    <row r="184" spans="1:34" x14ac:dyDescent="0.3">
      <c r="A184" t="s">
        <v>1277</v>
      </c>
      <c r="B184" t="s">
        <v>906</v>
      </c>
      <c r="C184" s="365" t="s">
        <v>1278</v>
      </c>
      <c r="D184" s="365" t="s">
        <v>1481</v>
      </c>
      <c r="E184" s="365" t="s">
        <v>3</v>
      </c>
      <c r="F184" s="365" t="s">
        <v>187</v>
      </c>
      <c r="G184" s="366">
        <v>42904</v>
      </c>
      <c r="H184" s="367">
        <v>0.49722222222222223</v>
      </c>
      <c r="I184" s="368"/>
      <c r="J184" s="368"/>
      <c r="K184" s="368"/>
      <c r="M184" s="368"/>
      <c r="N184" s="368"/>
      <c r="O184" s="368"/>
      <c r="Q184" t="s">
        <v>785</v>
      </c>
      <c r="R184" t="s">
        <v>785</v>
      </c>
      <c r="S184" t="s">
        <v>800</v>
      </c>
      <c r="T184" t="s">
        <v>805</v>
      </c>
      <c r="U184" t="s">
        <v>806</v>
      </c>
      <c r="V184" s="369" t="s">
        <v>806</v>
      </c>
      <c r="W184" t="s">
        <v>1317</v>
      </c>
      <c r="X184">
        <v>913</v>
      </c>
      <c r="Y184">
        <v>0</v>
      </c>
      <c r="Z184">
        <v>0</v>
      </c>
      <c r="AA184" s="6" t="s">
        <v>1280</v>
      </c>
      <c r="AB184" s="6">
        <v>1</v>
      </c>
      <c r="AC184" s="370">
        <v>3</v>
      </c>
      <c r="AD184" s="6">
        <v>1</v>
      </c>
      <c r="AE184" s="370">
        <v>3</v>
      </c>
      <c r="AF184" s="6">
        <v>2</v>
      </c>
      <c r="AG184" s="6"/>
      <c r="AH184" t="s">
        <v>1590</v>
      </c>
    </row>
    <row r="185" spans="1:34" x14ac:dyDescent="0.3">
      <c r="A185" t="s">
        <v>1277</v>
      </c>
      <c r="B185" t="s">
        <v>906</v>
      </c>
      <c r="C185" s="365" t="s">
        <v>1278</v>
      </c>
      <c r="D185" s="365" t="s">
        <v>1481</v>
      </c>
      <c r="E185" s="365" t="s">
        <v>3</v>
      </c>
      <c r="F185" s="365" t="s">
        <v>187</v>
      </c>
      <c r="G185" s="366">
        <v>42904</v>
      </c>
      <c r="H185" s="367">
        <v>0.49722222222222223</v>
      </c>
      <c r="I185" s="368"/>
      <c r="J185" s="368"/>
      <c r="K185" s="368"/>
      <c r="M185" s="368"/>
      <c r="N185" s="368"/>
      <c r="O185" s="368"/>
      <c r="Q185" t="s">
        <v>1286</v>
      </c>
      <c r="R185" t="s">
        <v>1287</v>
      </c>
      <c r="S185" t="s">
        <v>1288</v>
      </c>
      <c r="T185" t="s">
        <v>1289</v>
      </c>
      <c r="U185" t="s">
        <v>1290</v>
      </c>
      <c r="V185" s="369" t="s">
        <v>1291</v>
      </c>
      <c r="W185" t="s">
        <v>1282</v>
      </c>
      <c r="X185">
        <v>127160</v>
      </c>
      <c r="Y185">
        <v>0</v>
      </c>
      <c r="Z185" t="s">
        <v>1292</v>
      </c>
      <c r="AA185" s="6" t="s">
        <v>1293</v>
      </c>
      <c r="AB185" s="6">
        <v>3</v>
      </c>
      <c r="AC185" s="370">
        <v>1</v>
      </c>
      <c r="AD185" s="6"/>
      <c r="AE185" s="370"/>
      <c r="AF185" s="6">
        <v>3</v>
      </c>
      <c r="AG185" s="6"/>
      <c r="AH185" t="s">
        <v>1294</v>
      </c>
    </row>
    <row r="186" spans="1:34" x14ac:dyDescent="0.3">
      <c r="A186" t="s">
        <v>1277</v>
      </c>
      <c r="B186" t="s">
        <v>897</v>
      </c>
      <c r="C186" s="365" t="s">
        <v>1278</v>
      </c>
      <c r="D186" s="365" t="s">
        <v>1481</v>
      </c>
      <c r="E186" s="365" t="s">
        <v>3</v>
      </c>
      <c r="F186" s="365" t="s">
        <v>184</v>
      </c>
      <c r="G186" s="366">
        <v>42903</v>
      </c>
      <c r="H186" s="367">
        <v>0.53472222222222221</v>
      </c>
      <c r="I186" s="368">
        <v>4.1000000000000003E-3</v>
      </c>
      <c r="J186" s="368">
        <v>2.5000000000000001E-3</v>
      </c>
      <c r="K186" s="368">
        <v>1.6000000000000003E-3</v>
      </c>
      <c r="L186">
        <v>2.01E-2</v>
      </c>
      <c r="M186" s="368">
        <v>1.03E-2</v>
      </c>
      <c r="N186" s="368">
        <v>9.7999999999999997E-3</v>
      </c>
      <c r="O186" s="368"/>
      <c r="Q186" t="s">
        <v>813</v>
      </c>
      <c r="R186" t="s">
        <v>813</v>
      </c>
      <c r="S186" t="s">
        <v>817</v>
      </c>
      <c r="T186" t="s">
        <v>820</v>
      </c>
      <c r="U186">
        <v>0</v>
      </c>
      <c r="V186" s="369" t="s">
        <v>820</v>
      </c>
      <c r="W186" t="s">
        <v>1424</v>
      </c>
      <c r="X186">
        <v>1102</v>
      </c>
      <c r="Y186">
        <v>0</v>
      </c>
      <c r="Z186" t="s">
        <v>1425</v>
      </c>
      <c r="AA186" s="6" t="s">
        <v>1280</v>
      </c>
      <c r="AB186" s="6">
        <v>1</v>
      </c>
      <c r="AC186" s="370">
        <v>1</v>
      </c>
      <c r="AD186" s="6">
        <v>4</v>
      </c>
      <c r="AE186" s="370">
        <v>1</v>
      </c>
      <c r="AF186" s="6">
        <v>5</v>
      </c>
      <c r="AG186" s="6"/>
      <c r="AH186" t="s">
        <v>1467</v>
      </c>
    </row>
    <row r="187" spans="1:34" x14ac:dyDescent="0.3">
      <c r="A187" t="s">
        <v>1277</v>
      </c>
      <c r="B187" t="s">
        <v>897</v>
      </c>
      <c r="C187" s="365" t="s">
        <v>1278</v>
      </c>
      <c r="D187" s="365" t="s">
        <v>1481</v>
      </c>
      <c r="E187" s="365" t="s">
        <v>3</v>
      </c>
      <c r="F187" s="365" t="s">
        <v>184</v>
      </c>
      <c r="G187" s="366">
        <v>42903</v>
      </c>
      <c r="H187" s="367">
        <v>0.53472222222222221</v>
      </c>
      <c r="I187" s="368"/>
      <c r="J187" s="368"/>
      <c r="K187" s="368"/>
      <c r="M187" s="368"/>
      <c r="N187" s="368"/>
      <c r="O187" s="368"/>
      <c r="Q187" t="s">
        <v>785</v>
      </c>
      <c r="R187" t="s">
        <v>785</v>
      </c>
      <c r="S187" t="s">
        <v>786</v>
      </c>
      <c r="T187" t="s">
        <v>787</v>
      </c>
      <c r="U187" t="s">
        <v>788</v>
      </c>
      <c r="V187" s="369" t="s">
        <v>35</v>
      </c>
      <c r="W187" t="s">
        <v>1358</v>
      </c>
      <c r="X187">
        <v>129370</v>
      </c>
      <c r="Y187">
        <v>0</v>
      </c>
      <c r="Z187">
        <v>0</v>
      </c>
      <c r="AA187" s="6" t="s">
        <v>1280</v>
      </c>
      <c r="AB187" s="6">
        <v>1</v>
      </c>
      <c r="AC187" s="370">
        <v>3</v>
      </c>
      <c r="AD187" s="6">
        <v>2</v>
      </c>
      <c r="AE187" s="370">
        <v>2</v>
      </c>
      <c r="AF187" s="6">
        <v>3</v>
      </c>
      <c r="AG187" s="6"/>
      <c r="AH187" t="s">
        <v>1591</v>
      </c>
    </row>
    <row r="188" spans="1:34" x14ac:dyDescent="0.3">
      <c r="A188" t="s">
        <v>1277</v>
      </c>
      <c r="B188" t="s">
        <v>897</v>
      </c>
      <c r="C188" s="365" t="s">
        <v>1278</v>
      </c>
      <c r="D188" s="365" t="s">
        <v>1481</v>
      </c>
      <c r="E188" s="365" t="s">
        <v>3</v>
      </c>
      <c r="F188" s="365" t="s">
        <v>184</v>
      </c>
      <c r="G188" s="366">
        <v>42903</v>
      </c>
      <c r="H188" s="367">
        <v>0.53472222222222221</v>
      </c>
      <c r="I188" s="368"/>
      <c r="J188" s="368"/>
      <c r="K188" s="368"/>
      <c r="M188" s="368"/>
      <c r="N188" s="368"/>
      <c r="O188" s="368"/>
      <c r="Q188" t="s">
        <v>1286</v>
      </c>
      <c r="R188" t="s">
        <v>1287</v>
      </c>
      <c r="S188" t="s">
        <v>1288</v>
      </c>
      <c r="T188">
        <v>0</v>
      </c>
      <c r="U188">
        <v>0</v>
      </c>
      <c r="V188" s="369" t="s">
        <v>1288</v>
      </c>
      <c r="W188">
        <v>0</v>
      </c>
      <c r="X188">
        <v>10194</v>
      </c>
      <c r="Y188">
        <v>0</v>
      </c>
      <c r="Z188">
        <v>0</v>
      </c>
      <c r="AA188" s="6" t="s">
        <v>1280</v>
      </c>
      <c r="AB188" s="6"/>
      <c r="AC188" s="370"/>
      <c r="AD188" s="6">
        <v>1</v>
      </c>
      <c r="AE188" s="370">
        <v>3</v>
      </c>
      <c r="AF188" s="6">
        <v>1</v>
      </c>
      <c r="AG188" s="6"/>
    </row>
    <row r="189" spans="1:34" x14ac:dyDescent="0.3">
      <c r="A189" t="s">
        <v>1277</v>
      </c>
      <c r="B189" t="s">
        <v>897</v>
      </c>
      <c r="C189" s="365" t="s">
        <v>1278</v>
      </c>
      <c r="D189" s="365" t="s">
        <v>1481</v>
      </c>
      <c r="E189" s="365" t="s">
        <v>3</v>
      </c>
      <c r="F189" s="365" t="s">
        <v>184</v>
      </c>
      <c r="G189" s="366">
        <v>42903</v>
      </c>
      <c r="H189" s="367">
        <v>0.53472222222222221</v>
      </c>
      <c r="I189" s="368"/>
      <c r="J189" s="368"/>
      <c r="K189" s="368"/>
      <c r="M189" s="368"/>
      <c r="N189" s="368"/>
      <c r="O189" s="368"/>
      <c r="Q189" t="s">
        <v>1286</v>
      </c>
      <c r="R189" t="s">
        <v>1295</v>
      </c>
      <c r="S189" t="s">
        <v>1296</v>
      </c>
      <c r="T189">
        <v>0</v>
      </c>
      <c r="U189">
        <v>0</v>
      </c>
      <c r="V189" s="369" t="s">
        <v>1297</v>
      </c>
      <c r="W189">
        <v>0</v>
      </c>
      <c r="X189">
        <v>108400</v>
      </c>
      <c r="Y189">
        <v>0</v>
      </c>
      <c r="Z189">
        <v>0</v>
      </c>
      <c r="AA189" s="6" t="s">
        <v>1298</v>
      </c>
      <c r="AB189" s="6"/>
      <c r="AC189" s="370"/>
      <c r="AD189" s="6">
        <v>5</v>
      </c>
      <c r="AE189" s="370">
        <v>1</v>
      </c>
      <c r="AF189" s="6">
        <v>5</v>
      </c>
      <c r="AG189" s="6"/>
    </row>
    <row r="190" spans="1:34" x14ac:dyDescent="0.3">
      <c r="A190" t="s">
        <v>1277</v>
      </c>
      <c r="B190" t="s">
        <v>1592</v>
      </c>
      <c r="C190" s="365" t="s">
        <v>1278</v>
      </c>
      <c r="D190" s="365" t="s">
        <v>1481</v>
      </c>
      <c r="E190" s="365" t="s">
        <v>10</v>
      </c>
      <c r="F190" s="365" t="s">
        <v>490</v>
      </c>
      <c r="G190" s="366">
        <v>42914</v>
      </c>
      <c r="H190" s="367">
        <v>0.64930555555555558</v>
      </c>
      <c r="I190" s="368">
        <v>4.5199999999999997E-2</v>
      </c>
      <c r="J190" s="368">
        <v>4.4999999999999998E-2</v>
      </c>
      <c r="K190" s="368">
        <v>1.9999999999999879E-4</v>
      </c>
      <c r="L190">
        <v>0.1925</v>
      </c>
      <c r="M190" s="368">
        <v>8.8900000000000007E-2</v>
      </c>
      <c r="N190" s="368">
        <v>0.1036</v>
      </c>
      <c r="O190" s="368"/>
      <c r="Q190" t="s">
        <v>785</v>
      </c>
      <c r="R190" t="s">
        <v>785</v>
      </c>
      <c r="S190" t="s">
        <v>786</v>
      </c>
      <c r="T190" t="s">
        <v>787</v>
      </c>
      <c r="U190" t="s">
        <v>791</v>
      </c>
      <c r="V190" s="369" t="s">
        <v>47</v>
      </c>
      <c r="W190" t="s">
        <v>1306</v>
      </c>
      <c r="X190">
        <v>152302</v>
      </c>
      <c r="Y190" t="s">
        <v>1307</v>
      </c>
      <c r="Z190" t="s">
        <v>1308</v>
      </c>
      <c r="AA190" s="6" t="s">
        <v>1280</v>
      </c>
      <c r="AB190" s="6"/>
      <c r="AC190" s="370"/>
      <c r="AD190" s="6">
        <v>2</v>
      </c>
      <c r="AE190" s="370">
        <v>2</v>
      </c>
      <c r="AF190" s="6">
        <v>2</v>
      </c>
      <c r="AG190" s="6"/>
      <c r="AH190" t="s">
        <v>1373</v>
      </c>
    </row>
    <row r="191" spans="1:34" x14ac:dyDescent="0.3">
      <c r="A191" t="s">
        <v>1277</v>
      </c>
      <c r="B191" t="s">
        <v>1592</v>
      </c>
      <c r="C191" s="365" t="s">
        <v>1278</v>
      </c>
      <c r="D191" s="365" t="s">
        <v>1481</v>
      </c>
      <c r="E191" s="365" t="s">
        <v>10</v>
      </c>
      <c r="F191" s="365" t="s">
        <v>490</v>
      </c>
      <c r="G191" s="366">
        <v>42914</v>
      </c>
      <c r="H191" s="367">
        <v>0.64930555555555558</v>
      </c>
      <c r="I191" s="368"/>
      <c r="J191" s="368"/>
      <c r="K191" s="368"/>
      <c r="M191" s="368"/>
      <c r="N191" s="368"/>
      <c r="O191" s="368"/>
      <c r="Q191" t="s">
        <v>834</v>
      </c>
      <c r="R191" t="s">
        <v>834</v>
      </c>
      <c r="S191" t="s">
        <v>534</v>
      </c>
      <c r="T191">
        <v>0</v>
      </c>
      <c r="U191">
        <v>0</v>
      </c>
      <c r="V191" s="369" t="s">
        <v>534</v>
      </c>
      <c r="W191" t="s">
        <v>1310</v>
      </c>
      <c r="X191">
        <v>105</v>
      </c>
      <c r="Y191">
        <v>0</v>
      </c>
      <c r="Z191">
        <v>0</v>
      </c>
      <c r="AA191" s="6" t="s">
        <v>1280</v>
      </c>
      <c r="AB191" s="6">
        <v>1</v>
      </c>
      <c r="AC191" s="370">
        <v>3</v>
      </c>
      <c r="AD191" s="6"/>
      <c r="AE191" s="370"/>
      <c r="AF191" s="6">
        <v>1</v>
      </c>
      <c r="AG191" s="6"/>
      <c r="AH191" t="s">
        <v>1338</v>
      </c>
    </row>
    <row r="192" spans="1:34" x14ac:dyDescent="0.3">
      <c r="A192" t="s">
        <v>1277</v>
      </c>
      <c r="B192" t="s">
        <v>1592</v>
      </c>
      <c r="C192" s="365" t="s">
        <v>1278</v>
      </c>
      <c r="D192" s="365" t="s">
        <v>1481</v>
      </c>
      <c r="E192" s="365" t="s">
        <v>10</v>
      </c>
      <c r="F192" s="365" t="s">
        <v>490</v>
      </c>
      <c r="G192" s="366">
        <v>42914</v>
      </c>
      <c r="H192" s="367">
        <v>0.64930555555555558</v>
      </c>
      <c r="I192" s="368"/>
      <c r="J192" s="368"/>
      <c r="K192" s="368"/>
      <c r="M192" s="368"/>
      <c r="N192" s="368"/>
      <c r="O192" s="368"/>
      <c r="Q192" t="s">
        <v>1286</v>
      </c>
      <c r="R192" t="s">
        <v>1287</v>
      </c>
      <c r="S192" t="s">
        <v>1288</v>
      </c>
      <c r="T192" t="s">
        <v>1289</v>
      </c>
      <c r="U192" t="s">
        <v>1290</v>
      </c>
      <c r="V192" s="369" t="s">
        <v>1291</v>
      </c>
      <c r="W192" t="s">
        <v>1282</v>
      </c>
      <c r="X192">
        <v>127160</v>
      </c>
      <c r="Y192">
        <v>0</v>
      </c>
      <c r="Z192" t="s">
        <v>1292</v>
      </c>
      <c r="AA192" s="6" t="s">
        <v>1293</v>
      </c>
      <c r="AB192" s="6">
        <v>1</v>
      </c>
      <c r="AC192" s="370">
        <v>1</v>
      </c>
      <c r="AD192" s="6"/>
      <c r="AE192" s="370"/>
      <c r="AF192" s="6">
        <v>1</v>
      </c>
      <c r="AG192" s="6"/>
      <c r="AH192" t="s">
        <v>1294</v>
      </c>
    </row>
    <row r="193" spans="1:34" x14ac:dyDescent="0.3">
      <c r="A193" t="s">
        <v>1277</v>
      </c>
      <c r="B193" t="s">
        <v>1592</v>
      </c>
      <c r="C193" s="365" t="s">
        <v>1278</v>
      </c>
      <c r="D193" s="365" t="s">
        <v>1481</v>
      </c>
      <c r="E193" s="365" t="s">
        <v>10</v>
      </c>
      <c r="F193" s="365" t="s">
        <v>490</v>
      </c>
      <c r="G193" s="366">
        <v>42914</v>
      </c>
      <c r="H193" s="367">
        <v>0.64930555555555558</v>
      </c>
      <c r="I193" s="368"/>
      <c r="J193" s="368"/>
      <c r="K193" s="368"/>
      <c r="M193" s="368"/>
      <c r="N193" s="368"/>
      <c r="O193" s="368"/>
      <c r="Q193" t="s">
        <v>813</v>
      </c>
      <c r="R193" t="s">
        <v>813</v>
      </c>
      <c r="S193" t="s">
        <v>821</v>
      </c>
      <c r="T193" t="s">
        <v>822</v>
      </c>
      <c r="U193" t="s">
        <v>823</v>
      </c>
      <c r="V193" s="369" t="s">
        <v>82</v>
      </c>
      <c r="W193" t="s">
        <v>1279</v>
      </c>
      <c r="X193">
        <v>102101</v>
      </c>
      <c r="Y193">
        <v>0</v>
      </c>
      <c r="Z193">
        <v>0</v>
      </c>
      <c r="AA193" s="6" t="s">
        <v>1280</v>
      </c>
      <c r="AB193" s="6"/>
      <c r="AC193" s="370"/>
      <c r="AD193" s="6">
        <v>1</v>
      </c>
      <c r="AE193" s="370">
        <v>3</v>
      </c>
      <c r="AF193" s="6">
        <v>1</v>
      </c>
      <c r="AG193" s="6"/>
      <c r="AH193" t="s">
        <v>1593</v>
      </c>
    </row>
    <row r="194" spans="1:34" x14ac:dyDescent="0.3">
      <c r="A194" t="s">
        <v>1277</v>
      </c>
      <c r="B194" t="s">
        <v>1594</v>
      </c>
      <c r="C194" s="365" t="s">
        <v>1278</v>
      </c>
      <c r="D194" s="365" t="s">
        <v>1481</v>
      </c>
      <c r="E194" s="365" t="s">
        <v>10</v>
      </c>
      <c r="F194" s="365" t="s">
        <v>490</v>
      </c>
      <c r="G194" s="366">
        <v>42914</v>
      </c>
      <c r="H194" s="367">
        <v>0.64930555555555558</v>
      </c>
      <c r="I194" s="368">
        <v>3.0700000000000002E-2</v>
      </c>
      <c r="J194" s="368">
        <v>2.1100000000000001E-2</v>
      </c>
      <c r="K194" s="368">
        <v>9.6000000000000009E-3</v>
      </c>
      <c r="L194">
        <v>0.12859999999999999</v>
      </c>
      <c r="M194" s="368">
        <v>3.8699999999999998E-2</v>
      </c>
      <c r="N194" s="368">
        <v>8.9899999999999994E-2</v>
      </c>
      <c r="O194" s="368" t="s">
        <v>1323</v>
      </c>
      <c r="P194" t="s">
        <v>1595</v>
      </c>
      <c r="Q194" t="s">
        <v>785</v>
      </c>
      <c r="R194" t="s">
        <v>785</v>
      </c>
      <c r="S194" t="s">
        <v>786</v>
      </c>
      <c r="T194" t="s">
        <v>787</v>
      </c>
      <c r="U194" t="s">
        <v>791</v>
      </c>
      <c r="V194" s="369" t="s">
        <v>47</v>
      </c>
      <c r="W194" t="s">
        <v>1306</v>
      </c>
      <c r="X194">
        <v>152302</v>
      </c>
      <c r="Y194" t="s">
        <v>1307</v>
      </c>
      <c r="Z194" t="s">
        <v>1308</v>
      </c>
      <c r="AA194" s="6" t="s">
        <v>1280</v>
      </c>
      <c r="AB194" s="6"/>
      <c r="AC194" s="370"/>
      <c r="AD194" s="6">
        <v>2</v>
      </c>
      <c r="AE194" s="370">
        <v>3</v>
      </c>
      <c r="AF194" s="6">
        <v>2</v>
      </c>
      <c r="AG194" s="6"/>
      <c r="AH194" t="s">
        <v>1373</v>
      </c>
    </row>
    <row r="195" spans="1:34" x14ac:dyDescent="0.3">
      <c r="A195" t="s">
        <v>1277</v>
      </c>
      <c r="B195" t="s">
        <v>1594</v>
      </c>
      <c r="C195" s="365" t="s">
        <v>1278</v>
      </c>
      <c r="D195" s="365" t="s">
        <v>1481</v>
      </c>
      <c r="E195" s="365" t="s">
        <v>10</v>
      </c>
      <c r="F195" s="365" t="s">
        <v>490</v>
      </c>
      <c r="G195" s="366">
        <v>42914</v>
      </c>
      <c r="H195" s="367">
        <v>0.64930555555555558</v>
      </c>
      <c r="I195" s="368"/>
      <c r="J195" s="368"/>
      <c r="K195" s="368"/>
      <c r="M195" s="368"/>
      <c r="N195" s="368"/>
      <c r="O195" s="368"/>
      <c r="Q195" t="s">
        <v>813</v>
      </c>
      <c r="R195" t="s">
        <v>813</v>
      </c>
      <c r="S195" t="s">
        <v>821</v>
      </c>
      <c r="T195" t="s">
        <v>822</v>
      </c>
      <c r="U195" t="s">
        <v>823</v>
      </c>
      <c r="V195" s="369" t="s">
        <v>82</v>
      </c>
      <c r="W195" t="s">
        <v>1279</v>
      </c>
      <c r="X195">
        <v>102101</v>
      </c>
      <c r="Y195">
        <v>0</v>
      </c>
      <c r="Z195">
        <v>0</v>
      </c>
      <c r="AA195" s="6" t="s">
        <v>1280</v>
      </c>
      <c r="AB195" s="6"/>
      <c r="AC195" s="370"/>
      <c r="AD195" s="6">
        <v>1</v>
      </c>
      <c r="AE195" s="370">
        <v>3</v>
      </c>
      <c r="AF195" s="6">
        <v>1</v>
      </c>
      <c r="AG195" s="6"/>
      <c r="AH195" t="s">
        <v>1467</v>
      </c>
    </row>
    <row r="196" spans="1:34" x14ac:dyDescent="0.3">
      <c r="A196" t="s">
        <v>1277</v>
      </c>
      <c r="B196" t="s">
        <v>1596</v>
      </c>
      <c r="C196" s="365" t="s">
        <v>1278</v>
      </c>
      <c r="D196" s="365" t="s">
        <v>1481</v>
      </c>
      <c r="E196" s="365" t="s">
        <v>10</v>
      </c>
      <c r="F196" s="365" t="s">
        <v>490</v>
      </c>
      <c r="G196" s="366">
        <v>42914</v>
      </c>
      <c r="H196" s="367">
        <v>0.64930555555555558</v>
      </c>
      <c r="I196" s="368">
        <v>1.5599999999999999E-2</v>
      </c>
      <c r="J196" s="368">
        <v>8.0999999999999996E-3</v>
      </c>
      <c r="K196" s="368">
        <v>7.4999999999999997E-3</v>
      </c>
      <c r="L196">
        <v>0.1278</v>
      </c>
      <c r="M196" s="368">
        <v>0.03</v>
      </c>
      <c r="N196" s="368">
        <v>9.7799999999999998E-2</v>
      </c>
      <c r="O196" s="368"/>
      <c r="P196" t="s">
        <v>1597</v>
      </c>
      <c r="Q196" t="s">
        <v>785</v>
      </c>
      <c r="R196" t="s">
        <v>785</v>
      </c>
      <c r="S196" t="s">
        <v>786</v>
      </c>
      <c r="T196" t="s">
        <v>787</v>
      </c>
      <c r="U196" t="s">
        <v>791</v>
      </c>
      <c r="V196" s="369" t="s">
        <v>47</v>
      </c>
      <c r="W196" t="s">
        <v>1306</v>
      </c>
      <c r="X196">
        <v>152302</v>
      </c>
      <c r="Y196" t="s">
        <v>1307</v>
      </c>
      <c r="Z196" t="s">
        <v>1308</v>
      </c>
      <c r="AA196" s="6" t="s">
        <v>1280</v>
      </c>
      <c r="AB196" s="6"/>
      <c r="AC196" s="370"/>
      <c r="AD196" s="6">
        <v>2</v>
      </c>
      <c r="AE196" s="370">
        <v>2</v>
      </c>
      <c r="AF196" s="6">
        <v>2</v>
      </c>
      <c r="AG196" s="6"/>
      <c r="AH196" t="s">
        <v>1373</v>
      </c>
    </row>
    <row r="197" spans="1:34" x14ac:dyDescent="0.3">
      <c r="A197" t="s">
        <v>1277</v>
      </c>
      <c r="B197" t="s">
        <v>1596</v>
      </c>
      <c r="C197" s="365" t="s">
        <v>1278</v>
      </c>
      <c r="D197" s="365" t="s">
        <v>1481</v>
      </c>
      <c r="E197" s="365" t="s">
        <v>10</v>
      </c>
      <c r="F197" s="365" t="s">
        <v>490</v>
      </c>
      <c r="G197" s="366">
        <v>42914</v>
      </c>
      <c r="H197" s="367">
        <v>0.64930555555555558</v>
      </c>
      <c r="I197" s="368"/>
      <c r="J197" s="368"/>
      <c r="K197" s="368"/>
      <c r="M197" s="368"/>
      <c r="N197" s="368"/>
      <c r="O197" s="368"/>
      <c r="Q197" t="s">
        <v>813</v>
      </c>
      <c r="R197" t="s">
        <v>813</v>
      </c>
      <c r="S197" t="s">
        <v>821</v>
      </c>
      <c r="T197" t="s">
        <v>1325</v>
      </c>
      <c r="U197" t="s">
        <v>1598</v>
      </c>
      <c r="V197" s="373" t="s">
        <v>1598</v>
      </c>
      <c r="W197" t="s">
        <v>1350</v>
      </c>
      <c r="X197">
        <v>118278</v>
      </c>
      <c r="Y197">
        <v>0</v>
      </c>
      <c r="Z197">
        <v>0</v>
      </c>
      <c r="AA197" s="6" t="s">
        <v>1280</v>
      </c>
      <c r="AB197" s="6">
        <v>1</v>
      </c>
      <c r="AC197" s="370">
        <v>1</v>
      </c>
      <c r="AD197" s="6"/>
      <c r="AE197" s="370"/>
      <c r="AF197" s="6">
        <v>1</v>
      </c>
      <c r="AG197" s="6"/>
      <c r="AH197" t="s">
        <v>1599</v>
      </c>
    </row>
    <row r="198" spans="1:34" x14ac:dyDescent="0.3">
      <c r="A198" t="s">
        <v>1277</v>
      </c>
      <c r="B198" t="s">
        <v>1596</v>
      </c>
      <c r="C198" s="365" t="s">
        <v>1278</v>
      </c>
      <c r="D198" s="365" t="s">
        <v>1481</v>
      </c>
      <c r="E198" s="365" t="s">
        <v>10</v>
      </c>
      <c r="F198" s="365" t="s">
        <v>490</v>
      </c>
      <c r="G198" s="366">
        <v>42914</v>
      </c>
      <c r="H198" s="367">
        <v>0.64930555555555558</v>
      </c>
      <c r="I198" s="368"/>
      <c r="J198" s="368"/>
      <c r="K198" s="368"/>
      <c r="M198" s="368"/>
      <c r="N198" s="368"/>
      <c r="O198" s="368"/>
      <c r="Q198" t="s">
        <v>813</v>
      </c>
      <c r="R198" t="s">
        <v>813</v>
      </c>
      <c r="S198" t="s">
        <v>821</v>
      </c>
      <c r="T198" t="s">
        <v>822</v>
      </c>
      <c r="U198" t="s">
        <v>823</v>
      </c>
      <c r="V198" s="369" t="s">
        <v>82</v>
      </c>
      <c r="W198" t="s">
        <v>1279</v>
      </c>
      <c r="X198">
        <v>102101</v>
      </c>
      <c r="Y198">
        <v>0</v>
      </c>
      <c r="Z198">
        <v>0</v>
      </c>
      <c r="AA198" s="6" t="s">
        <v>1280</v>
      </c>
      <c r="AB198" s="6"/>
      <c r="AC198" s="370"/>
      <c r="AD198" s="6">
        <v>1</v>
      </c>
      <c r="AE198" s="370">
        <v>2</v>
      </c>
      <c r="AF198" s="6">
        <v>1</v>
      </c>
      <c r="AG198" s="6"/>
      <c r="AH198" t="s">
        <v>1467</v>
      </c>
    </row>
    <row r="199" spans="1:34" x14ac:dyDescent="0.3">
      <c r="A199" t="s">
        <v>1277</v>
      </c>
      <c r="B199" t="s">
        <v>1596</v>
      </c>
      <c r="C199" s="365" t="s">
        <v>1278</v>
      </c>
      <c r="D199" s="365" t="s">
        <v>1481</v>
      </c>
      <c r="E199" s="365" t="s">
        <v>10</v>
      </c>
      <c r="F199" s="365" t="s">
        <v>490</v>
      </c>
      <c r="G199" s="366">
        <v>42914</v>
      </c>
      <c r="H199" s="367">
        <v>0.64930555555555558</v>
      </c>
      <c r="I199" s="368"/>
      <c r="J199" s="368"/>
      <c r="K199" s="368"/>
      <c r="M199" s="368"/>
      <c r="N199" s="368"/>
      <c r="O199" s="368"/>
      <c r="Q199" t="s">
        <v>1286</v>
      </c>
      <c r="R199" t="s">
        <v>1390</v>
      </c>
      <c r="S199">
        <v>0</v>
      </c>
      <c r="T199">
        <v>0</v>
      </c>
      <c r="U199">
        <v>0</v>
      </c>
      <c r="V199" s="369" t="s">
        <v>1390</v>
      </c>
      <c r="W199">
        <v>0</v>
      </c>
      <c r="X199">
        <v>1410</v>
      </c>
      <c r="Y199">
        <v>0</v>
      </c>
      <c r="Z199" t="s">
        <v>1391</v>
      </c>
      <c r="AA199" s="6" t="s">
        <v>1293</v>
      </c>
      <c r="AB199" s="6"/>
      <c r="AC199" s="370"/>
      <c r="AD199" s="6">
        <v>3</v>
      </c>
      <c r="AE199" s="370">
        <v>1</v>
      </c>
      <c r="AF199" s="6">
        <v>3</v>
      </c>
      <c r="AG199" s="6"/>
    </row>
    <row r="200" spans="1:34" x14ac:dyDescent="0.3">
      <c r="A200" t="s">
        <v>1277</v>
      </c>
      <c r="B200" t="s">
        <v>1596</v>
      </c>
      <c r="C200" s="365" t="s">
        <v>1278</v>
      </c>
      <c r="D200" s="365" t="s">
        <v>1481</v>
      </c>
      <c r="E200" s="365" t="s">
        <v>10</v>
      </c>
      <c r="F200" s="365" t="s">
        <v>490</v>
      </c>
      <c r="G200" s="366">
        <v>42914</v>
      </c>
      <c r="H200" s="367">
        <v>0.64930555555555558</v>
      </c>
      <c r="I200" s="368"/>
      <c r="J200" s="368"/>
      <c r="K200" s="368"/>
      <c r="M200" s="368"/>
      <c r="N200" s="368"/>
      <c r="O200" s="368"/>
      <c r="Q200" t="s">
        <v>1286</v>
      </c>
      <c r="R200" t="s">
        <v>1508</v>
      </c>
      <c r="S200" t="s">
        <v>1509</v>
      </c>
      <c r="T200">
        <v>0</v>
      </c>
      <c r="U200">
        <v>0</v>
      </c>
      <c r="V200" s="369" t="s">
        <v>1509</v>
      </c>
      <c r="W200" t="s">
        <v>1510</v>
      </c>
      <c r="X200">
        <v>164811</v>
      </c>
      <c r="Y200">
        <v>0</v>
      </c>
      <c r="Z200">
        <v>0</v>
      </c>
      <c r="AA200" s="6" t="s">
        <v>1293</v>
      </c>
      <c r="AB200" s="6"/>
      <c r="AC200" s="370"/>
      <c r="AD200" s="6">
        <v>1</v>
      </c>
      <c r="AE200" s="370">
        <v>3</v>
      </c>
      <c r="AF200" s="6">
        <v>1</v>
      </c>
      <c r="AG200" s="6"/>
      <c r="AH200" t="s">
        <v>1511</v>
      </c>
    </row>
    <row r="201" spans="1:34" x14ac:dyDescent="0.3">
      <c r="A201" t="s">
        <v>1277</v>
      </c>
      <c r="B201" t="s">
        <v>1600</v>
      </c>
      <c r="C201" s="365" t="s">
        <v>1278</v>
      </c>
      <c r="D201" s="365" t="s">
        <v>1481</v>
      </c>
      <c r="E201" s="365" t="s">
        <v>10</v>
      </c>
      <c r="F201" s="365" t="s">
        <v>490</v>
      </c>
      <c r="G201" s="366">
        <v>42914</v>
      </c>
      <c r="H201" s="367">
        <v>0.64930555555555558</v>
      </c>
      <c r="I201" s="368">
        <v>2.8799999999999999E-2</v>
      </c>
      <c r="J201" s="368">
        <v>1.4E-2</v>
      </c>
      <c r="K201" s="368">
        <v>1.4799999999999999E-2</v>
      </c>
      <c r="L201">
        <v>0.12939999999999999</v>
      </c>
      <c r="M201" s="368">
        <v>3.6999999999999998E-2</v>
      </c>
      <c r="N201" s="368">
        <v>9.2399999999999982E-2</v>
      </c>
      <c r="O201" s="368" t="s">
        <v>1323</v>
      </c>
      <c r="P201" t="s">
        <v>1597</v>
      </c>
      <c r="Q201" t="s">
        <v>785</v>
      </c>
      <c r="R201" t="s">
        <v>785</v>
      </c>
      <c r="S201" t="s">
        <v>786</v>
      </c>
      <c r="T201" t="s">
        <v>787</v>
      </c>
      <c r="U201" t="s">
        <v>791</v>
      </c>
      <c r="V201" s="369" t="s">
        <v>47</v>
      </c>
      <c r="W201" t="s">
        <v>1306</v>
      </c>
      <c r="X201">
        <v>152302</v>
      </c>
      <c r="Y201" t="s">
        <v>1307</v>
      </c>
      <c r="Z201" t="s">
        <v>1308</v>
      </c>
      <c r="AA201" s="6" t="s">
        <v>1280</v>
      </c>
      <c r="AB201" s="6"/>
      <c r="AC201" s="370"/>
      <c r="AD201" s="6">
        <v>1</v>
      </c>
      <c r="AE201" s="370">
        <v>3</v>
      </c>
      <c r="AF201" s="6">
        <v>1</v>
      </c>
      <c r="AG201" s="6"/>
      <c r="AH201" t="s">
        <v>1373</v>
      </c>
    </row>
    <row r="202" spans="1:34" x14ac:dyDescent="0.3">
      <c r="A202" t="s">
        <v>1277</v>
      </c>
      <c r="B202" t="s">
        <v>1600</v>
      </c>
      <c r="C202" s="365" t="s">
        <v>1278</v>
      </c>
      <c r="D202" s="365" t="s">
        <v>1481</v>
      </c>
      <c r="E202" s="365" t="s">
        <v>10</v>
      </c>
      <c r="F202" s="365" t="s">
        <v>490</v>
      </c>
      <c r="G202" s="366">
        <v>42914</v>
      </c>
      <c r="H202" s="367">
        <v>0.64930555555555558</v>
      </c>
      <c r="I202" s="368"/>
      <c r="J202" s="368"/>
      <c r="K202" s="368"/>
      <c r="M202" s="368"/>
      <c r="N202" s="368"/>
      <c r="O202" s="368"/>
      <c r="Q202" t="s">
        <v>1286</v>
      </c>
      <c r="R202" t="s">
        <v>1287</v>
      </c>
      <c r="S202" t="s">
        <v>1288</v>
      </c>
      <c r="T202" t="s">
        <v>1289</v>
      </c>
      <c r="U202" t="s">
        <v>1290</v>
      </c>
      <c r="V202" s="369" t="s">
        <v>1291</v>
      </c>
      <c r="W202" t="s">
        <v>1282</v>
      </c>
      <c r="X202">
        <v>127160</v>
      </c>
      <c r="Y202">
        <v>0</v>
      </c>
      <c r="Z202" t="s">
        <v>1292</v>
      </c>
      <c r="AA202" s="6" t="s">
        <v>1293</v>
      </c>
      <c r="AB202" s="6"/>
      <c r="AC202" s="370"/>
      <c r="AD202" s="6">
        <v>2</v>
      </c>
      <c r="AE202" s="370">
        <v>1</v>
      </c>
      <c r="AF202" s="6">
        <v>2</v>
      </c>
      <c r="AG202" s="6"/>
      <c r="AH202" t="s">
        <v>1294</v>
      </c>
    </row>
    <row r="203" spans="1:34" x14ac:dyDescent="0.3">
      <c r="A203" t="s">
        <v>1277</v>
      </c>
      <c r="B203" t="s">
        <v>1600</v>
      </c>
      <c r="C203" s="365" t="s">
        <v>1278</v>
      </c>
      <c r="D203" s="365" t="s">
        <v>1481</v>
      </c>
      <c r="E203" s="365" t="s">
        <v>10</v>
      </c>
      <c r="F203" s="365" t="s">
        <v>490</v>
      </c>
      <c r="G203" s="366">
        <v>42914</v>
      </c>
      <c r="H203" s="367">
        <v>0.64930555555555558</v>
      </c>
      <c r="I203" s="368"/>
      <c r="J203" s="368"/>
      <c r="K203" s="368"/>
      <c r="M203" s="368"/>
      <c r="N203" s="368"/>
      <c r="O203" s="368"/>
      <c r="Q203" t="s">
        <v>1286</v>
      </c>
      <c r="R203" t="s">
        <v>1390</v>
      </c>
      <c r="S203">
        <v>0</v>
      </c>
      <c r="T203">
        <v>0</v>
      </c>
      <c r="U203">
        <v>0</v>
      </c>
      <c r="V203" s="369" t="s">
        <v>1390</v>
      </c>
      <c r="W203">
        <v>0</v>
      </c>
      <c r="X203">
        <v>1410</v>
      </c>
      <c r="Y203">
        <v>0</v>
      </c>
      <c r="Z203" t="s">
        <v>1391</v>
      </c>
      <c r="AA203" s="6" t="s">
        <v>1293</v>
      </c>
      <c r="AB203" s="6"/>
      <c r="AC203" s="370"/>
      <c r="AD203" s="6">
        <v>1</v>
      </c>
      <c r="AE203" s="370">
        <v>1</v>
      </c>
      <c r="AF203" s="6">
        <v>1</v>
      </c>
      <c r="AG203" s="6"/>
    </row>
    <row r="204" spans="1:34" x14ac:dyDescent="0.3">
      <c r="A204" t="s">
        <v>1277</v>
      </c>
      <c r="B204" t="s">
        <v>1600</v>
      </c>
      <c r="C204" s="365" t="s">
        <v>1278</v>
      </c>
      <c r="D204" s="365" t="s">
        <v>1481</v>
      </c>
      <c r="E204" s="365" t="s">
        <v>10</v>
      </c>
      <c r="F204" s="365" t="s">
        <v>490</v>
      </c>
      <c r="G204" s="366">
        <v>42914</v>
      </c>
      <c r="H204" s="367">
        <v>0.64930555555555558</v>
      </c>
      <c r="I204" s="368"/>
      <c r="J204" s="368"/>
      <c r="K204" s="368"/>
      <c r="M204" s="368"/>
      <c r="N204" s="368"/>
      <c r="O204" s="368"/>
      <c r="Q204" t="s">
        <v>813</v>
      </c>
      <c r="R204" t="s">
        <v>813</v>
      </c>
      <c r="S204" t="s">
        <v>821</v>
      </c>
      <c r="T204" t="s">
        <v>596</v>
      </c>
      <c r="U204" t="s">
        <v>826</v>
      </c>
      <c r="V204" s="369" t="s">
        <v>1281</v>
      </c>
      <c r="W204" t="s">
        <v>1282</v>
      </c>
      <c r="X204">
        <v>107552</v>
      </c>
      <c r="Y204">
        <v>0</v>
      </c>
      <c r="Z204" t="s">
        <v>1283</v>
      </c>
      <c r="AA204" s="6" t="s">
        <v>1280</v>
      </c>
      <c r="AB204" s="6"/>
      <c r="AC204" s="370"/>
      <c r="AD204" s="6">
        <v>1</v>
      </c>
      <c r="AE204" s="370">
        <v>3</v>
      </c>
      <c r="AF204" s="6">
        <v>1</v>
      </c>
      <c r="AG204" s="6"/>
    </row>
    <row r="205" spans="1:34" x14ac:dyDescent="0.3">
      <c r="A205" t="s">
        <v>1277</v>
      </c>
      <c r="B205" t="s">
        <v>1601</v>
      </c>
      <c r="C205" s="365" t="s">
        <v>1278</v>
      </c>
      <c r="D205" s="365" t="s">
        <v>1481</v>
      </c>
      <c r="E205" s="365" t="s">
        <v>10</v>
      </c>
      <c r="F205" s="365" t="s">
        <v>490</v>
      </c>
      <c r="G205" s="366">
        <v>42914</v>
      </c>
      <c r="H205" s="367">
        <v>0.64930555555555558</v>
      </c>
      <c r="I205" s="368">
        <v>5.2499999999999998E-2</v>
      </c>
      <c r="J205" s="368">
        <v>3.3799999999999997E-2</v>
      </c>
      <c r="K205" s="368">
        <v>1.8700000000000001E-2</v>
      </c>
      <c r="L205">
        <v>0.27660000000000001</v>
      </c>
      <c r="M205" s="368">
        <v>9.5000000000000001E-2</v>
      </c>
      <c r="N205" s="368">
        <v>0.18160000000000001</v>
      </c>
      <c r="O205" s="368"/>
      <c r="P205" t="s">
        <v>1597</v>
      </c>
      <c r="Q205" t="s">
        <v>785</v>
      </c>
      <c r="R205" t="s">
        <v>785</v>
      </c>
      <c r="S205" t="s">
        <v>786</v>
      </c>
      <c r="T205" t="s">
        <v>787</v>
      </c>
      <c r="U205" t="s">
        <v>791</v>
      </c>
      <c r="V205" s="369" t="s">
        <v>47</v>
      </c>
      <c r="W205" t="s">
        <v>1306</v>
      </c>
      <c r="X205">
        <v>152302</v>
      </c>
      <c r="Y205" t="s">
        <v>1307</v>
      </c>
      <c r="Z205" t="s">
        <v>1308</v>
      </c>
      <c r="AA205" s="6" t="s">
        <v>1280</v>
      </c>
      <c r="AB205" s="6"/>
      <c r="AC205" s="370"/>
      <c r="AD205" s="6">
        <v>3</v>
      </c>
      <c r="AE205" s="374" t="s">
        <v>1299</v>
      </c>
      <c r="AF205" s="6">
        <v>3</v>
      </c>
      <c r="AG205" s="6"/>
      <c r="AH205" t="s">
        <v>1373</v>
      </c>
    </row>
    <row r="206" spans="1:34" x14ac:dyDescent="0.3">
      <c r="A206" t="s">
        <v>1277</v>
      </c>
      <c r="B206" t="s">
        <v>1601</v>
      </c>
      <c r="C206" s="365" t="s">
        <v>1278</v>
      </c>
      <c r="D206" s="365" t="s">
        <v>1481</v>
      </c>
      <c r="E206" s="365" t="s">
        <v>10</v>
      </c>
      <c r="F206" s="365" t="s">
        <v>490</v>
      </c>
      <c r="G206" s="366">
        <v>42914</v>
      </c>
      <c r="H206" s="367">
        <v>0.64930555555555558</v>
      </c>
      <c r="I206" s="368"/>
      <c r="J206" s="368"/>
      <c r="K206" s="368"/>
      <c r="M206" s="368"/>
      <c r="N206" s="368"/>
      <c r="O206" s="368"/>
      <c r="Q206" t="s">
        <v>1286</v>
      </c>
      <c r="R206" t="s">
        <v>1508</v>
      </c>
      <c r="S206" t="s">
        <v>1509</v>
      </c>
      <c r="T206">
        <v>0</v>
      </c>
      <c r="U206">
        <v>0</v>
      </c>
      <c r="V206" s="369" t="s">
        <v>1509</v>
      </c>
      <c r="W206" t="s">
        <v>1510</v>
      </c>
      <c r="X206">
        <v>164811</v>
      </c>
      <c r="Y206">
        <v>0</v>
      </c>
      <c r="Z206">
        <v>0</v>
      </c>
      <c r="AA206" s="6" t="s">
        <v>1293</v>
      </c>
      <c r="AB206" s="6">
        <v>1</v>
      </c>
      <c r="AC206" s="370">
        <v>3</v>
      </c>
      <c r="AD206" s="6"/>
      <c r="AE206" s="370"/>
      <c r="AF206" s="6">
        <v>1</v>
      </c>
      <c r="AG206" s="6"/>
      <c r="AH206" t="s">
        <v>1511</v>
      </c>
    </row>
    <row r="207" spans="1:34" x14ac:dyDescent="0.3">
      <c r="A207" t="s">
        <v>1277</v>
      </c>
      <c r="B207" t="s">
        <v>1601</v>
      </c>
      <c r="C207" s="365" t="s">
        <v>1278</v>
      </c>
      <c r="D207" s="365" t="s">
        <v>1481</v>
      </c>
      <c r="E207" s="365" t="s">
        <v>10</v>
      </c>
      <c r="F207" s="365" t="s">
        <v>490</v>
      </c>
      <c r="G207" s="366">
        <v>42914</v>
      </c>
      <c r="H207" s="367">
        <v>0.64930555555555558</v>
      </c>
      <c r="I207" s="368"/>
      <c r="J207" s="368"/>
      <c r="K207" s="368"/>
      <c r="M207" s="368"/>
      <c r="N207" s="368"/>
      <c r="O207" s="368"/>
      <c r="Q207" t="s">
        <v>813</v>
      </c>
      <c r="R207" t="s">
        <v>813</v>
      </c>
      <c r="S207" t="s">
        <v>821</v>
      </c>
      <c r="T207" t="s">
        <v>822</v>
      </c>
      <c r="U207" t="s">
        <v>823</v>
      </c>
      <c r="V207" s="369" t="s">
        <v>82</v>
      </c>
      <c r="W207" t="s">
        <v>1279</v>
      </c>
      <c r="X207">
        <v>102101</v>
      </c>
      <c r="Y207">
        <v>0</v>
      </c>
      <c r="Z207">
        <v>0</v>
      </c>
      <c r="AA207" s="6" t="s">
        <v>1280</v>
      </c>
      <c r="AB207" s="6"/>
      <c r="AC207" s="6"/>
      <c r="AD207" s="6">
        <v>1</v>
      </c>
      <c r="AE207" s="370">
        <v>2</v>
      </c>
      <c r="AF207" s="6">
        <v>1</v>
      </c>
      <c r="AG207" s="6"/>
      <c r="AH207" t="s">
        <v>1467</v>
      </c>
    </row>
    <row r="208" spans="1:34" x14ac:dyDescent="0.3">
      <c r="A208" t="s">
        <v>1277</v>
      </c>
      <c r="B208" t="s">
        <v>1602</v>
      </c>
      <c r="C208" s="365" t="s">
        <v>1278</v>
      </c>
      <c r="D208" s="365" t="s">
        <v>1481</v>
      </c>
      <c r="E208" s="365" t="s">
        <v>10</v>
      </c>
      <c r="F208" s="365" t="s">
        <v>501</v>
      </c>
      <c r="G208" s="366">
        <v>42914</v>
      </c>
      <c r="H208" s="367">
        <v>0.7270833333333333</v>
      </c>
      <c r="I208" s="368">
        <v>1.24E-2</v>
      </c>
      <c r="J208" s="368">
        <v>4.3E-3</v>
      </c>
      <c r="K208" s="368">
        <v>8.0999999999999996E-3</v>
      </c>
      <c r="L208">
        <v>5.0299999999999997E-2</v>
      </c>
      <c r="M208" s="368">
        <v>7.6E-3</v>
      </c>
      <c r="N208" s="368">
        <v>4.2699999999999995E-2</v>
      </c>
      <c r="O208" s="368"/>
      <c r="Q208" t="s">
        <v>785</v>
      </c>
      <c r="R208" t="s">
        <v>785</v>
      </c>
      <c r="S208" t="s">
        <v>800</v>
      </c>
      <c r="T208" t="s">
        <v>805</v>
      </c>
      <c r="U208" t="s">
        <v>806</v>
      </c>
      <c r="V208" s="369" t="s">
        <v>806</v>
      </c>
      <c r="W208" t="s">
        <v>1317</v>
      </c>
      <c r="X208">
        <v>913</v>
      </c>
      <c r="Y208">
        <v>0</v>
      </c>
      <c r="Z208">
        <v>0</v>
      </c>
      <c r="AA208" s="6" t="s">
        <v>1280</v>
      </c>
      <c r="AB208" s="6">
        <v>1</v>
      </c>
      <c r="AC208" s="370">
        <v>3</v>
      </c>
      <c r="AD208" s="6">
        <v>1</v>
      </c>
      <c r="AE208" s="370">
        <v>3</v>
      </c>
      <c r="AF208" s="6">
        <v>2</v>
      </c>
      <c r="AG208" s="6"/>
      <c r="AH208" t="s">
        <v>1467</v>
      </c>
    </row>
    <row r="209" spans="1:34" x14ac:dyDescent="0.3">
      <c r="A209" t="s">
        <v>1277</v>
      </c>
      <c r="B209" t="s">
        <v>1602</v>
      </c>
      <c r="C209" s="365" t="s">
        <v>1278</v>
      </c>
      <c r="D209" s="365" t="s">
        <v>1481</v>
      </c>
      <c r="E209" s="365" t="s">
        <v>10</v>
      </c>
      <c r="F209" s="365" t="s">
        <v>501</v>
      </c>
      <c r="G209" s="366">
        <v>42914</v>
      </c>
      <c r="H209" s="367">
        <v>0.7270833333333333</v>
      </c>
      <c r="I209" s="368"/>
      <c r="J209" s="368"/>
      <c r="K209" s="368"/>
      <c r="M209" s="368"/>
      <c r="N209" s="368"/>
      <c r="O209" s="368"/>
      <c r="Q209" t="s">
        <v>834</v>
      </c>
      <c r="R209" t="s">
        <v>834</v>
      </c>
      <c r="S209" t="s">
        <v>534</v>
      </c>
      <c r="T209">
        <v>0</v>
      </c>
      <c r="U209">
        <v>0</v>
      </c>
      <c r="V209" s="369" t="s">
        <v>1309</v>
      </c>
      <c r="W209" t="s">
        <v>1310</v>
      </c>
      <c r="X209">
        <v>105</v>
      </c>
      <c r="Y209">
        <v>0</v>
      </c>
      <c r="Z209">
        <v>0</v>
      </c>
      <c r="AA209" s="6" t="s">
        <v>1280</v>
      </c>
      <c r="AB209" s="6">
        <v>1</v>
      </c>
      <c r="AC209" s="370">
        <v>2</v>
      </c>
      <c r="AD209" s="6"/>
      <c r="AE209" s="370"/>
      <c r="AF209" s="6">
        <v>1</v>
      </c>
      <c r="AG209" s="6"/>
      <c r="AH209" t="s">
        <v>1462</v>
      </c>
    </row>
    <row r="210" spans="1:34" x14ac:dyDescent="0.3">
      <c r="A210" t="s">
        <v>1277</v>
      </c>
      <c r="B210" t="s">
        <v>1602</v>
      </c>
      <c r="C210" s="365" t="s">
        <v>1278</v>
      </c>
      <c r="D210" s="365" t="s">
        <v>1481</v>
      </c>
      <c r="E210" s="365" t="s">
        <v>10</v>
      </c>
      <c r="F210" s="365" t="s">
        <v>501</v>
      </c>
      <c r="G210" s="366">
        <v>42914</v>
      </c>
      <c r="H210" s="367">
        <v>0.7270833333333333</v>
      </c>
      <c r="I210" s="368"/>
      <c r="J210" s="368"/>
      <c r="K210" s="368"/>
      <c r="M210" s="368"/>
      <c r="N210" s="368"/>
      <c r="O210" s="368"/>
      <c r="Q210" t="s">
        <v>785</v>
      </c>
      <c r="R210" t="s">
        <v>785</v>
      </c>
      <c r="S210" t="s">
        <v>786</v>
      </c>
      <c r="T210" t="s">
        <v>787</v>
      </c>
      <c r="U210" t="s">
        <v>788</v>
      </c>
      <c r="V210" s="369" t="s">
        <v>35</v>
      </c>
      <c r="W210" t="s">
        <v>1358</v>
      </c>
      <c r="X210">
        <v>129370</v>
      </c>
      <c r="Y210">
        <v>0</v>
      </c>
      <c r="Z210">
        <v>0</v>
      </c>
      <c r="AA210" s="6" t="s">
        <v>1280</v>
      </c>
      <c r="AB210" s="6"/>
      <c r="AC210" s="370"/>
      <c r="AD210" s="6">
        <v>3</v>
      </c>
      <c r="AE210" s="370">
        <v>2</v>
      </c>
      <c r="AF210" s="6">
        <v>3</v>
      </c>
      <c r="AG210" s="6"/>
      <c r="AH210" t="s">
        <v>1467</v>
      </c>
    </row>
    <row r="211" spans="1:34" x14ac:dyDescent="0.3">
      <c r="A211" t="s">
        <v>1277</v>
      </c>
      <c r="B211" t="s">
        <v>1602</v>
      </c>
      <c r="C211" s="365" t="s">
        <v>1278</v>
      </c>
      <c r="D211" s="365" t="s">
        <v>1481</v>
      </c>
      <c r="E211" s="365" t="s">
        <v>10</v>
      </c>
      <c r="F211" s="365" t="s">
        <v>501</v>
      </c>
      <c r="G211" s="366">
        <v>42914</v>
      </c>
      <c r="H211" s="367">
        <v>0.7270833333333333</v>
      </c>
      <c r="I211" s="368"/>
      <c r="J211" s="368"/>
      <c r="K211" s="368"/>
      <c r="M211" s="368"/>
      <c r="N211" s="368"/>
      <c r="O211" s="368"/>
      <c r="Q211" t="s">
        <v>813</v>
      </c>
      <c r="R211" t="s">
        <v>813</v>
      </c>
      <c r="S211" t="s">
        <v>817</v>
      </c>
      <c r="T211" t="s">
        <v>820</v>
      </c>
      <c r="U211">
        <v>0</v>
      </c>
      <c r="V211" s="369" t="s">
        <v>820</v>
      </c>
      <c r="W211" t="s">
        <v>1424</v>
      </c>
      <c r="X211">
        <v>1102</v>
      </c>
      <c r="Y211">
        <v>0</v>
      </c>
      <c r="Z211" t="s">
        <v>1425</v>
      </c>
      <c r="AA211" s="6" t="s">
        <v>1280</v>
      </c>
      <c r="AB211" s="6"/>
      <c r="AC211" s="370"/>
      <c r="AD211" s="6">
        <v>1</v>
      </c>
      <c r="AE211" s="370">
        <v>2</v>
      </c>
      <c r="AF211" s="6">
        <v>1</v>
      </c>
      <c r="AG211" s="6"/>
      <c r="AH211" t="s">
        <v>1467</v>
      </c>
    </row>
    <row r="212" spans="1:34" x14ac:dyDescent="0.3">
      <c r="A212" t="s">
        <v>1277</v>
      </c>
      <c r="B212" t="s">
        <v>1603</v>
      </c>
      <c r="C212" s="365" t="s">
        <v>1278</v>
      </c>
      <c r="D212" s="365" t="s">
        <v>1481</v>
      </c>
      <c r="E212" s="365" t="s">
        <v>10</v>
      </c>
      <c r="F212" s="365" t="s">
        <v>501</v>
      </c>
      <c r="G212" s="366">
        <v>42914</v>
      </c>
      <c r="H212" s="367">
        <v>0.7270833333333333</v>
      </c>
      <c r="I212" s="368">
        <v>5.7999999999999996E-3</v>
      </c>
      <c r="J212" s="368">
        <v>4.4999999999999997E-3</v>
      </c>
      <c r="K212" s="368">
        <v>1.2999999999999999E-3</v>
      </c>
      <c r="L212">
        <v>1.9599999999999999E-2</v>
      </c>
      <c r="M212" s="368">
        <v>5.1000000000000004E-3</v>
      </c>
      <c r="N212" s="368">
        <v>1.4499999999999999E-2</v>
      </c>
      <c r="O212" s="368"/>
      <c r="Q212" t="s">
        <v>1286</v>
      </c>
      <c r="R212" t="s">
        <v>1287</v>
      </c>
      <c r="S212" t="s">
        <v>1288</v>
      </c>
      <c r="T212">
        <v>0</v>
      </c>
      <c r="U212">
        <v>0</v>
      </c>
      <c r="V212" s="369" t="s">
        <v>1465</v>
      </c>
      <c r="W212">
        <v>0</v>
      </c>
      <c r="X212">
        <v>10194</v>
      </c>
      <c r="Y212">
        <v>0</v>
      </c>
      <c r="Z212">
        <v>0</v>
      </c>
      <c r="AA212" s="6" t="s">
        <v>1280</v>
      </c>
      <c r="AB212" s="6">
        <v>6</v>
      </c>
      <c r="AC212" s="370">
        <v>2</v>
      </c>
      <c r="AD212" s="6"/>
      <c r="AE212" s="370"/>
      <c r="AF212" s="6">
        <v>6</v>
      </c>
      <c r="AG212" s="6"/>
      <c r="AH212" t="s">
        <v>1294</v>
      </c>
    </row>
    <row r="213" spans="1:34" x14ac:dyDescent="0.3">
      <c r="A213" t="s">
        <v>1277</v>
      </c>
      <c r="B213" t="s">
        <v>1603</v>
      </c>
      <c r="C213" s="365" t="s">
        <v>1278</v>
      </c>
      <c r="D213" s="365" t="s">
        <v>1481</v>
      </c>
      <c r="E213" s="365" t="s">
        <v>10</v>
      </c>
      <c r="F213" s="365" t="s">
        <v>501</v>
      </c>
      <c r="G213" s="366">
        <v>42914</v>
      </c>
      <c r="H213" s="367">
        <v>0.7270833333333333</v>
      </c>
      <c r="I213" s="368"/>
      <c r="J213" s="368"/>
      <c r="K213" s="368"/>
      <c r="M213" s="368"/>
      <c r="N213" s="368"/>
      <c r="O213" s="368"/>
      <c r="Q213" t="s">
        <v>813</v>
      </c>
      <c r="R213" t="s">
        <v>813</v>
      </c>
      <c r="S213" t="s">
        <v>821</v>
      </c>
      <c r="T213">
        <v>0</v>
      </c>
      <c r="U213">
        <v>0</v>
      </c>
      <c r="V213" s="369" t="s">
        <v>813</v>
      </c>
      <c r="W213">
        <v>0</v>
      </c>
      <c r="X213">
        <v>1066</v>
      </c>
      <c r="Y213">
        <v>0</v>
      </c>
      <c r="Z213">
        <v>0</v>
      </c>
      <c r="AA213" s="6" t="s">
        <v>1280</v>
      </c>
      <c r="AB213" s="6">
        <v>1</v>
      </c>
      <c r="AC213" s="370">
        <v>3</v>
      </c>
      <c r="AD213" s="6"/>
      <c r="AE213" s="370"/>
      <c r="AF213" s="6">
        <v>1</v>
      </c>
      <c r="AG213" s="6"/>
      <c r="AH213" t="s">
        <v>1604</v>
      </c>
    </row>
    <row r="214" spans="1:34" x14ac:dyDescent="0.3">
      <c r="A214" t="s">
        <v>1277</v>
      </c>
      <c r="B214" t="s">
        <v>1603</v>
      </c>
      <c r="C214" s="365" t="s">
        <v>1278</v>
      </c>
      <c r="D214" s="365" t="s">
        <v>1481</v>
      </c>
      <c r="E214" s="365" t="s">
        <v>10</v>
      </c>
      <c r="F214" s="365" t="s">
        <v>501</v>
      </c>
      <c r="G214" s="366">
        <v>42914</v>
      </c>
      <c r="H214" s="367">
        <v>0.7270833333333333</v>
      </c>
      <c r="I214" s="368"/>
      <c r="J214" s="368"/>
      <c r="K214" s="368"/>
      <c r="M214" s="368"/>
      <c r="N214" s="368"/>
      <c r="O214" s="368"/>
      <c r="Q214" t="s">
        <v>785</v>
      </c>
      <c r="R214" t="s">
        <v>785</v>
      </c>
      <c r="S214" t="s">
        <v>800</v>
      </c>
      <c r="T214" t="s">
        <v>805</v>
      </c>
      <c r="U214" t="s">
        <v>806</v>
      </c>
      <c r="V214" s="369" t="s">
        <v>806</v>
      </c>
      <c r="W214" t="s">
        <v>1317</v>
      </c>
      <c r="X214">
        <v>913</v>
      </c>
      <c r="Y214">
        <v>0</v>
      </c>
      <c r="Z214">
        <v>0</v>
      </c>
      <c r="AA214" s="6" t="s">
        <v>1280</v>
      </c>
      <c r="AB214" s="6">
        <v>1</v>
      </c>
      <c r="AC214" s="370">
        <v>3</v>
      </c>
      <c r="AD214" s="6"/>
      <c r="AE214" s="370"/>
      <c r="AF214" s="6">
        <v>1</v>
      </c>
      <c r="AG214" s="6"/>
      <c r="AH214" t="s">
        <v>1498</v>
      </c>
    </row>
    <row r="215" spans="1:34" x14ac:dyDescent="0.3">
      <c r="A215" t="s">
        <v>1277</v>
      </c>
      <c r="B215" t="s">
        <v>1603</v>
      </c>
      <c r="C215" s="365" t="s">
        <v>1278</v>
      </c>
      <c r="D215" s="365" t="s">
        <v>1481</v>
      </c>
      <c r="E215" s="365" t="s">
        <v>10</v>
      </c>
      <c r="F215" s="365" t="s">
        <v>501</v>
      </c>
      <c r="G215" s="366">
        <v>42914</v>
      </c>
      <c r="H215" s="367">
        <v>0.7270833333333333</v>
      </c>
      <c r="I215" s="368"/>
      <c r="J215" s="368"/>
      <c r="K215" s="368"/>
      <c r="M215" s="368"/>
      <c r="N215" s="368"/>
      <c r="O215" s="368"/>
      <c r="Q215" t="s">
        <v>813</v>
      </c>
      <c r="R215" t="s">
        <v>813</v>
      </c>
      <c r="S215" t="s">
        <v>817</v>
      </c>
      <c r="T215" t="s">
        <v>820</v>
      </c>
      <c r="U215">
        <v>0</v>
      </c>
      <c r="V215" s="369" t="s">
        <v>820</v>
      </c>
      <c r="W215" t="s">
        <v>1424</v>
      </c>
      <c r="X215">
        <v>1102</v>
      </c>
      <c r="Y215">
        <v>0</v>
      </c>
      <c r="Z215" t="s">
        <v>1425</v>
      </c>
      <c r="AA215" s="6" t="s">
        <v>1280</v>
      </c>
      <c r="AB215" s="6">
        <v>1</v>
      </c>
      <c r="AC215" s="370">
        <v>3</v>
      </c>
      <c r="AD215" s="6">
        <v>1</v>
      </c>
      <c r="AE215" s="370">
        <v>2</v>
      </c>
      <c r="AF215" s="6">
        <v>2</v>
      </c>
      <c r="AG215" s="6"/>
      <c r="AH215" t="s">
        <v>1467</v>
      </c>
    </row>
    <row r="216" spans="1:34" x14ac:dyDescent="0.3">
      <c r="A216" t="s">
        <v>1277</v>
      </c>
      <c r="B216" t="s">
        <v>1603</v>
      </c>
      <c r="C216" s="365" t="s">
        <v>1278</v>
      </c>
      <c r="D216" s="365" t="s">
        <v>1481</v>
      </c>
      <c r="E216" s="365" t="s">
        <v>10</v>
      </c>
      <c r="F216" s="365" t="s">
        <v>501</v>
      </c>
      <c r="G216" s="366">
        <v>42914</v>
      </c>
      <c r="H216" s="367">
        <v>0.7270833333333333</v>
      </c>
      <c r="I216" s="368"/>
      <c r="J216" s="368"/>
      <c r="K216" s="368"/>
      <c r="M216" s="368"/>
      <c r="N216" s="368"/>
      <c r="O216" s="368"/>
      <c r="Q216" t="s">
        <v>834</v>
      </c>
      <c r="R216" t="s">
        <v>834</v>
      </c>
      <c r="S216" t="s">
        <v>534</v>
      </c>
      <c r="T216" t="s">
        <v>835</v>
      </c>
      <c r="U216" t="s">
        <v>850</v>
      </c>
      <c r="V216" s="369" t="s">
        <v>41</v>
      </c>
      <c r="W216" t="s">
        <v>1282</v>
      </c>
      <c r="X216">
        <v>138998</v>
      </c>
      <c r="Y216">
        <v>0</v>
      </c>
      <c r="Z216" t="s">
        <v>1454</v>
      </c>
      <c r="AA216" s="6" t="s">
        <v>1280</v>
      </c>
      <c r="AB216" s="6"/>
      <c r="AC216" s="370"/>
      <c r="AD216" s="6">
        <v>5</v>
      </c>
      <c r="AE216" s="370">
        <v>2</v>
      </c>
      <c r="AF216" s="6">
        <v>5</v>
      </c>
      <c r="AG216" s="6"/>
      <c r="AH216" t="s">
        <v>1330</v>
      </c>
    </row>
    <row r="217" spans="1:34" x14ac:dyDescent="0.3">
      <c r="A217" t="s">
        <v>1277</v>
      </c>
      <c r="B217" t="s">
        <v>1603</v>
      </c>
      <c r="C217" s="365" t="s">
        <v>1278</v>
      </c>
      <c r="D217" s="365" t="s">
        <v>1481</v>
      </c>
      <c r="E217" s="365" t="s">
        <v>10</v>
      </c>
      <c r="F217" s="365" t="s">
        <v>501</v>
      </c>
      <c r="G217" s="366">
        <v>42914</v>
      </c>
      <c r="H217" s="367">
        <v>0.7270833333333333</v>
      </c>
      <c r="I217" s="368"/>
      <c r="J217" s="368"/>
      <c r="K217" s="368"/>
      <c r="M217" s="368"/>
      <c r="N217" s="368"/>
      <c r="O217" s="368"/>
      <c r="Q217" t="s">
        <v>813</v>
      </c>
      <c r="R217" t="s">
        <v>813</v>
      </c>
      <c r="S217" t="s">
        <v>833</v>
      </c>
      <c r="T217">
        <v>0</v>
      </c>
      <c r="U217">
        <v>0</v>
      </c>
      <c r="V217" s="369" t="s">
        <v>833</v>
      </c>
      <c r="W217" t="s">
        <v>1355</v>
      </c>
      <c r="X217">
        <v>1078</v>
      </c>
      <c r="Y217">
        <v>0</v>
      </c>
      <c r="Z217" t="s">
        <v>1356</v>
      </c>
      <c r="AA217" s="6" t="s">
        <v>1280</v>
      </c>
      <c r="AB217" s="6"/>
      <c r="AC217" s="370"/>
      <c r="AD217" s="6">
        <v>1</v>
      </c>
      <c r="AE217" s="370">
        <v>1</v>
      </c>
      <c r="AF217" s="6">
        <v>1</v>
      </c>
      <c r="AG217" s="6"/>
      <c r="AH217" t="s">
        <v>1467</v>
      </c>
    </row>
    <row r="218" spans="1:34" x14ac:dyDescent="0.3">
      <c r="A218" t="s">
        <v>1277</v>
      </c>
      <c r="B218" t="s">
        <v>1009</v>
      </c>
      <c r="C218" s="365" t="s">
        <v>1278</v>
      </c>
      <c r="D218" s="365" t="s">
        <v>1481</v>
      </c>
      <c r="E218" s="365" t="s">
        <v>10</v>
      </c>
      <c r="F218" s="365" t="s">
        <v>204</v>
      </c>
      <c r="G218" s="366">
        <v>42914</v>
      </c>
      <c r="H218" s="367">
        <v>0.76597222222222217</v>
      </c>
      <c r="I218" s="368">
        <v>8.9999999999999993E-3</v>
      </c>
      <c r="J218" s="368">
        <v>6.1000000000000004E-3</v>
      </c>
      <c r="K218" s="368">
        <v>2.8999999999999989E-3</v>
      </c>
      <c r="L218">
        <v>4.6699999999999998E-2</v>
      </c>
      <c r="M218" s="368">
        <v>9.7999999999999997E-3</v>
      </c>
      <c r="N218" s="368">
        <v>3.6900000000000002E-2</v>
      </c>
      <c r="O218" s="368"/>
      <c r="Q218" t="s">
        <v>785</v>
      </c>
      <c r="R218" t="s">
        <v>785</v>
      </c>
      <c r="S218" t="s">
        <v>800</v>
      </c>
      <c r="T218" t="s">
        <v>805</v>
      </c>
      <c r="U218" t="s">
        <v>806</v>
      </c>
      <c r="V218" s="369" t="s">
        <v>806</v>
      </c>
      <c r="W218" t="s">
        <v>1317</v>
      </c>
      <c r="X218">
        <v>913</v>
      </c>
      <c r="Y218">
        <v>0</v>
      </c>
      <c r="Z218">
        <v>0</v>
      </c>
      <c r="AA218" s="6" t="s">
        <v>1280</v>
      </c>
      <c r="AB218" s="6">
        <v>1</v>
      </c>
      <c r="AC218" s="370">
        <v>3</v>
      </c>
      <c r="AD218" s="6"/>
      <c r="AE218" s="370"/>
      <c r="AF218" s="6">
        <v>1</v>
      </c>
      <c r="AG218" s="6"/>
      <c r="AH218" t="s">
        <v>1605</v>
      </c>
    </row>
    <row r="219" spans="1:34" x14ac:dyDescent="0.3">
      <c r="A219" t="s">
        <v>1277</v>
      </c>
      <c r="B219" t="s">
        <v>1009</v>
      </c>
      <c r="C219" s="365" t="s">
        <v>1278</v>
      </c>
      <c r="D219" s="365" t="s">
        <v>1481</v>
      </c>
      <c r="E219" s="365" t="s">
        <v>10</v>
      </c>
      <c r="F219" s="365" t="s">
        <v>204</v>
      </c>
      <c r="G219" s="366">
        <v>42914</v>
      </c>
      <c r="H219" s="367">
        <v>0.76597222222222217</v>
      </c>
      <c r="I219" s="368"/>
      <c r="J219" s="368"/>
      <c r="K219" s="368"/>
      <c r="M219" s="368"/>
      <c r="N219" s="368"/>
      <c r="O219" s="368"/>
      <c r="Q219" t="s">
        <v>1286</v>
      </c>
      <c r="R219" t="s">
        <v>1287</v>
      </c>
      <c r="S219" t="s">
        <v>1288</v>
      </c>
      <c r="T219" t="s">
        <v>1289</v>
      </c>
      <c r="U219" t="s">
        <v>1290</v>
      </c>
      <c r="V219" s="369" t="s">
        <v>1291</v>
      </c>
      <c r="W219" t="s">
        <v>1282</v>
      </c>
      <c r="X219">
        <v>127160</v>
      </c>
      <c r="Y219">
        <v>0</v>
      </c>
      <c r="Z219" t="s">
        <v>1292</v>
      </c>
      <c r="AA219" s="6" t="s">
        <v>1293</v>
      </c>
      <c r="AB219" s="6">
        <v>1</v>
      </c>
      <c r="AC219" s="370">
        <v>1</v>
      </c>
      <c r="AD219" s="6"/>
      <c r="AE219" s="370"/>
      <c r="AF219" s="6">
        <v>1</v>
      </c>
      <c r="AG219" s="6"/>
      <c r="AH219" t="s">
        <v>1294</v>
      </c>
    </row>
    <row r="220" spans="1:34" x14ac:dyDescent="0.3">
      <c r="A220" t="s">
        <v>1277</v>
      </c>
      <c r="B220" t="s">
        <v>1009</v>
      </c>
      <c r="C220" s="365" t="s">
        <v>1278</v>
      </c>
      <c r="D220" s="365" t="s">
        <v>1481</v>
      </c>
      <c r="E220" s="365" t="s">
        <v>10</v>
      </c>
      <c r="F220" s="365" t="s">
        <v>204</v>
      </c>
      <c r="G220" s="366">
        <v>42914</v>
      </c>
      <c r="H220" s="367">
        <v>0.76597222222222217</v>
      </c>
      <c r="I220" s="368"/>
      <c r="J220" s="368"/>
      <c r="K220" s="368"/>
      <c r="M220" s="368"/>
      <c r="N220" s="368"/>
      <c r="O220" s="368"/>
      <c r="Q220" t="s">
        <v>813</v>
      </c>
      <c r="R220" t="s">
        <v>813</v>
      </c>
      <c r="S220" t="s">
        <v>817</v>
      </c>
      <c r="T220" t="s">
        <v>820</v>
      </c>
      <c r="U220">
        <v>0</v>
      </c>
      <c r="V220" s="369" t="s">
        <v>820</v>
      </c>
      <c r="W220" t="s">
        <v>1424</v>
      </c>
      <c r="X220">
        <v>1102</v>
      </c>
      <c r="Y220">
        <v>0</v>
      </c>
      <c r="Z220" t="s">
        <v>1425</v>
      </c>
      <c r="AA220" s="6" t="s">
        <v>1280</v>
      </c>
      <c r="AB220" s="6"/>
      <c r="AC220" s="370"/>
      <c r="AD220" s="6">
        <v>24</v>
      </c>
      <c r="AE220" s="370">
        <v>1</v>
      </c>
      <c r="AF220" s="6">
        <v>24</v>
      </c>
      <c r="AG220" s="6"/>
    </row>
    <row r="221" spans="1:34" x14ac:dyDescent="0.3">
      <c r="A221" t="s">
        <v>1277</v>
      </c>
      <c r="B221" t="s">
        <v>1009</v>
      </c>
      <c r="C221" s="365" t="s">
        <v>1278</v>
      </c>
      <c r="D221" s="365" t="s">
        <v>1481</v>
      </c>
      <c r="E221" s="365" t="s">
        <v>10</v>
      </c>
      <c r="F221" s="365" t="s">
        <v>204</v>
      </c>
      <c r="G221" s="366">
        <v>42914</v>
      </c>
      <c r="H221" s="367">
        <v>0.76597222222222217</v>
      </c>
      <c r="I221" s="368"/>
      <c r="J221" s="368"/>
      <c r="K221" s="368"/>
      <c r="M221" s="368"/>
      <c r="N221" s="368"/>
      <c r="O221" s="368"/>
      <c r="Q221" t="s">
        <v>834</v>
      </c>
      <c r="R221" t="s">
        <v>834</v>
      </c>
      <c r="S221" t="s">
        <v>534</v>
      </c>
      <c r="T221" t="s">
        <v>835</v>
      </c>
      <c r="U221" t="s">
        <v>1416</v>
      </c>
      <c r="V221" s="369" t="s">
        <v>1417</v>
      </c>
      <c r="W221" t="s">
        <v>1418</v>
      </c>
      <c r="X221">
        <v>345281</v>
      </c>
      <c r="Y221" t="s">
        <v>1419</v>
      </c>
      <c r="Z221">
        <v>0</v>
      </c>
      <c r="AA221" s="6" t="s">
        <v>1280</v>
      </c>
      <c r="AB221" s="6"/>
      <c r="AC221" s="370"/>
      <c r="AD221" s="6">
        <v>2</v>
      </c>
      <c r="AE221" s="370">
        <v>2</v>
      </c>
      <c r="AF221" s="6">
        <v>2</v>
      </c>
      <c r="AG221" s="6"/>
    </row>
    <row r="222" spans="1:34" x14ac:dyDescent="0.3">
      <c r="A222" t="s">
        <v>1277</v>
      </c>
      <c r="B222" t="s">
        <v>1009</v>
      </c>
      <c r="C222" s="365" t="s">
        <v>1278</v>
      </c>
      <c r="D222" s="365" t="s">
        <v>1481</v>
      </c>
      <c r="E222" s="365" t="s">
        <v>10</v>
      </c>
      <c r="F222" s="365" t="s">
        <v>204</v>
      </c>
      <c r="G222" s="366">
        <v>42914</v>
      </c>
      <c r="H222" s="367">
        <v>0.76597222222222217</v>
      </c>
      <c r="I222" s="368"/>
      <c r="J222" s="368"/>
      <c r="K222" s="368"/>
      <c r="M222" s="368"/>
      <c r="N222" s="368"/>
      <c r="O222" s="368"/>
      <c r="Q222" t="s">
        <v>813</v>
      </c>
      <c r="R222" t="s">
        <v>813</v>
      </c>
      <c r="S222" t="s">
        <v>821</v>
      </c>
      <c r="T222" t="s">
        <v>822</v>
      </c>
      <c r="U222" t="s">
        <v>824</v>
      </c>
      <c r="V222" s="369" t="s">
        <v>825</v>
      </c>
      <c r="W222" t="s">
        <v>1321</v>
      </c>
      <c r="X222">
        <v>101537</v>
      </c>
      <c r="Y222">
        <v>0</v>
      </c>
      <c r="Z222">
        <v>0</v>
      </c>
      <c r="AA222" s="6" t="s">
        <v>1280</v>
      </c>
      <c r="AB222" s="6"/>
      <c r="AC222" s="370"/>
      <c r="AD222" s="6">
        <v>2</v>
      </c>
      <c r="AE222" s="370">
        <v>3</v>
      </c>
      <c r="AF222" s="6">
        <v>2</v>
      </c>
      <c r="AG222" s="6"/>
    </row>
    <row r="223" spans="1:34" x14ac:dyDescent="0.3">
      <c r="A223" t="s">
        <v>1277</v>
      </c>
      <c r="B223" t="s">
        <v>1009</v>
      </c>
      <c r="C223" s="365" t="s">
        <v>1278</v>
      </c>
      <c r="D223" s="365" t="s">
        <v>1481</v>
      </c>
      <c r="E223" s="365" t="s">
        <v>10</v>
      </c>
      <c r="F223" s="365" t="s">
        <v>204</v>
      </c>
      <c r="G223" s="366">
        <v>42914</v>
      </c>
      <c r="H223" s="367">
        <v>0.76597222222222217</v>
      </c>
      <c r="I223" s="368"/>
      <c r="J223" s="368"/>
      <c r="K223" s="368"/>
      <c r="M223" s="368"/>
      <c r="N223" s="368"/>
      <c r="O223" s="368"/>
      <c r="Q223" t="s">
        <v>1286</v>
      </c>
      <c r="R223" t="s">
        <v>1367</v>
      </c>
      <c r="S223" t="s">
        <v>1368</v>
      </c>
      <c r="T223">
        <v>0</v>
      </c>
      <c r="U223">
        <v>0</v>
      </c>
      <c r="V223" s="369" t="s">
        <v>1369</v>
      </c>
      <c r="W223" t="s">
        <v>1370</v>
      </c>
      <c r="X223">
        <v>148899</v>
      </c>
      <c r="Y223">
        <v>0</v>
      </c>
      <c r="Z223" t="s">
        <v>1371</v>
      </c>
      <c r="AA223" s="6" t="s">
        <v>1293</v>
      </c>
      <c r="AB223" s="6"/>
      <c r="AC223" s="370"/>
      <c r="AD223" s="6">
        <v>2</v>
      </c>
      <c r="AE223" s="370">
        <v>1</v>
      </c>
      <c r="AF223" s="6">
        <v>2</v>
      </c>
      <c r="AG223" s="6"/>
      <c r="AH223" t="s">
        <v>1372</v>
      </c>
    </row>
    <row r="224" spans="1:34" x14ac:dyDescent="0.3">
      <c r="A224" t="s">
        <v>1277</v>
      </c>
      <c r="B224" t="s">
        <v>1009</v>
      </c>
      <c r="C224" s="365" t="s">
        <v>1278</v>
      </c>
      <c r="D224" s="365" t="s">
        <v>1481</v>
      </c>
      <c r="E224" s="365" t="s">
        <v>10</v>
      </c>
      <c r="F224" s="365" t="s">
        <v>204</v>
      </c>
      <c r="G224" s="366">
        <v>42914</v>
      </c>
      <c r="H224" s="367">
        <v>0.76597222222222217</v>
      </c>
      <c r="I224" s="368"/>
      <c r="J224" s="368"/>
      <c r="K224" s="368"/>
      <c r="M224" s="368"/>
      <c r="N224" s="368"/>
      <c r="O224" s="368"/>
      <c r="Q224" t="s">
        <v>813</v>
      </c>
      <c r="R224" t="s">
        <v>813</v>
      </c>
      <c r="S224" t="s">
        <v>821</v>
      </c>
      <c r="T224" t="s">
        <v>822</v>
      </c>
      <c r="U224" t="s">
        <v>823</v>
      </c>
      <c r="V224" s="369" t="s">
        <v>82</v>
      </c>
      <c r="W224" t="s">
        <v>1279</v>
      </c>
      <c r="X224">
        <v>102101</v>
      </c>
      <c r="Y224">
        <v>0</v>
      </c>
      <c r="Z224">
        <v>0</v>
      </c>
      <c r="AA224" s="6" t="s">
        <v>1280</v>
      </c>
      <c r="AB224" s="6"/>
      <c r="AC224" s="370"/>
      <c r="AD224" s="6">
        <v>1</v>
      </c>
      <c r="AE224" s="370">
        <v>3</v>
      </c>
      <c r="AF224" s="6">
        <v>1</v>
      </c>
      <c r="AG224" s="6"/>
    </row>
    <row r="225" spans="1:34" x14ac:dyDescent="0.3">
      <c r="A225" t="s">
        <v>1277</v>
      </c>
      <c r="B225" t="s">
        <v>1009</v>
      </c>
      <c r="C225" s="365" t="s">
        <v>1278</v>
      </c>
      <c r="D225" s="365" t="s">
        <v>1481</v>
      </c>
      <c r="E225" s="365" t="s">
        <v>10</v>
      </c>
      <c r="F225" s="365" t="s">
        <v>204</v>
      </c>
      <c r="G225" s="366">
        <v>42914</v>
      </c>
      <c r="H225" s="367">
        <v>0.76597222222222217</v>
      </c>
      <c r="I225" s="368"/>
      <c r="J225" s="368"/>
      <c r="K225" s="368"/>
      <c r="M225" s="368"/>
      <c r="N225" s="368"/>
      <c r="O225" s="368"/>
      <c r="Q225" t="s">
        <v>785</v>
      </c>
      <c r="R225" t="s">
        <v>785</v>
      </c>
      <c r="S225" t="s">
        <v>786</v>
      </c>
      <c r="T225" t="s">
        <v>787</v>
      </c>
      <c r="U225" t="s">
        <v>788</v>
      </c>
      <c r="V225" s="369" t="s">
        <v>35</v>
      </c>
      <c r="W225" t="s">
        <v>1358</v>
      </c>
      <c r="X225">
        <v>129370</v>
      </c>
      <c r="Y225">
        <v>0</v>
      </c>
      <c r="Z225">
        <v>0</v>
      </c>
      <c r="AA225" s="6" t="s">
        <v>1280</v>
      </c>
      <c r="AB225" s="6"/>
      <c r="AC225" s="370"/>
      <c r="AD225" s="6">
        <v>1</v>
      </c>
      <c r="AE225" s="370">
        <v>2</v>
      </c>
      <c r="AF225" s="6">
        <v>1</v>
      </c>
      <c r="AG225" s="6"/>
    </row>
    <row r="226" spans="1:34" x14ac:dyDescent="0.3">
      <c r="A226" t="s">
        <v>1277</v>
      </c>
      <c r="B226" t="s">
        <v>1009</v>
      </c>
      <c r="C226" s="365" t="s">
        <v>1278</v>
      </c>
      <c r="D226" s="365" t="s">
        <v>1481</v>
      </c>
      <c r="E226" s="365" t="s">
        <v>10</v>
      </c>
      <c r="F226" s="365" t="s">
        <v>204</v>
      </c>
      <c r="G226" s="366">
        <v>42914</v>
      </c>
      <c r="H226" s="367">
        <v>0.76597222222222217</v>
      </c>
      <c r="I226" s="368"/>
      <c r="J226" s="368"/>
      <c r="K226" s="368"/>
      <c r="M226" s="368"/>
      <c r="N226" s="368"/>
      <c r="O226" s="368"/>
      <c r="Q226" t="s">
        <v>785</v>
      </c>
      <c r="R226" t="s">
        <v>785</v>
      </c>
      <c r="S226" t="s">
        <v>786</v>
      </c>
      <c r="T226" t="s">
        <v>787</v>
      </c>
      <c r="U226" t="s">
        <v>1422</v>
      </c>
      <c r="V226" s="369" t="s">
        <v>1422</v>
      </c>
      <c r="W226" t="s">
        <v>1423</v>
      </c>
      <c r="X226">
        <v>939</v>
      </c>
      <c r="Y226">
        <v>0</v>
      </c>
      <c r="Z226">
        <v>0</v>
      </c>
      <c r="AA226" s="6" t="s">
        <v>1280</v>
      </c>
      <c r="AB226" s="6"/>
      <c r="AC226" s="370"/>
      <c r="AD226" s="6">
        <v>1</v>
      </c>
      <c r="AE226" s="370">
        <v>3</v>
      </c>
      <c r="AF226" s="6">
        <v>1</v>
      </c>
      <c r="AG226" s="6"/>
    </row>
    <row r="227" spans="1:34" x14ac:dyDescent="0.3">
      <c r="A227" t="s">
        <v>1277</v>
      </c>
      <c r="B227" t="s">
        <v>1012</v>
      </c>
      <c r="C227" s="365" t="s">
        <v>1278</v>
      </c>
      <c r="D227" s="365" t="s">
        <v>1481</v>
      </c>
      <c r="E227" s="365" t="s">
        <v>10</v>
      </c>
      <c r="F227" s="365" t="s">
        <v>204</v>
      </c>
      <c r="G227" s="366">
        <v>42914</v>
      </c>
      <c r="H227" s="367">
        <v>0.76597222222222217</v>
      </c>
      <c r="I227" s="368">
        <v>0.02</v>
      </c>
      <c r="J227" s="368">
        <v>1.1299999999999999E-2</v>
      </c>
      <c r="K227" s="368">
        <v>8.7000000000000011E-3</v>
      </c>
      <c r="L227">
        <v>5.6599999999999998E-2</v>
      </c>
      <c r="M227" s="368">
        <v>2.1700000000000001E-2</v>
      </c>
      <c r="N227" s="368">
        <v>3.49E-2</v>
      </c>
      <c r="O227" s="368"/>
      <c r="Q227" t="s">
        <v>785</v>
      </c>
      <c r="R227" t="s">
        <v>785</v>
      </c>
      <c r="S227" t="s">
        <v>800</v>
      </c>
      <c r="T227" t="s">
        <v>805</v>
      </c>
      <c r="U227" t="s">
        <v>806</v>
      </c>
      <c r="V227" s="369" t="s">
        <v>807</v>
      </c>
      <c r="W227" t="s">
        <v>1322</v>
      </c>
      <c r="X227">
        <v>131141</v>
      </c>
      <c r="Y227">
        <v>0</v>
      </c>
      <c r="Z227">
        <v>0</v>
      </c>
      <c r="AA227" s="6" t="s">
        <v>1280</v>
      </c>
      <c r="AB227" s="6">
        <v>1</v>
      </c>
      <c r="AC227" s="370">
        <v>2</v>
      </c>
      <c r="AD227" s="6">
        <v>1</v>
      </c>
      <c r="AE227" s="370">
        <v>3</v>
      </c>
      <c r="AF227" s="6">
        <v>2</v>
      </c>
      <c r="AG227" s="6"/>
      <c r="AH227" t="s">
        <v>1606</v>
      </c>
    </row>
    <row r="228" spans="1:34" x14ac:dyDescent="0.3">
      <c r="A228" t="s">
        <v>1277</v>
      </c>
      <c r="B228" t="s">
        <v>1012</v>
      </c>
      <c r="C228" s="365" t="s">
        <v>1278</v>
      </c>
      <c r="D228" s="365" t="s">
        <v>1481</v>
      </c>
      <c r="E228" s="365" t="s">
        <v>10</v>
      </c>
      <c r="F228" s="365" t="s">
        <v>204</v>
      </c>
      <c r="G228" s="366">
        <v>42914</v>
      </c>
      <c r="H228" s="367">
        <v>0.76597222222222217</v>
      </c>
      <c r="I228" s="368"/>
      <c r="J228" s="368"/>
      <c r="K228" s="368"/>
      <c r="M228" s="368"/>
      <c r="N228" s="368"/>
      <c r="O228" s="368"/>
      <c r="Q228" t="s">
        <v>1286</v>
      </c>
      <c r="R228" t="s">
        <v>1311</v>
      </c>
      <c r="S228">
        <v>0</v>
      </c>
      <c r="T228">
        <v>0</v>
      </c>
      <c r="U228">
        <v>0</v>
      </c>
      <c r="V228" s="369" t="s">
        <v>1311</v>
      </c>
      <c r="W228">
        <v>0</v>
      </c>
      <c r="X228">
        <v>799</v>
      </c>
      <c r="Y228" t="s">
        <v>1312</v>
      </c>
      <c r="Z228" t="s">
        <v>1313</v>
      </c>
      <c r="AA228" s="6" t="s">
        <v>1298</v>
      </c>
      <c r="AB228" s="6"/>
      <c r="AC228" s="370"/>
      <c r="AD228" s="6">
        <v>1</v>
      </c>
      <c r="AE228" s="370">
        <v>1</v>
      </c>
      <c r="AF228" s="6">
        <v>1</v>
      </c>
      <c r="AG228" s="6"/>
    </row>
    <row r="229" spans="1:34" x14ac:dyDescent="0.3">
      <c r="A229" t="s">
        <v>1277</v>
      </c>
      <c r="B229" t="s">
        <v>988</v>
      </c>
      <c r="C229" s="365" t="s">
        <v>1278</v>
      </c>
      <c r="D229" s="365" t="s">
        <v>1481</v>
      </c>
      <c r="E229" s="365" t="s">
        <v>10</v>
      </c>
      <c r="F229" s="365" t="s">
        <v>200</v>
      </c>
      <c r="G229" s="366">
        <v>42896</v>
      </c>
      <c r="H229" s="367">
        <v>0.47916666666666669</v>
      </c>
      <c r="I229" s="368">
        <v>1.6999999999999999E-3</v>
      </c>
      <c r="J229" s="368">
        <v>8.9999999999999998E-4</v>
      </c>
      <c r="K229" s="368">
        <v>7.9999999999999993E-4</v>
      </c>
      <c r="N229" s="368"/>
      <c r="O229" s="368"/>
      <c r="Q229" t="s">
        <v>813</v>
      </c>
      <c r="R229" t="s">
        <v>813</v>
      </c>
      <c r="S229" t="s">
        <v>821</v>
      </c>
      <c r="T229" t="s">
        <v>596</v>
      </c>
      <c r="U229" t="s">
        <v>826</v>
      </c>
      <c r="V229" s="369" t="s">
        <v>1281</v>
      </c>
      <c r="W229" t="s">
        <v>1282</v>
      </c>
      <c r="X229">
        <v>107552</v>
      </c>
      <c r="Y229">
        <v>0</v>
      </c>
      <c r="Z229" t="s">
        <v>1283</v>
      </c>
      <c r="AA229" s="6" t="s">
        <v>1280</v>
      </c>
      <c r="AB229" s="6">
        <v>1</v>
      </c>
      <c r="AC229" s="370"/>
      <c r="AD229" s="6"/>
      <c r="AE229" s="370"/>
      <c r="AF229" s="6">
        <v>1</v>
      </c>
      <c r="AG229" s="6"/>
    </row>
    <row r="230" spans="1:34" x14ac:dyDescent="0.3">
      <c r="A230" t="s">
        <v>1277</v>
      </c>
      <c r="B230" t="s">
        <v>988</v>
      </c>
      <c r="C230" s="365" t="s">
        <v>1278</v>
      </c>
      <c r="D230" s="365" t="s">
        <v>1481</v>
      </c>
      <c r="E230" s="365" t="s">
        <v>10</v>
      </c>
      <c r="F230" s="365" t="s">
        <v>200</v>
      </c>
      <c r="G230" s="366">
        <v>42896</v>
      </c>
      <c r="H230" s="367">
        <v>0.47916666666666669</v>
      </c>
      <c r="I230" s="368"/>
      <c r="J230" s="368"/>
      <c r="K230" s="368"/>
      <c r="N230" s="368"/>
      <c r="O230" s="368"/>
      <c r="Q230" t="s">
        <v>813</v>
      </c>
      <c r="R230" t="s">
        <v>813</v>
      </c>
      <c r="S230" t="s">
        <v>817</v>
      </c>
      <c r="T230" t="s">
        <v>820</v>
      </c>
      <c r="U230">
        <v>0</v>
      </c>
      <c r="V230" s="369" t="s">
        <v>820</v>
      </c>
      <c r="W230" t="s">
        <v>1424</v>
      </c>
      <c r="X230">
        <v>1102</v>
      </c>
      <c r="Y230">
        <v>0</v>
      </c>
      <c r="Z230" t="s">
        <v>1425</v>
      </c>
      <c r="AA230" s="6" t="s">
        <v>1280</v>
      </c>
      <c r="AB230" s="6"/>
      <c r="AC230" s="370"/>
      <c r="AD230" s="6">
        <v>1</v>
      </c>
      <c r="AE230" s="370"/>
      <c r="AF230" s="6">
        <v>1</v>
      </c>
      <c r="AG230" s="6"/>
    </row>
    <row r="231" spans="1:34" x14ac:dyDescent="0.3">
      <c r="A231" t="s">
        <v>1277</v>
      </c>
      <c r="B231" t="s">
        <v>988</v>
      </c>
      <c r="C231" s="365" t="s">
        <v>1278</v>
      </c>
      <c r="D231" s="365" t="s">
        <v>1481</v>
      </c>
      <c r="E231" s="365" t="s">
        <v>10</v>
      </c>
      <c r="F231" s="365" t="s">
        <v>200</v>
      </c>
      <c r="G231" s="366">
        <v>42896</v>
      </c>
      <c r="H231" s="367">
        <v>0.47916666666666669</v>
      </c>
      <c r="I231" s="368"/>
      <c r="J231" s="368"/>
      <c r="K231" s="368"/>
      <c r="N231" s="368"/>
      <c r="O231" s="368"/>
      <c r="Q231" t="s">
        <v>834</v>
      </c>
      <c r="R231" t="s">
        <v>834</v>
      </c>
      <c r="S231" t="s">
        <v>534</v>
      </c>
      <c r="T231" t="s">
        <v>835</v>
      </c>
      <c r="U231" t="s">
        <v>850</v>
      </c>
      <c r="V231" s="369" t="s">
        <v>850</v>
      </c>
      <c r="W231" t="s">
        <v>1387</v>
      </c>
      <c r="X231">
        <v>229</v>
      </c>
      <c r="Y231">
        <v>0</v>
      </c>
      <c r="Z231">
        <v>0</v>
      </c>
      <c r="AA231" s="6" t="s">
        <v>1280</v>
      </c>
      <c r="AB231" s="6"/>
      <c r="AC231" s="370"/>
      <c r="AD231" s="6">
        <v>1</v>
      </c>
      <c r="AE231" s="370"/>
      <c r="AF231" s="6">
        <v>1</v>
      </c>
      <c r="AG231" s="6"/>
    </row>
    <row r="232" spans="1:34" x14ac:dyDescent="0.3">
      <c r="A232" t="s">
        <v>1277</v>
      </c>
      <c r="B232" t="s">
        <v>988</v>
      </c>
      <c r="C232" s="365" t="s">
        <v>1278</v>
      </c>
      <c r="D232" s="365" t="s">
        <v>1481</v>
      </c>
      <c r="E232" s="365" t="s">
        <v>10</v>
      </c>
      <c r="F232" s="365" t="s">
        <v>200</v>
      </c>
      <c r="G232" s="366">
        <v>42896</v>
      </c>
      <c r="H232" s="367">
        <v>0.47916666666666669</v>
      </c>
      <c r="I232" s="368"/>
      <c r="J232" s="368"/>
      <c r="K232" s="368"/>
      <c r="N232" s="368"/>
      <c r="O232" s="368"/>
      <c r="Q232" t="s">
        <v>785</v>
      </c>
      <c r="R232" t="s">
        <v>785</v>
      </c>
      <c r="S232" t="s">
        <v>800</v>
      </c>
      <c r="T232" t="s">
        <v>805</v>
      </c>
      <c r="U232" t="s">
        <v>806</v>
      </c>
      <c r="V232" s="369" t="s">
        <v>806</v>
      </c>
      <c r="W232" t="s">
        <v>1317</v>
      </c>
      <c r="X232">
        <v>913</v>
      </c>
      <c r="Y232">
        <v>0</v>
      </c>
      <c r="Z232">
        <v>0</v>
      </c>
      <c r="AA232" s="6" t="s">
        <v>1280</v>
      </c>
      <c r="AB232" s="6"/>
      <c r="AC232" s="370"/>
      <c r="AD232" s="6">
        <v>1</v>
      </c>
      <c r="AE232" s="370"/>
      <c r="AF232" s="6">
        <v>1</v>
      </c>
      <c r="AG232" s="6"/>
      <c r="AH232" t="s">
        <v>1426</v>
      </c>
    </row>
    <row r="233" spans="1:34" x14ac:dyDescent="0.3">
      <c r="A233" t="s">
        <v>1277</v>
      </c>
      <c r="B233" t="s">
        <v>989</v>
      </c>
      <c r="C233" s="365" t="s">
        <v>1278</v>
      </c>
      <c r="D233" s="365" t="s">
        <v>1481</v>
      </c>
      <c r="E233" s="365" t="s">
        <v>10</v>
      </c>
      <c r="F233" s="365" t="s">
        <v>200</v>
      </c>
      <c r="G233" s="366">
        <v>42896</v>
      </c>
      <c r="H233" s="367">
        <v>0.47916666666666669</v>
      </c>
      <c r="I233" s="368">
        <v>1.2999999999999999E-3</v>
      </c>
      <c r="J233" s="368">
        <v>0</v>
      </c>
      <c r="K233" s="368">
        <v>1.2999999999999999E-3</v>
      </c>
      <c r="N233" s="368"/>
      <c r="O233" s="368" t="s">
        <v>1323</v>
      </c>
      <c r="Q233" t="s">
        <v>785</v>
      </c>
      <c r="R233" t="s">
        <v>785</v>
      </c>
      <c r="S233" t="s">
        <v>800</v>
      </c>
      <c r="T233" t="s">
        <v>805</v>
      </c>
      <c r="U233" t="s">
        <v>806</v>
      </c>
      <c r="V233" s="369" t="s">
        <v>806</v>
      </c>
      <c r="W233" t="s">
        <v>1317</v>
      </c>
      <c r="X233">
        <v>913</v>
      </c>
      <c r="Y233">
        <v>0</v>
      </c>
      <c r="Z233">
        <v>0</v>
      </c>
      <c r="AA233" s="6" t="s">
        <v>1280</v>
      </c>
      <c r="AB233" s="6"/>
      <c r="AC233" s="370"/>
      <c r="AD233" s="6">
        <v>1</v>
      </c>
      <c r="AE233" s="370"/>
      <c r="AF233" s="6">
        <v>1</v>
      </c>
      <c r="AG233" s="6"/>
      <c r="AH233" t="s">
        <v>1426</v>
      </c>
    </row>
    <row r="234" spans="1:34" x14ac:dyDescent="0.3">
      <c r="A234" t="s">
        <v>1277</v>
      </c>
      <c r="B234" t="s">
        <v>990</v>
      </c>
      <c r="C234" s="365" t="s">
        <v>1278</v>
      </c>
      <c r="D234" s="365" t="s">
        <v>1481</v>
      </c>
      <c r="E234" s="365" t="s">
        <v>10</v>
      </c>
      <c r="F234" s="365" t="s">
        <v>200</v>
      </c>
      <c r="G234" s="366">
        <v>42896</v>
      </c>
      <c r="H234" s="367">
        <v>0.47916666666666669</v>
      </c>
      <c r="I234" s="368">
        <v>1.2999999999999999E-3</v>
      </c>
      <c r="J234" s="368">
        <v>0</v>
      </c>
      <c r="K234" s="368">
        <v>1.2999999999999999E-3</v>
      </c>
      <c r="N234" s="368"/>
      <c r="O234" s="368"/>
      <c r="Q234" t="s">
        <v>834</v>
      </c>
      <c r="R234" t="s">
        <v>834</v>
      </c>
      <c r="S234" t="s">
        <v>534</v>
      </c>
      <c r="T234">
        <v>0</v>
      </c>
      <c r="U234">
        <v>0</v>
      </c>
      <c r="V234" s="369" t="s">
        <v>1309</v>
      </c>
      <c r="W234" t="s">
        <v>1310</v>
      </c>
      <c r="X234">
        <v>105</v>
      </c>
      <c r="Y234">
        <v>0</v>
      </c>
      <c r="Z234">
        <v>0</v>
      </c>
      <c r="AA234" s="6" t="s">
        <v>1280</v>
      </c>
      <c r="AB234" s="6">
        <v>3</v>
      </c>
      <c r="AC234" s="370"/>
      <c r="AD234" s="6">
        <v>1</v>
      </c>
      <c r="AE234" s="370"/>
      <c r="AF234" s="6">
        <v>4</v>
      </c>
      <c r="AG234" s="6"/>
      <c r="AH234" t="s">
        <v>1462</v>
      </c>
    </row>
    <row r="235" spans="1:34" x14ac:dyDescent="0.3">
      <c r="A235" t="s">
        <v>1277</v>
      </c>
      <c r="B235" t="s">
        <v>990</v>
      </c>
      <c r="C235" s="365" t="s">
        <v>1278</v>
      </c>
      <c r="D235" s="365" t="s">
        <v>1481</v>
      </c>
      <c r="E235" s="365" t="s">
        <v>10</v>
      </c>
      <c r="F235" s="365" t="s">
        <v>200</v>
      </c>
      <c r="G235" s="366">
        <v>42896</v>
      </c>
      <c r="H235" s="367">
        <v>0.47916666666666669</v>
      </c>
      <c r="I235" s="368"/>
      <c r="J235" s="368"/>
      <c r="K235" s="368"/>
      <c r="N235" s="368"/>
      <c r="O235" s="368"/>
      <c r="Q235" t="s">
        <v>785</v>
      </c>
      <c r="R235" t="s">
        <v>785</v>
      </c>
      <c r="S235" t="s">
        <v>800</v>
      </c>
      <c r="T235" t="s">
        <v>805</v>
      </c>
      <c r="U235" t="s">
        <v>806</v>
      </c>
      <c r="V235" s="369" t="s">
        <v>806</v>
      </c>
      <c r="W235" t="s">
        <v>1317</v>
      </c>
      <c r="X235">
        <v>913</v>
      </c>
      <c r="Y235">
        <v>0</v>
      </c>
      <c r="Z235">
        <v>0</v>
      </c>
      <c r="AA235" s="6" t="s">
        <v>1280</v>
      </c>
      <c r="AB235" s="6">
        <v>1</v>
      </c>
      <c r="AC235" s="370"/>
      <c r="AD235" s="6"/>
      <c r="AE235" s="370"/>
      <c r="AF235" s="6">
        <v>1</v>
      </c>
      <c r="AG235" s="6"/>
      <c r="AH235" t="s">
        <v>1426</v>
      </c>
    </row>
    <row r="236" spans="1:34" x14ac:dyDescent="0.3">
      <c r="A236" t="s">
        <v>1277</v>
      </c>
      <c r="B236" t="s">
        <v>990</v>
      </c>
      <c r="C236" s="365" t="s">
        <v>1278</v>
      </c>
      <c r="D236" s="365" t="s">
        <v>1481</v>
      </c>
      <c r="E236" s="365" t="s">
        <v>10</v>
      </c>
      <c r="F236" s="365" t="s">
        <v>200</v>
      </c>
      <c r="G236" s="366">
        <v>42896</v>
      </c>
      <c r="H236" s="367">
        <v>0.47916666666666669</v>
      </c>
      <c r="I236" s="368"/>
      <c r="J236" s="368"/>
      <c r="K236" s="368"/>
      <c r="N236" s="368"/>
      <c r="O236" s="368"/>
      <c r="Q236" t="s">
        <v>785</v>
      </c>
      <c r="R236" t="s">
        <v>785</v>
      </c>
      <c r="S236" t="s">
        <v>786</v>
      </c>
      <c r="T236" t="s">
        <v>787</v>
      </c>
      <c r="U236" t="s">
        <v>788</v>
      </c>
      <c r="V236" s="369" t="s">
        <v>35</v>
      </c>
      <c r="W236" t="s">
        <v>1358</v>
      </c>
      <c r="X236">
        <v>129370</v>
      </c>
      <c r="Y236">
        <v>0</v>
      </c>
      <c r="Z236">
        <v>0</v>
      </c>
      <c r="AA236" s="6" t="s">
        <v>1280</v>
      </c>
      <c r="AB236" s="6"/>
      <c r="AC236" s="370"/>
      <c r="AD236" s="6">
        <v>1</v>
      </c>
      <c r="AE236" s="370"/>
      <c r="AF236" s="6">
        <v>1</v>
      </c>
      <c r="AG236" s="6"/>
    </row>
    <row r="237" spans="1:34" x14ac:dyDescent="0.3">
      <c r="A237" t="s">
        <v>1277</v>
      </c>
      <c r="B237" t="s">
        <v>991</v>
      </c>
      <c r="C237" s="365" t="s">
        <v>1278</v>
      </c>
      <c r="D237" s="365" t="s">
        <v>1481</v>
      </c>
      <c r="E237" s="365" t="s">
        <v>10</v>
      </c>
      <c r="F237" s="365" t="s">
        <v>201</v>
      </c>
      <c r="G237" s="366">
        <v>42896</v>
      </c>
      <c r="H237" s="367">
        <v>0.45902777777777781</v>
      </c>
      <c r="I237" s="368">
        <v>0</v>
      </c>
      <c r="J237" s="368">
        <v>0</v>
      </c>
      <c r="K237" s="368">
        <v>0</v>
      </c>
      <c r="N237" s="368"/>
      <c r="O237" s="368" t="s">
        <v>1323</v>
      </c>
      <c r="Q237" t="s">
        <v>813</v>
      </c>
      <c r="R237" t="s">
        <v>813</v>
      </c>
      <c r="S237" t="s">
        <v>821</v>
      </c>
      <c r="T237" t="s">
        <v>822</v>
      </c>
      <c r="U237" t="s">
        <v>823</v>
      </c>
      <c r="V237" s="369" t="s">
        <v>82</v>
      </c>
      <c r="W237" t="s">
        <v>1279</v>
      </c>
      <c r="X237">
        <v>102101</v>
      </c>
      <c r="Y237">
        <v>0</v>
      </c>
      <c r="Z237">
        <v>0</v>
      </c>
      <c r="AA237" s="6" t="s">
        <v>1280</v>
      </c>
      <c r="AB237" s="6"/>
      <c r="AC237" s="370"/>
      <c r="AD237" s="6">
        <v>1</v>
      </c>
      <c r="AE237" s="370"/>
      <c r="AF237" s="6">
        <v>1</v>
      </c>
      <c r="AG237" s="6"/>
      <c r="AH237" t="s">
        <v>1324</v>
      </c>
    </row>
    <row r="238" spans="1:34" x14ac:dyDescent="0.3">
      <c r="A238" t="s">
        <v>1277</v>
      </c>
      <c r="B238" t="s">
        <v>991</v>
      </c>
      <c r="C238" s="365" t="s">
        <v>1278</v>
      </c>
      <c r="D238" s="365" t="s">
        <v>1481</v>
      </c>
      <c r="E238" s="365" t="s">
        <v>10</v>
      </c>
      <c r="F238" s="365" t="s">
        <v>201</v>
      </c>
      <c r="G238" s="366">
        <v>42896</v>
      </c>
      <c r="H238" s="367">
        <v>0.45902777777777781</v>
      </c>
      <c r="I238" s="368"/>
      <c r="J238" s="368"/>
      <c r="K238" s="368"/>
      <c r="N238" s="368"/>
      <c r="O238" s="368"/>
      <c r="Q238" t="s">
        <v>785</v>
      </c>
      <c r="R238" t="s">
        <v>785</v>
      </c>
      <c r="S238" t="s">
        <v>800</v>
      </c>
      <c r="T238" t="s">
        <v>805</v>
      </c>
      <c r="U238" t="s">
        <v>806</v>
      </c>
      <c r="V238" s="369" t="s">
        <v>807</v>
      </c>
      <c r="W238" t="s">
        <v>1322</v>
      </c>
      <c r="X238">
        <v>131141</v>
      </c>
      <c r="Y238">
        <v>0</v>
      </c>
      <c r="Z238">
        <v>0</v>
      </c>
      <c r="AA238" s="6" t="s">
        <v>1280</v>
      </c>
      <c r="AB238" s="6"/>
      <c r="AC238" s="370"/>
      <c r="AD238" s="6">
        <v>1</v>
      </c>
      <c r="AE238" s="370"/>
      <c r="AF238" s="6">
        <v>1</v>
      </c>
      <c r="AG238" s="6"/>
      <c r="AH238" t="s">
        <v>1426</v>
      </c>
    </row>
    <row r="239" spans="1:34" x14ac:dyDescent="0.3">
      <c r="A239" t="s">
        <v>1277</v>
      </c>
      <c r="B239" t="s">
        <v>993</v>
      </c>
      <c r="C239" s="365" t="s">
        <v>1278</v>
      </c>
      <c r="D239" s="365" t="s">
        <v>1481</v>
      </c>
      <c r="E239" s="365" t="s">
        <v>10</v>
      </c>
      <c r="F239" s="365" t="s">
        <v>201</v>
      </c>
      <c r="G239" s="366">
        <v>42896</v>
      </c>
      <c r="H239" s="367">
        <v>0.45902777777777781</v>
      </c>
      <c r="I239" s="377"/>
      <c r="J239" s="377"/>
      <c r="K239" s="377"/>
      <c r="L239" s="376"/>
      <c r="M239" s="376"/>
      <c r="N239" s="377"/>
      <c r="O239" s="377"/>
      <c r="P239" s="376" t="s">
        <v>1607</v>
      </c>
      <c r="Q239" t="s">
        <v>785</v>
      </c>
      <c r="R239" t="s">
        <v>785</v>
      </c>
      <c r="S239" t="s">
        <v>800</v>
      </c>
      <c r="T239" t="s">
        <v>805</v>
      </c>
      <c r="U239" t="s">
        <v>806</v>
      </c>
      <c r="V239" s="369" t="s">
        <v>807</v>
      </c>
      <c r="W239" t="s">
        <v>1322</v>
      </c>
      <c r="X239">
        <v>131141</v>
      </c>
      <c r="Y239">
        <v>0</v>
      </c>
      <c r="Z239">
        <v>0</v>
      </c>
      <c r="AA239" s="6" t="s">
        <v>1280</v>
      </c>
      <c r="AB239" s="6"/>
      <c r="AC239" s="370"/>
      <c r="AD239" s="6">
        <v>1</v>
      </c>
      <c r="AE239" s="370"/>
      <c r="AF239" s="6">
        <v>1</v>
      </c>
      <c r="AG239" s="6"/>
      <c r="AH239" t="s">
        <v>1426</v>
      </c>
    </row>
    <row r="240" spans="1:34" x14ac:dyDescent="0.3">
      <c r="A240" t="s">
        <v>1277</v>
      </c>
      <c r="B240" t="s">
        <v>995</v>
      </c>
      <c r="C240" s="365" t="s">
        <v>1278</v>
      </c>
      <c r="D240" s="365" t="s">
        <v>1481</v>
      </c>
      <c r="E240" s="365" t="s">
        <v>10</v>
      </c>
      <c r="F240" s="365" t="s">
        <v>201</v>
      </c>
      <c r="G240" s="366">
        <v>42896</v>
      </c>
      <c r="H240" s="367">
        <v>0.45902777777777781</v>
      </c>
      <c r="I240" s="368">
        <v>3.2000000000000002E-3</v>
      </c>
      <c r="J240" s="368">
        <v>8.0000000000000004E-4</v>
      </c>
      <c r="K240" s="368">
        <v>2.4000000000000002E-3</v>
      </c>
      <c r="N240" s="368"/>
      <c r="O240" s="368"/>
      <c r="Q240" t="s">
        <v>1286</v>
      </c>
      <c r="R240" t="s">
        <v>1295</v>
      </c>
      <c r="S240" t="s">
        <v>1296</v>
      </c>
      <c r="T240">
        <v>0</v>
      </c>
      <c r="U240">
        <v>0</v>
      </c>
      <c r="V240" s="369" t="s">
        <v>1297</v>
      </c>
      <c r="W240">
        <v>0</v>
      </c>
      <c r="X240">
        <v>108400</v>
      </c>
      <c r="Y240">
        <v>0</v>
      </c>
      <c r="Z240">
        <v>0</v>
      </c>
      <c r="AA240" s="6" t="s">
        <v>1298</v>
      </c>
      <c r="AB240" s="6">
        <v>1</v>
      </c>
      <c r="AC240" s="370"/>
      <c r="AD240" s="6"/>
      <c r="AE240" s="370"/>
      <c r="AF240" s="6">
        <v>1</v>
      </c>
      <c r="AG240" s="6"/>
    </row>
    <row r="241" spans="1:34" x14ac:dyDescent="0.3">
      <c r="A241" t="s">
        <v>1277</v>
      </c>
      <c r="B241" t="s">
        <v>995</v>
      </c>
      <c r="C241" s="365" t="s">
        <v>1278</v>
      </c>
      <c r="D241" s="365" t="s">
        <v>1481</v>
      </c>
      <c r="E241" s="365" t="s">
        <v>10</v>
      </c>
      <c r="F241" s="365" t="s">
        <v>201</v>
      </c>
      <c r="G241" s="366">
        <v>42896</v>
      </c>
      <c r="H241" s="367">
        <v>0.45902777777777781</v>
      </c>
      <c r="I241" s="368"/>
      <c r="J241" s="368"/>
      <c r="K241" s="368"/>
      <c r="N241" s="368"/>
      <c r="O241" s="368"/>
      <c r="Q241" t="s">
        <v>785</v>
      </c>
      <c r="R241" t="s">
        <v>785</v>
      </c>
      <c r="S241" t="s">
        <v>800</v>
      </c>
      <c r="T241" t="s">
        <v>805</v>
      </c>
      <c r="U241" t="s">
        <v>806</v>
      </c>
      <c r="V241" s="369" t="s">
        <v>807</v>
      </c>
      <c r="W241" t="s">
        <v>1322</v>
      </c>
      <c r="X241">
        <v>131141</v>
      </c>
      <c r="Y241">
        <v>0</v>
      </c>
      <c r="Z241">
        <v>0</v>
      </c>
      <c r="AA241" s="6" t="s">
        <v>1280</v>
      </c>
      <c r="AB241" s="6">
        <v>1</v>
      </c>
      <c r="AC241" s="370"/>
      <c r="AD241" s="6"/>
      <c r="AE241" s="370"/>
      <c r="AF241" s="6">
        <v>1</v>
      </c>
      <c r="AG241" s="6"/>
      <c r="AH241" t="s">
        <v>1426</v>
      </c>
    </row>
    <row r="242" spans="1:34" x14ac:dyDescent="0.3">
      <c r="A242" t="s">
        <v>1277</v>
      </c>
      <c r="B242" t="s">
        <v>995</v>
      </c>
      <c r="C242" s="365" t="s">
        <v>1278</v>
      </c>
      <c r="D242" s="365" t="s">
        <v>1481</v>
      </c>
      <c r="E242" s="365" t="s">
        <v>10</v>
      </c>
      <c r="F242" s="365" t="s">
        <v>201</v>
      </c>
      <c r="G242" s="366">
        <v>42896</v>
      </c>
      <c r="H242" s="367">
        <v>0.45902777777777781</v>
      </c>
      <c r="I242" s="368"/>
      <c r="J242" s="368"/>
      <c r="K242" s="368"/>
      <c r="N242" s="368"/>
      <c r="O242" s="368"/>
      <c r="Q242" t="s">
        <v>834</v>
      </c>
      <c r="R242" t="s">
        <v>834</v>
      </c>
      <c r="S242" t="s">
        <v>534</v>
      </c>
      <c r="T242">
        <v>0</v>
      </c>
      <c r="U242">
        <v>0</v>
      </c>
      <c r="V242" s="369" t="s">
        <v>534</v>
      </c>
      <c r="W242" t="s">
        <v>1310</v>
      </c>
      <c r="X242">
        <v>105</v>
      </c>
      <c r="Y242">
        <v>0</v>
      </c>
      <c r="Z242">
        <v>0</v>
      </c>
      <c r="AA242" s="6" t="s">
        <v>1280</v>
      </c>
      <c r="AB242" s="6"/>
      <c r="AC242" s="370"/>
      <c r="AD242" s="6">
        <v>1</v>
      </c>
      <c r="AE242" s="370"/>
      <c r="AF242" s="6">
        <v>1</v>
      </c>
      <c r="AG242" s="6"/>
      <c r="AH242" t="s">
        <v>1464</v>
      </c>
    </row>
    <row r="243" spans="1:34" x14ac:dyDescent="0.3">
      <c r="A243" t="s">
        <v>1277</v>
      </c>
      <c r="B243" t="s">
        <v>996</v>
      </c>
      <c r="C243" s="365" t="s">
        <v>1278</v>
      </c>
      <c r="D243" s="365" t="s">
        <v>1481</v>
      </c>
      <c r="E243" s="365" t="s">
        <v>10</v>
      </c>
      <c r="F243" s="365" t="s">
        <v>201</v>
      </c>
      <c r="G243" s="366">
        <v>42896</v>
      </c>
      <c r="H243" s="367">
        <v>0.45902777777777781</v>
      </c>
      <c r="I243" s="368">
        <v>2.3999999999999998E-3</v>
      </c>
      <c r="J243" s="368">
        <v>5.0000000000000001E-4</v>
      </c>
      <c r="K243" s="368">
        <v>1.8999999999999998E-3</v>
      </c>
      <c r="N243" s="368"/>
      <c r="O243" s="368"/>
      <c r="Q243" t="s">
        <v>834</v>
      </c>
      <c r="R243" t="s">
        <v>834</v>
      </c>
      <c r="S243" t="s">
        <v>534</v>
      </c>
      <c r="T243" t="s">
        <v>835</v>
      </c>
      <c r="U243" t="s">
        <v>850</v>
      </c>
      <c r="V243" s="369" t="s">
        <v>850</v>
      </c>
      <c r="W243" t="s">
        <v>1387</v>
      </c>
      <c r="X243">
        <v>229</v>
      </c>
      <c r="Y243">
        <v>0</v>
      </c>
      <c r="Z243">
        <v>0</v>
      </c>
      <c r="AA243" s="6" t="s">
        <v>1280</v>
      </c>
      <c r="AB243" s="6">
        <v>1</v>
      </c>
      <c r="AC243" s="370"/>
      <c r="AD243" s="6"/>
      <c r="AE243" s="370"/>
      <c r="AF243" s="6">
        <v>1</v>
      </c>
      <c r="AG243" s="6"/>
    </row>
    <row r="244" spans="1:34" x14ac:dyDescent="0.3">
      <c r="A244" t="s">
        <v>1277</v>
      </c>
      <c r="B244" t="s">
        <v>996</v>
      </c>
      <c r="C244" s="365" t="s">
        <v>1278</v>
      </c>
      <c r="D244" s="365" t="s">
        <v>1481</v>
      </c>
      <c r="E244" s="365" t="s">
        <v>10</v>
      </c>
      <c r="F244" s="365" t="s">
        <v>201</v>
      </c>
      <c r="G244" s="366">
        <v>42896</v>
      </c>
      <c r="H244" s="367">
        <v>0.45902777777777781</v>
      </c>
      <c r="I244" s="368"/>
      <c r="J244" s="368"/>
      <c r="K244" s="368"/>
      <c r="N244" s="368"/>
      <c r="O244" s="368"/>
      <c r="Q244" t="s">
        <v>834</v>
      </c>
      <c r="R244" t="s">
        <v>834</v>
      </c>
      <c r="S244" t="s">
        <v>534</v>
      </c>
      <c r="T244">
        <v>0</v>
      </c>
      <c r="U244">
        <v>0</v>
      </c>
      <c r="V244" s="369" t="s">
        <v>534</v>
      </c>
      <c r="W244" t="s">
        <v>1310</v>
      </c>
      <c r="X244">
        <v>105</v>
      </c>
      <c r="Y244">
        <v>0</v>
      </c>
      <c r="Z244">
        <v>0</v>
      </c>
      <c r="AA244" s="6" t="s">
        <v>1280</v>
      </c>
      <c r="AB244" s="6"/>
      <c r="AC244" s="370"/>
      <c r="AD244" s="6">
        <v>3</v>
      </c>
      <c r="AE244" s="370"/>
      <c r="AF244" s="6">
        <v>3</v>
      </c>
      <c r="AG244" s="6"/>
      <c r="AH244" t="s">
        <v>1330</v>
      </c>
    </row>
    <row r="245" spans="1:34" x14ac:dyDescent="0.3">
      <c r="A245" t="s">
        <v>1277</v>
      </c>
      <c r="B245" t="s">
        <v>996</v>
      </c>
      <c r="C245" s="365" t="s">
        <v>1278</v>
      </c>
      <c r="D245" s="365" t="s">
        <v>1481</v>
      </c>
      <c r="E245" s="365" t="s">
        <v>10</v>
      </c>
      <c r="F245" s="365" t="s">
        <v>201</v>
      </c>
      <c r="G245" s="366">
        <v>42896</v>
      </c>
      <c r="H245" s="367">
        <v>0.45902777777777781</v>
      </c>
      <c r="I245" s="368"/>
      <c r="J245" s="368"/>
      <c r="K245" s="368"/>
      <c r="N245" s="368"/>
      <c r="O245" s="368"/>
      <c r="Q245" t="s">
        <v>785</v>
      </c>
      <c r="R245" t="s">
        <v>785</v>
      </c>
      <c r="S245" t="s">
        <v>800</v>
      </c>
      <c r="T245" t="s">
        <v>805</v>
      </c>
      <c r="U245" t="s">
        <v>806</v>
      </c>
      <c r="V245" s="369" t="s">
        <v>807</v>
      </c>
      <c r="W245" t="s">
        <v>1322</v>
      </c>
      <c r="X245">
        <v>131141</v>
      </c>
      <c r="Y245">
        <v>0</v>
      </c>
      <c r="Z245">
        <v>0</v>
      </c>
      <c r="AA245" s="6" t="s">
        <v>1280</v>
      </c>
      <c r="AB245" s="6"/>
      <c r="AC245" s="370"/>
      <c r="AD245" s="6">
        <v>1</v>
      </c>
      <c r="AE245" s="370"/>
      <c r="AF245" s="6">
        <v>1</v>
      </c>
      <c r="AG245" s="6"/>
      <c r="AH245" t="s">
        <v>1426</v>
      </c>
    </row>
    <row r="246" spans="1:34" x14ac:dyDescent="0.3">
      <c r="A246" t="s">
        <v>1277</v>
      </c>
      <c r="B246" t="s">
        <v>997</v>
      </c>
      <c r="C246" s="365" t="s">
        <v>1278</v>
      </c>
      <c r="D246" s="365" t="s">
        <v>1481</v>
      </c>
      <c r="E246" s="365" t="s">
        <v>10</v>
      </c>
      <c r="F246" s="365" t="s">
        <v>202</v>
      </c>
      <c r="G246" s="366">
        <v>42896</v>
      </c>
      <c r="H246" s="367">
        <v>0.44097222222222227</v>
      </c>
      <c r="I246" s="368">
        <v>2.5000000000000001E-3</v>
      </c>
      <c r="J246" s="368">
        <v>5.0000000000000001E-4</v>
      </c>
      <c r="K246" s="368">
        <v>2E-3</v>
      </c>
      <c r="N246" s="368"/>
      <c r="O246" s="368"/>
      <c r="Q246" t="s">
        <v>785</v>
      </c>
      <c r="R246" t="s">
        <v>785</v>
      </c>
      <c r="S246" t="s">
        <v>800</v>
      </c>
      <c r="T246" t="s">
        <v>805</v>
      </c>
      <c r="U246" t="s">
        <v>806</v>
      </c>
      <c r="V246" s="369" t="s">
        <v>807</v>
      </c>
      <c r="W246" t="s">
        <v>1322</v>
      </c>
      <c r="X246">
        <v>131141</v>
      </c>
      <c r="Y246">
        <v>0</v>
      </c>
      <c r="Z246">
        <v>0</v>
      </c>
      <c r="AA246" s="6" t="s">
        <v>1280</v>
      </c>
      <c r="AB246" s="6">
        <v>1</v>
      </c>
      <c r="AC246" s="370"/>
      <c r="AD246" s="6"/>
      <c r="AE246" s="370"/>
      <c r="AF246" s="6">
        <v>1</v>
      </c>
      <c r="AG246" s="6"/>
      <c r="AH246" t="s">
        <v>1426</v>
      </c>
    </row>
    <row r="247" spans="1:34" x14ac:dyDescent="0.3">
      <c r="A247" t="s">
        <v>1277</v>
      </c>
      <c r="B247" t="s">
        <v>998</v>
      </c>
      <c r="C247" s="365" t="s">
        <v>1278</v>
      </c>
      <c r="D247" s="365" t="s">
        <v>1481</v>
      </c>
      <c r="E247" s="365" t="s">
        <v>10</v>
      </c>
      <c r="F247" s="365" t="s">
        <v>202</v>
      </c>
      <c r="G247" s="366">
        <v>42896</v>
      </c>
      <c r="H247" s="367">
        <v>0.44097222222222227</v>
      </c>
      <c r="I247" s="368">
        <v>3.8999999999999998E-3</v>
      </c>
      <c r="J247" s="368">
        <v>2.2000000000000001E-3</v>
      </c>
      <c r="K247" s="368">
        <v>1.6999999999999997E-3</v>
      </c>
      <c r="N247" s="368"/>
      <c r="O247" s="368"/>
      <c r="Q247" t="s">
        <v>785</v>
      </c>
      <c r="R247" t="s">
        <v>785</v>
      </c>
      <c r="S247" t="s">
        <v>800</v>
      </c>
      <c r="T247" t="s">
        <v>805</v>
      </c>
      <c r="U247" t="s">
        <v>806</v>
      </c>
      <c r="V247" s="369" t="s">
        <v>807</v>
      </c>
      <c r="W247" t="s">
        <v>1322</v>
      </c>
      <c r="X247">
        <v>131141</v>
      </c>
      <c r="Y247">
        <v>0</v>
      </c>
      <c r="Z247">
        <v>0</v>
      </c>
      <c r="AA247" s="6" t="s">
        <v>1280</v>
      </c>
      <c r="AB247" s="6">
        <v>1</v>
      </c>
      <c r="AC247" s="370"/>
      <c r="AD247" s="6"/>
      <c r="AE247" s="370"/>
      <c r="AF247" s="6">
        <v>1</v>
      </c>
      <c r="AG247" s="6"/>
      <c r="AH247" t="s">
        <v>1426</v>
      </c>
    </row>
    <row r="248" spans="1:34" x14ac:dyDescent="0.3">
      <c r="A248" t="s">
        <v>1277</v>
      </c>
      <c r="B248" t="s">
        <v>999</v>
      </c>
      <c r="C248" s="365" t="s">
        <v>1278</v>
      </c>
      <c r="D248" s="365" t="s">
        <v>1481</v>
      </c>
      <c r="E248" s="365" t="s">
        <v>10</v>
      </c>
      <c r="F248" s="365" t="s">
        <v>202</v>
      </c>
      <c r="G248" s="366">
        <v>42896</v>
      </c>
      <c r="H248" s="367">
        <v>0.44097222222222227</v>
      </c>
      <c r="I248" s="377"/>
      <c r="J248" s="377"/>
      <c r="K248" s="377"/>
      <c r="L248" s="376"/>
      <c r="M248" s="376"/>
      <c r="N248" s="377"/>
      <c r="O248" s="377"/>
      <c r="P248" s="376" t="s">
        <v>1607</v>
      </c>
      <c r="Q248" t="s">
        <v>834</v>
      </c>
      <c r="R248" t="s">
        <v>834</v>
      </c>
      <c r="S248" t="s">
        <v>534</v>
      </c>
      <c r="T248">
        <v>0</v>
      </c>
      <c r="U248">
        <v>0</v>
      </c>
      <c r="V248" s="369" t="s">
        <v>534</v>
      </c>
      <c r="W248" t="s">
        <v>1310</v>
      </c>
      <c r="X248">
        <v>105</v>
      </c>
      <c r="Y248">
        <v>0</v>
      </c>
      <c r="Z248">
        <v>0</v>
      </c>
      <c r="AA248" s="6" t="s">
        <v>1280</v>
      </c>
      <c r="AB248" s="6"/>
      <c r="AC248" s="370"/>
      <c r="AD248" s="6">
        <v>1</v>
      </c>
      <c r="AE248" s="370"/>
      <c r="AF248" s="6">
        <v>1</v>
      </c>
      <c r="AG248" s="6"/>
      <c r="AH248" t="s">
        <v>1545</v>
      </c>
    </row>
    <row r="249" spans="1:34" x14ac:dyDescent="0.3">
      <c r="A249" t="s">
        <v>1277</v>
      </c>
      <c r="B249" t="s">
        <v>999</v>
      </c>
      <c r="C249" s="365" t="s">
        <v>1278</v>
      </c>
      <c r="D249" s="365" t="s">
        <v>1481</v>
      </c>
      <c r="E249" s="365" t="s">
        <v>10</v>
      </c>
      <c r="F249" s="365" t="s">
        <v>202</v>
      </c>
      <c r="G249" s="366">
        <v>42896</v>
      </c>
      <c r="H249" s="367">
        <v>0.44097222222222227</v>
      </c>
      <c r="I249" s="368"/>
      <c r="J249" s="368"/>
      <c r="K249" s="368"/>
      <c r="N249" s="368"/>
      <c r="O249" s="368"/>
      <c r="Q249" t="s">
        <v>785</v>
      </c>
      <c r="R249" t="s">
        <v>785</v>
      </c>
      <c r="S249" t="s">
        <v>800</v>
      </c>
      <c r="T249" t="s">
        <v>805</v>
      </c>
      <c r="U249" t="s">
        <v>806</v>
      </c>
      <c r="V249" s="369" t="s">
        <v>807</v>
      </c>
      <c r="W249" t="s">
        <v>1322</v>
      </c>
      <c r="X249">
        <v>131141</v>
      </c>
      <c r="Y249">
        <v>0</v>
      </c>
      <c r="Z249">
        <v>0</v>
      </c>
      <c r="AA249" s="6" t="s">
        <v>1280</v>
      </c>
      <c r="AB249" s="6"/>
      <c r="AC249" s="370"/>
      <c r="AD249" s="6">
        <v>1</v>
      </c>
      <c r="AE249" s="370"/>
      <c r="AF249" s="6">
        <v>1</v>
      </c>
      <c r="AG249" s="6"/>
      <c r="AH249" t="s">
        <v>1426</v>
      </c>
    </row>
    <row r="250" spans="1:34" x14ac:dyDescent="0.3">
      <c r="A250" t="s">
        <v>1277</v>
      </c>
      <c r="B250" t="s">
        <v>1608</v>
      </c>
      <c r="C250" s="365" t="s">
        <v>1278</v>
      </c>
      <c r="D250" s="365" t="s">
        <v>1481</v>
      </c>
      <c r="E250" s="365" t="s">
        <v>10</v>
      </c>
      <c r="F250" s="365" t="s">
        <v>518</v>
      </c>
      <c r="G250" s="366">
        <v>42896</v>
      </c>
      <c r="H250" s="367">
        <v>0.51666666666666672</v>
      </c>
      <c r="I250" s="368">
        <v>1.0999999999999999E-2</v>
      </c>
      <c r="J250" s="368">
        <v>3.5000000000000001E-3</v>
      </c>
      <c r="K250" s="368">
        <v>7.4999999999999997E-3</v>
      </c>
      <c r="L250">
        <v>2.7E-2</v>
      </c>
      <c r="M250" s="368">
        <v>8.5000000000000006E-3</v>
      </c>
      <c r="N250" s="368">
        <v>1.8499999999999999E-2</v>
      </c>
      <c r="O250" s="368"/>
      <c r="Q250" t="s">
        <v>813</v>
      </c>
      <c r="R250" t="s">
        <v>813</v>
      </c>
      <c r="S250" t="s">
        <v>821</v>
      </c>
      <c r="T250" t="s">
        <v>822</v>
      </c>
      <c r="U250" t="s">
        <v>823</v>
      </c>
      <c r="V250" s="369" t="s">
        <v>82</v>
      </c>
      <c r="W250" t="s">
        <v>1279</v>
      </c>
      <c r="X250">
        <v>102101</v>
      </c>
      <c r="Y250">
        <v>0</v>
      </c>
      <c r="Z250">
        <v>0</v>
      </c>
      <c r="AA250" s="6" t="s">
        <v>1280</v>
      </c>
      <c r="AB250" s="6">
        <v>3</v>
      </c>
      <c r="AC250" s="370">
        <v>1</v>
      </c>
      <c r="AD250" s="6">
        <v>11</v>
      </c>
      <c r="AE250" s="370">
        <v>2</v>
      </c>
      <c r="AF250" s="6">
        <v>14</v>
      </c>
      <c r="AG250" s="6"/>
      <c r="AH250" t="s">
        <v>1467</v>
      </c>
    </row>
    <row r="251" spans="1:34" x14ac:dyDescent="0.3">
      <c r="A251" t="s">
        <v>1277</v>
      </c>
      <c r="B251" t="s">
        <v>1608</v>
      </c>
      <c r="C251" s="365" t="s">
        <v>1278</v>
      </c>
      <c r="D251" s="365" t="s">
        <v>1481</v>
      </c>
      <c r="E251" s="365" t="s">
        <v>10</v>
      </c>
      <c r="F251" s="365" t="s">
        <v>518</v>
      </c>
      <c r="G251" s="366">
        <v>42896</v>
      </c>
      <c r="H251" s="367">
        <v>0.51666666666666672</v>
      </c>
      <c r="I251" s="368"/>
      <c r="J251" s="368"/>
      <c r="K251" s="368"/>
      <c r="M251" s="368"/>
      <c r="N251" s="368"/>
      <c r="O251" s="368"/>
      <c r="Q251" t="s">
        <v>785</v>
      </c>
      <c r="R251" t="s">
        <v>785</v>
      </c>
      <c r="S251" t="s">
        <v>800</v>
      </c>
      <c r="T251" t="s">
        <v>805</v>
      </c>
      <c r="U251" t="s">
        <v>806</v>
      </c>
      <c r="V251" s="369" t="s">
        <v>806</v>
      </c>
      <c r="W251" t="s">
        <v>1317</v>
      </c>
      <c r="X251">
        <v>913</v>
      </c>
      <c r="Y251">
        <v>0</v>
      </c>
      <c r="Z251">
        <v>0</v>
      </c>
      <c r="AA251" s="6" t="s">
        <v>1280</v>
      </c>
      <c r="AB251" s="6"/>
      <c r="AC251" s="370"/>
      <c r="AD251" s="6">
        <v>1</v>
      </c>
      <c r="AE251" s="370">
        <v>3</v>
      </c>
      <c r="AF251" s="6">
        <v>1</v>
      </c>
      <c r="AG251" s="6"/>
      <c r="AH251" t="s">
        <v>1318</v>
      </c>
    </row>
    <row r="252" spans="1:34" x14ac:dyDescent="0.3">
      <c r="A252" t="s">
        <v>1277</v>
      </c>
      <c r="B252" t="s">
        <v>1609</v>
      </c>
      <c r="C252" s="365" t="s">
        <v>1278</v>
      </c>
      <c r="D252" s="365" t="s">
        <v>1481</v>
      </c>
      <c r="E252" s="365" t="s">
        <v>10</v>
      </c>
      <c r="F252" s="365" t="s">
        <v>518</v>
      </c>
      <c r="G252" s="366">
        <v>42896</v>
      </c>
      <c r="H252" s="367">
        <v>0.51666666666666672</v>
      </c>
      <c r="I252" s="368">
        <v>3.2000000000000002E-3</v>
      </c>
      <c r="J252" s="368">
        <v>1.4E-3</v>
      </c>
      <c r="K252" s="368">
        <v>1.8000000000000002E-3</v>
      </c>
      <c r="L252">
        <v>8.6E-3</v>
      </c>
      <c r="M252" s="368">
        <v>1.5E-3</v>
      </c>
      <c r="N252" s="368">
        <v>7.1000000000000004E-3</v>
      </c>
      <c r="O252" s="368"/>
      <c r="Q252" t="s">
        <v>813</v>
      </c>
      <c r="R252" t="s">
        <v>813</v>
      </c>
      <c r="S252" t="s">
        <v>821</v>
      </c>
      <c r="T252" t="s">
        <v>822</v>
      </c>
      <c r="U252" t="s">
        <v>823</v>
      </c>
      <c r="V252" s="369" t="s">
        <v>82</v>
      </c>
      <c r="W252" t="s">
        <v>1279</v>
      </c>
      <c r="X252">
        <v>102101</v>
      </c>
      <c r="Y252">
        <v>0</v>
      </c>
      <c r="Z252">
        <v>0</v>
      </c>
      <c r="AA252" s="6" t="s">
        <v>1280</v>
      </c>
      <c r="AB252" s="6">
        <v>5</v>
      </c>
      <c r="AC252" s="370">
        <v>1</v>
      </c>
      <c r="AD252" s="6">
        <v>6</v>
      </c>
      <c r="AE252" s="370">
        <v>1</v>
      </c>
      <c r="AF252" s="6">
        <v>11</v>
      </c>
      <c r="AG252" s="6"/>
      <c r="AH252" t="s">
        <v>1467</v>
      </c>
    </row>
    <row r="253" spans="1:34" x14ac:dyDescent="0.3">
      <c r="A253" t="s">
        <v>1277</v>
      </c>
      <c r="B253" t="s">
        <v>1609</v>
      </c>
      <c r="C253" s="365" t="s">
        <v>1278</v>
      </c>
      <c r="D253" s="365" t="s">
        <v>1481</v>
      </c>
      <c r="E253" s="365" t="s">
        <v>10</v>
      </c>
      <c r="F253" s="365" t="s">
        <v>518</v>
      </c>
      <c r="G253" s="366">
        <v>42896</v>
      </c>
      <c r="H253" s="367">
        <v>0.51666666666666672</v>
      </c>
      <c r="I253" s="368"/>
      <c r="J253" s="368"/>
      <c r="K253" s="368"/>
      <c r="M253" s="368"/>
      <c r="N253" s="368"/>
      <c r="O253" s="368"/>
      <c r="Q253" t="s">
        <v>834</v>
      </c>
      <c r="R253" t="s">
        <v>834</v>
      </c>
      <c r="S253" t="s">
        <v>534</v>
      </c>
      <c r="T253" t="s">
        <v>835</v>
      </c>
      <c r="U253" t="s">
        <v>850</v>
      </c>
      <c r="V253" s="369" t="s">
        <v>41</v>
      </c>
      <c r="W253" t="s">
        <v>1282</v>
      </c>
      <c r="X253">
        <v>138998</v>
      </c>
      <c r="Y253">
        <v>0</v>
      </c>
      <c r="Z253" t="s">
        <v>1454</v>
      </c>
      <c r="AA253" s="6" t="s">
        <v>1280</v>
      </c>
      <c r="AB253" s="6">
        <v>1</v>
      </c>
      <c r="AC253" s="370">
        <v>2</v>
      </c>
      <c r="AD253" s="6"/>
      <c r="AE253" s="370"/>
      <c r="AF253" s="6">
        <v>1</v>
      </c>
      <c r="AG253" s="6"/>
      <c r="AH253" t="s">
        <v>1467</v>
      </c>
    </row>
    <row r="254" spans="1:34" x14ac:dyDescent="0.3">
      <c r="A254" t="s">
        <v>1277</v>
      </c>
      <c r="B254" t="s">
        <v>1609</v>
      </c>
      <c r="C254" s="365" t="s">
        <v>1278</v>
      </c>
      <c r="D254" s="365" t="s">
        <v>1481</v>
      </c>
      <c r="E254" s="365" t="s">
        <v>10</v>
      </c>
      <c r="F254" s="365" t="s">
        <v>518</v>
      </c>
      <c r="G254" s="366">
        <v>42896</v>
      </c>
      <c r="H254" s="367">
        <v>0.51666666666666672</v>
      </c>
      <c r="I254" s="368"/>
      <c r="J254" s="368"/>
      <c r="K254" s="368"/>
      <c r="M254" s="368"/>
      <c r="N254" s="368"/>
      <c r="O254" s="368"/>
      <c r="Q254" t="s">
        <v>834</v>
      </c>
      <c r="R254" t="s">
        <v>834</v>
      </c>
      <c r="S254" t="s">
        <v>534</v>
      </c>
      <c r="T254">
        <v>0</v>
      </c>
      <c r="U254">
        <v>0</v>
      </c>
      <c r="V254" s="369" t="s">
        <v>534</v>
      </c>
      <c r="W254" t="s">
        <v>1310</v>
      </c>
      <c r="X254">
        <v>105</v>
      </c>
      <c r="Y254">
        <v>0</v>
      </c>
      <c r="Z254">
        <v>0</v>
      </c>
      <c r="AA254" s="6" t="s">
        <v>1280</v>
      </c>
      <c r="AB254" s="6"/>
      <c r="AC254" s="370"/>
      <c r="AD254" s="6">
        <v>1</v>
      </c>
      <c r="AE254" s="370">
        <v>3</v>
      </c>
      <c r="AF254" s="6">
        <v>1</v>
      </c>
      <c r="AG254" s="6"/>
      <c r="AH254" t="s">
        <v>1338</v>
      </c>
    </row>
    <row r="255" spans="1:34" x14ac:dyDescent="0.3">
      <c r="A255" t="s">
        <v>1277</v>
      </c>
      <c r="B255" t="s">
        <v>1609</v>
      </c>
      <c r="C255" s="365" t="s">
        <v>1278</v>
      </c>
      <c r="D255" s="365" t="s">
        <v>1481</v>
      </c>
      <c r="E255" s="365" t="s">
        <v>10</v>
      </c>
      <c r="F255" s="365" t="s">
        <v>518</v>
      </c>
      <c r="G255" s="366">
        <v>42896</v>
      </c>
      <c r="H255" s="367">
        <v>0.51666666666666672</v>
      </c>
      <c r="I255" s="368"/>
      <c r="J255" s="368"/>
      <c r="K255" s="368"/>
      <c r="M255" s="368"/>
      <c r="N255" s="368"/>
      <c r="O255" s="368"/>
      <c r="Q255" t="s">
        <v>785</v>
      </c>
      <c r="R255" t="s">
        <v>785</v>
      </c>
      <c r="S255" t="s">
        <v>800</v>
      </c>
      <c r="T255" t="s">
        <v>805</v>
      </c>
      <c r="U255" t="s">
        <v>806</v>
      </c>
      <c r="V255" s="369" t="s">
        <v>807</v>
      </c>
      <c r="W255" t="s">
        <v>1322</v>
      </c>
      <c r="X255">
        <v>131141</v>
      </c>
      <c r="Y255">
        <v>0</v>
      </c>
      <c r="Z255">
        <v>0</v>
      </c>
      <c r="AA255" s="6" t="s">
        <v>1280</v>
      </c>
      <c r="AB255" s="6">
        <v>1</v>
      </c>
      <c r="AC255" s="370">
        <v>3</v>
      </c>
      <c r="AD255" s="6">
        <v>1</v>
      </c>
      <c r="AE255" s="370">
        <v>3</v>
      </c>
      <c r="AF255" s="6">
        <v>2</v>
      </c>
      <c r="AG255" s="6"/>
      <c r="AH255" t="s">
        <v>1610</v>
      </c>
    </row>
    <row r="256" spans="1:34" ht="15" customHeight="1" x14ac:dyDescent="0.3">
      <c r="A256" t="s">
        <v>1277</v>
      </c>
      <c r="B256" t="s">
        <v>1611</v>
      </c>
      <c r="C256" s="365" t="s">
        <v>1278</v>
      </c>
      <c r="D256" s="365" t="s">
        <v>1481</v>
      </c>
      <c r="E256" s="365" t="s">
        <v>10</v>
      </c>
      <c r="F256" s="365" t="s">
        <v>518</v>
      </c>
      <c r="G256" s="366">
        <v>42896</v>
      </c>
      <c r="H256" s="367">
        <v>0.51666666666666672</v>
      </c>
      <c r="I256" s="368">
        <v>2.7000000000000001E-3</v>
      </c>
      <c r="J256" s="368">
        <v>1.1999999999999999E-3</v>
      </c>
      <c r="K256" s="368">
        <v>1.5000000000000002E-3</v>
      </c>
      <c r="L256">
        <v>1.3899999999999999E-2</v>
      </c>
      <c r="M256" s="368">
        <v>5.7999999999999996E-3</v>
      </c>
      <c r="N256" s="368">
        <v>8.0999999999999996E-3</v>
      </c>
      <c r="O256" s="368"/>
      <c r="Q256" t="s">
        <v>813</v>
      </c>
      <c r="R256" t="s">
        <v>813</v>
      </c>
      <c r="S256" t="s">
        <v>821</v>
      </c>
      <c r="T256" t="s">
        <v>822</v>
      </c>
      <c r="U256" t="s">
        <v>823</v>
      </c>
      <c r="V256" s="369" t="s">
        <v>82</v>
      </c>
      <c r="W256" t="s">
        <v>1279</v>
      </c>
      <c r="X256">
        <v>102101</v>
      </c>
      <c r="Y256">
        <v>0</v>
      </c>
      <c r="Z256">
        <v>0</v>
      </c>
      <c r="AA256" s="6" t="s">
        <v>1280</v>
      </c>
      <c r="AB256" s="6">
        <v>4</v>
      </c>
      <c r="AC256" s="370">
        <v>1</v>
      </c>
      <c r="AD256" s="6">
        <v>4</v>
      </c>
      <c r="AE256" s="370">
        <v>1</v>
      </c>
      <c r="AF256" s="6">
        <v>8</v>
      </c>
      <c r="AG256" s="6"/>
      <c r="AH256" t="s">
        <v>1467</v>
      </c>
    </row>
    <row r="257" spans="1:34" ht="15" customHeight="1" x14ac:dyDescent="0.3">
      <c r="A257" t="s">
        <v>1277</v>
      </c>
      <c r="B257" t="s">
        <v>1611</v>
      </c>
      <c r="C257" s="365" t="s">
        <v>1278</v>
      </c>
      <c r="D257" s="365" t="s">
        <v>1481</v>
      </c>
      <c r="E257" s="365" t="s">
        <v>10</v>
      </c>
      <c r="F257" s="365" t="s">
        <v>518</v>
      </c>
      <c r="G257" s="366">
        <v>42896</v>
      </c>
      <c r="H257" s="367">
        <v>0.51666666666666672</v>
      </c>
      <c r="I257" s="368"/>
      <c r="J257" s="368"/>
      <c r="K257" s="368"/>
      <c r="M257" s="368"/>
      <c r="N257" s="368"/>
      <c r="O257" s="368"/>
      <c r="Q257" t="s">
        <v>813</v>
      </c>
      <c r="R257" t="s">
        <v>813</v>
      </c>
      <c r="S257" t="s">
        <v>833</v>
      </c>
      <c r="T257">
        <v>0</v>
      </c>
      <c r="U257">
        <v>0</v>
      </c>
      <c r="V257" s="369" t="s">
        <v>833</v>
      </c>
      <c r="W257" t="s">
        <v>1355</v>
      </c>
      <c r="X257">
        <v>1078</v>
      </c>
      <c r="Y257">
        <v>0</v>
      </c>
      <c r="Z257" t="s">
        <v>1356</v>
      </c>
      <c r="AA257" s="6" t="s">
        <v>1280</v>
      </c>
      <c r="AB257" s="6"/>
      <c r="AC257" s="370"/>
      <c r="AD257" s="6">
        <v>1</v>
      </c>
      <c r="AE257" s="370">
        <v>1</v>
      </c>
      <c r="AF257" s="6">
        <v>1</v>
      </c>
      <c r="AG257" s="6"/>
      <c r="AH257" t="s">
        <v>1467</v>
      </c>
    </row>
    <row r="258" spans="1:34" ht="15" customHeight="1" x14ac:dyDescent="0.3">
      <c r="A258" t="s">
        <v>1277</v>
      </c>
      <c r="B258" t="s">
        <v>1611</v>
      </c>
      <c r="C258" s="365" t="s">
        <v>1278</v>
      </c>
      <c r="D258" s="365" t="s">
        <v>1481</v>
      </c>
      <c r="E258" s="365" t="s">
        <v>10</v>
      </c>
      <c r="F258" s="365" t="s">
        <v>518</v>
      </c>
      <c r="G258" s="366">
        <v>42896</v>
      </c>
      <c r="H258" s="367">
        <v>0.51666666666666672</v>
      </c>
      <c r="I258" s="368"/>
      <c r="J258" s="368"/>
      <c r="K258" s="368"/>
      <c r="M258" s="368"/>
      <c r="N258" s="368"/>
      <c r="O258" s="368"/>
      <c r="Q258" t="s">
        <v>785</v>
      </c>
      <c r="R258" t="s">
        <v>785</v>
      </c>
      <c r="S258" t="s">
        <v>800</v>
      </c>
      <c r="T258" t="s">
        <v>805</v>
      </c>
      <c r="U258" t="s">
        <v>806</v>
      </c>
      <c r="V258" s="369" t="s">
        <v>806</v>
      </c>
      <c r="W258" t="s">
        <v>1317</v>
      </c>
      <c r="X258">
        <v>913</v>
      </c>
      <c r="Y258">
        <v>0</v>
      </c>
      <c r="Z258">
        <v>0</v>
      </c>
      <c r="AA258" s="6" t="s">
        <v>1280</v>
      </c>
      <c r="AB258" s="6"/>
      <c r="AC258" s="370"/>
      <c r="AD258" s="6">
        <v>1</v>
      </c>
      <c r="AE258" s="370">
        <v>3</v>
      </c>
      <c r="AF258" s="6">
        <v>1</v>
      </c>
      <c r="AG258" s="6"/>
      <c r="AH258" t="s">
        <v>1467</v>
      </c>
    </row>
    <row r="259" spans="1:34" ht="15" customHeight="1" x14ac:dyDescent="0.3">
      <c r="A259" t="s">
        <v>1277</v>
      </c>
      <c r="B259" t="s">
        <v>1611</v>
      </c>
      <c r="C259" s="365" t="s">
        <v>1278</v>
      </c>
      <c r="D259" s="365" t="s">
        <v>1481</v>
      </c>
      <c r="E259" s="365" t="s">
        <v>10</v>
      </c>
      <c r="F259" s="365" t="s">
        <v>518</v>
      </c>
      <c r="G259" s="366">
        <v>42896</v>
      </c>
      <c r="H259" s="367">
        <v>0.51666666666666672</v>
      </c>
      <c r="I259" s="368"/>
      <c r="J259" s="368"/>
      <c r="K259" s="368"/>
      <c r="M259" s="368"/>
      <c r="N259" s="368"/>
      <c r="O259" s="368"/>
      <c r="Q259" t="s">
        <v>1286</v>
      </c>
      <c r="R259" t="s">
        <v>1390</v>
      </c>
      <c r="S259">
        <v>0</v>
      </c>
      <c r="T259">
        <v>0</v>
      </c>
      <c r="U259">
        <v>0</v>
      </c>
      <c r="V259" s="369" t="s">
        <v>1390</v>
      </c>
      <c r="W259">
        <v>0</v>
      </c>
      <c r="X259">
        <v>1410</v>
      </c>
      <c r="Y259">
        <v>0</v>
      </c>
      <c r="Z259" t="s">
        <v>1391</v>
      </c>
      <c r="AA259" s="6" t="s">
        <v>1293</v>
      </c>
      <c r="AB259" s="6"/>
      <c r="AC259" s="370"/>
      <c r="AD259" s="6">
        <v>2</v>
      </c>
      <c r="AE259" s="370">
        <v>1</v>
      </c>
      <c r="AF259" s="6">
        <v>2</v>
      </c>
      <c r="AG259" s="6"/>
      <c r="AH259" t="s">
        <v>1467</v>
      </c>
    </row>
    <row r="260" spans="1:34" ht="15" customHeight="1" x14ac:dyDescent="0.3">
      <c r="A260" t="s">
        <v>1277</v>
      </c>
      <c r="B260" t="s">
        <v>1612</v>
      </c>
      <c r="C260" s="365" t="s">
        <v>1278</v>
      </c>
      <c r="D260" s="365" t="s">
        <v>1481</v>
      </c>
      <c r="E260" s="365" t="s">
        <v>11</v>
      </c>
      <c r="F260" s="365" t="s">
        <v>1613</v>
      </c>
      <c r="G260" s="366">
        <v>42914</v>
      </c>
      <c r="H260" s="367">
        <v>0.52083333333333337</v>
      </c>
      <c r="I260" s="368">
        <v>3.04E-2</v>
      </c>
      <c r="J260" s="368">
        <v>9.4000000000000004E-3</v>
      </c>
      <c r="K260" s="368">
        <v>2.0999999999999998E-2</v>
      </c>
      <c r="L260">
        <v>8.4500000000000006E-2</v>
      </c>
      <c r="M260" s="368">
        <v>3.9699999999999999E-2</v>
      </c>
      <c r="N260" s="368">
        <v>4.4800000000000006E-2</v>
      </c>
      <c r="O260" s="368"/>
      <c r="Q260" t="s">
        <v>1286</v>
      </c>
      <c r="R260" t="s">
        <v>1295</v>
      </c>
      <c r="S260" t="s">
        <v>1296</v>
      </c>
      <c r="T260">
        <v>0</v>
      </c>
      <c r="U260">
        <v>0</v>
      </c>
      <c r="V260" s="369" t="s">
        <v>1297</v>
      </c>
      <c r="W260">
        <v>0</v>
      </c>
      <c r="X260">
        <v>108400</v>
      </c>
      <c r="Y260">
        <v>0</v>
      </c>
      <c r="Z260">
        <v>0</v>
      </c>
      <c r="AA260" s="6" t="s">
        <v>1298</v>
      </c>
      <c r="AB260" s="6">
        <v>3</v>
      </c>
      <c r="AC260" s="370">
        <v>1</v>
      </c>
      <c r="AD260" s="6"/>
      <c r="AE260" s="370"/>
      <c r="AF260" s="6">
        <v>3</v>
      </c>
      <c r="AG260" s="6"/>
    </row>
    <row r="261" spans="1:34" ht="15" customHeight="1" x14ac:dyDescent="0.3">
      <c r="A261" t="s">
        <v>1277</v>
      </c>
      <c r="B261" t="s">
        <v>1612</v>
      </c>
      <c r="C261" s="365" t="s">
        <v>1278</v>
      </c>
      <c r="D261" s="365" t="s">
        <v>1481</v>
      </c>
      <c r="E261" s="365" t="s">
        <v>11</v>
      </c>
      <c r="F261" s="365" t="s">
        <v>1613</v>
      </c>
      <c r="G261" s="366">
        <v>42914</v>
      </c>
      <c r="H261" s="367">
        <v>0.52083333333333337</v>
      </c>
      <c r="I261" s="368"/>
      <c r="J261" s="368"/>
      <c r="K261" s="368"/>
      <c r="M261" s="368"/>
      <c r="N261" s="368"/>
      <c r="O261" s="368"/>
      <c r="Q261" t="s">
        <v>834</v>
      </c>
      <c r="R261" t="s">
        <v>834</v>
      </c>
      <c r="S261" t="s">
        <v>534</v>
      </c>
      <c r="T261">
        <v>0</v>
      </c>
      <c r="U261">
        <v>0</v>
      </c>
      <c r="V261" s="369" t="s">
        <v>534</v>
      </c>
      <c r="W261" t="s">
        <v>1310</v>
      </c>
      <c r="X261">
        <v>105</v>
      </c>
      <c r="Y261">
        <v>0</v>
      </c>
      <c r="Z261">
        <v>0</v>
      </c>
      <c r="AA261" s="6" t="s">
        <v>1280</v>
      </c>
      <c r="AB261" s="6">
        <v>42</v>
      </c>
      <c r="AC261" s="370">
        <v>3</v>
      </c>
      <c r="AD261" s="6">
        <v>13</v>
      </c>
      <c r="AE261" s="370">
        <v>3</v>
      </c>
      <c r="AF261" s="6">
        <v>55</v>
      </c>
      <c r="AG261" s="6"/>
      <c r="AH261" t="s">
        <v>1614</v>
      </c>
    </row>
    <row r="262" spans="1:34" ht="15" customHeight="1" x14ac:dyDescent="0.3">
      <c r="A262" t="s">
        <v>1277</v>
      </c>
      <c r="B262" t="s">
        <v>1612</v>
      </c>
      <c r="C262" s="365" t="s">
        <v>1278</v>
      </c>
      <c r="D262" s="365" t="s">
        <v>1481</v>
      </c>
      <c r="E262" s="365" t="s">
        <v>11</v>
      </c>
      <c r="F262" s="365" t="s">
        <v>1613</v>
      </c>
      <c r="G262" s="366">
        <v>42914</v>
      </c>
      <c r="H262" s="367">
        <v>0.52083333333333337</v>
      </c>
      <c r="I262" s="368"/>
      <c r="J262" s="368"/>
      <c r="K262" s="368"/>
      <c r="M262" s="368"/>
      <c r="N262" s="368"/>
      <c r="O262" s="368"/>
      <c r="Q262" t="s">
        <v>1286</v>
      </c>
      <c r="R262" t="s">
        <v>1508</v>
      </c>
      <c r="S262" t="s">
        <v>1509</v>
      </c>
      <c r="T262">
        <v>0</v>
      </c>
      <c r="U262">
        <v>0</v>
      </c>
      <c r="V262" s="369" t="s">
        <v>1509</v>
      </c>
      <c r="W262" t="s">
        <v>1510</v>
      </c>
      <c r="X262">
        <v>164811</v>
      </c>
      <c r="Y262">
        <v>0</v>
      </c>
      <c r="Z262">
        <v>0</v>
      </c>
      <c r="AA262" s="6" t="s">
        <v>1293</v>
      </c>
      <c r="AB262" s="6"/>
      <c r="AC262" s="370"/>
      <c r="AD262" s="6">
        <v>1</v>
      </c>
      <c r="AE262" s="370">
        <v>3</v>
      </c>
      <c r="AF262" s="6">
        <v>1</v>
      </c>
      <c r="AG262" s="6"/>
      <c r="AH262" t="s">
        <v>1615</v>
      </c>
    </row>
    <row r="263" spans="1:34" ht="15" customHeight="1" x14ac:dyDescent="0.3">
      <c r="A263" t="s">
        <v>1277</v>
      </c>
      <c r="B263" t="s">
        <v>1612</v>
      </c>
      <c r="C263" s="365" t="s">
        <v>1278</v>
      </c>
      <c r="D263" s="365" t="s">
        <v>1481</v>
      </c>
      <c r="E263" s="365" t="s">
        <v>11</v>
      </c>
      <c r="F263" s="365" t="s">
        <v>1613</v>
      </c>
      <c r="G263" s="366">
        <v>42914</v>
      </c>
      <c r="H263" s="367">
        <v>0.52083333333333337</v>
      </c>
      <c r="I263" s="368"/>
      <c r="J263" s="368"/>
      <c r="K263" s="368"/>
      <c r="M263" s="368"/>
      <c r="N263" s="368"/>
      <c r="O263" s="368"/>
      <c r="Q263" t="s">
        <v>785</v>
      </c>
      <c r="R263" t="s">
        <v>785</v>
      </c>
      <c r="S263" t="s">
        <v>786</v>
      </c>
      <c r="T263" t="s">
        <v>787</v>
      </c>
      <c r="U263" t="s">
        <v>788</v>
      </c>
      <c r="V263" s="369" t="s">
        <v>35</v>
      </c>
      <c r="W263" t="s">
        <v>1358</v>
      </c>
      <c r="X263">
        <v>129370</v>
      </c>
      <c r="Y263">
        <v>0</v>
      </c>
      <c r="Z263">
        <v>0</v>
      </c>
      <c r="AA263" s="6" t="s">
        <v>1280</v>
      </c>
      <c r="AB263" s="6"/>
      <c r="AC263" s="370"/>
      <c r="AD263" s="6">
        <v>1</v>
      </c>
      <c r="AE263" s="370">
        <v>3</v>
      </c>
      <c r="AF263" s="6">
        <v>1</v>
      </c>
      <c r="AG263" s="6"/>
      <c r="AH263" t="s">
        <v>1616</v>
      </c>
    </row>
    <row r="264" spans="1:34" ht="15" customHeight="1" x14ac:dyDescent="0.3">
      <c r="A264" t="s">
        <v>1277</v>
      </c>
      <c r="B264" t="s">
        <v>1612</v>
      </c>
      <c r="C264" s="365" t="s">
        <v>1278</v>
      </c>
      <c r="D264" s="365" t="s">
        <v>1481</v>
      </c>
      <c r="E264" s="365" t="s">
        <v>11</v>
      </c>
      <c r="F264" s="365" t="s">
        <v>1613</v>
      </c>
      <c r="G264" s="366">
        <v>42914</v>
      </c>
      <c r="H264" s="367">
        <v>0.52083333333333337</v>
      </c>
      <c r="I264" s="368"/>
      <c r="J264" s="368"/>
      <c r="K264" s="368"/>
      <c r="M264" s="368"/>
      <c r="N264" s="368"/>
      <c r="O264" s="368"/>
      <c r="Q264" t="s">
        <v>785</v>
      </c>
      <c r="R264" t="s">
        <v>785</v>
      </c>
      <c r="S264" t="s">
        <v>786</v>
      </c>
      <c r="T264" t="s">
        <v>787</v>
      </c>
      <c r="U264" t="s">
        <v>1471</v>
      </c>
      <c r="V264" s="369" t="s">
        <v>1471</v>
      </c>
      <c r="W264" t="s">
        <v>1423</v>
      </c>
      <c r="X264">
        <v>938</v>
      </c>
      <c r="Y264">
        <v>0</v>
      </c>
      <c r="Z264">
        <v>0</v>
      </c>
      <c r="AA264" s="6" t="s">
        <v>1280</v>
      </c>
      <c r="AB264" s="6"/>
      <c r="AC264" s="370"/>
      <c r="AD264" s="6">
        <v>1</v>
      </c>
      <c r="AE264" s="370">
        <v>3</v>
      </c>
      <c r="AF264" s="6">
        <v>1</v>
      </c>
      <c r="AG264" s="6"/>
      <c r="AH264" t="s">
        <v>1492</v>
      </c>
    </row>
    <row r="265" spans="1:34" ht="15" customHeight="1" x14ac:dyDescent="0.3">
      <c r="A265" t="s">
        <v>1277</v>
      </c>
      <c r="B265" t="s">
        <v>1612</v>
      </c>
      <c r="C265" s="365" t="s">
        <v>1278</v>
      </c>
      <c r="D265" s="365" t="s">
        <v>1481</v>
      </c>
      <c r="E265" s="365" t="s">
        <v>11</v>
      </c>
      <c r="F265" s="365" t="s">
        <v>1613</v>
      </c>
      <c r="G265" s="366">
        <v>42914</v>
      </c>
      <c r="H265" s="367">
        <v>0.52083333333333337</v>
      </c>
      <c r="I265" s="368"/>
      <c r="J265" s="368"/>
      <c r="K265" s="368"/>
      <c r="M265" s="368"/>
      <c r="N265" s="368"/>
      <c r="O265" s="368"/>
      <c r="Q265" t="s">
        <v>834</v>
      </c>
      <c r="R265" t="s">
        <v>834</v>
      </c>
      <c r="S265" t="s">
        <v>534</v>
      </c>
      <c r="T265" t="s">
        <v>835</v>
      </c>
      <c r="U265" t="s">
        <v>854</v>
      </c>
      <c r="V265" s="369" t="s">
        <v>43</v>
      </c>
      <c r="W265" t="s">
        <v>1282</v>
      </c>
      <c r="X265">
        <v>880017</v>
      </c>
      <c r="Y265" t="s">
        <v>1468</v>
      </c>
      <c r="Z265" t="s">
        <v>1469</v>
      </c>
      <c r="AA265" s="6" t="s">
        <v>1280</v>
      </c>
      <c r="AB265" s="6"/>
      <c r="AC265" s="370"/>
      <c r="AD265" s="6">
        <v>1</v>
      </c>
      <c r="AE265" s="370">
        <v>3</v>
      </c>
      <c r="AF265" s="6">
        <v>1</v>
      </c>
      <c r="AG265" s="6"/>
      <c r="AH265" t="s">
        <v>1617</v>
      </c>
    </row>
    <row r="266" spans="1:34" ht="15" customHeight="1" x14ac:dyDescent="0.3">
      <c r="A266" t="s">
        <v>1277</v>
      </c>
      <c r="B266" t="s">
        <v>1612</v>
      </c>
      <c r="C266" s="365" t="s">
        <v>1278</v>
      </c>
      <c r="D266" s="365" t="s">
        <v>1481</v>
      </c>
      <c r="E266" s="365" t="s">
        <v>11</v>
      </c>
      <c r="F266" s="365" t="s">
        <v>1613</v>
      </c>
      <c r="G266" s="366">
        <v>42914</v>
      </c>
      <c r="H266" s="367">
        <v>0.52083333333333337</v>
      </c>
      <c r="I266" s="368"/>
      <c r="J266" s="368"/>
      <c r="K266" s="368"/>
      <c r="M266" s="368"/>
      <c r="N266" s="368"/>
      <c r="O266" s="368"/>
      <c r="Q266" t="s">
        <v>1286</v>
      </c>
      <c r="R266" t="s">
        <v>1287</v>
      </c>
      <c r="S266" t="s">
        <v>1288</v>
      </c>
      <c r="T266">
        <v>0</v>
      </c>
      <c r="U266">
        <v>0</v>
      </c>
      <c r="V266" s="369" t="s">
        <v>1288</v>
      </c>
      <c r="W266">
        <v>0</v>
      </c>
      <c r="X266">
        <v>10194</v>
      </c>
      <c r="Y266">
        <v>0</v>
      </c>
      <c r="Z266">
        <v>0</v>
      </c>
      <c r="AA266" s="6" t="s">
        <v>1280</v>
      </c>
      <c r="AB266" s="6"/>
      <c r="AC266" s="370"/>
      <c r="AD266" s="6">
        <v>1</v>
      </c>
      <c r="AE266" s="370">
        <v>3</v>
      </c>
      <c r="AF266" s="6">
        <v>1</v>
      </c>
      <c r="AG266" s="6"/>
      <c r="AH266" t="s">
        <v>1490</v>
      </c>
    </row>
    <row r="267" spans="1:34" ht="15" customHeight="1" x14ac:dyDescent="0.3">
      <c r="A267" t="s">
        <v>1277</v>
      </c>
      <c r="B267" t="s">
        <v>1612</v>
      </c>
      <c r="C267" s="365" t="s">
        <v>1278</v>
      </c>
      <c r="D267" s="365" t="s">
        <v>1481</v>
      </c>
      <c r="E267" s="365" t="s">
        <v>11</v>
      </c>
      <c r="F267" s="365" t="s">
        <v>1613</v>
      </c>
      <c r="G267" s="366">
        <v>42914</v>
      </c>
      <c r="H267" s="367">
        <v>0.52083333333333337</v>
      </c>
      <c r="I267" s="368"/>
      <c r="J267" s="368"/>
      <c r="K267" s="368"/>
      <c r="M267" s="368"/>
      <c r="N267" s="368"/>
      <c r="O267" s="368"/>
      <c r="Q267" t="s">
        <v>813</v>
      </c>
      <c r="R267" t="s">
        <v>813</v>
      </c>
      <c r="S267" t="s">
        <v>1618</v>
      </c>
      <c r="T267">
        <v>0</v>
      </c>
      <c r="U267">
        <v>0</v>
      </c>
      <c r="V267" s="369" t="s">
        <v>1618</v>
      </c>
      <c r="W267">
        <v>0</v>
      </c>
      <c r="X267">
        <v>1307</v>
      </c>
      <c r="Y267">
        <v>0</v>
      </c>
      <c r="Z267">
        <v>0</v>
      </c>
      <c r="AA267" s="6" t="s">
        <v>1293</v>
      </c>
      <c r="AB267" s="6"/>
      <c r="AC267" s="370"/>
      <c r="AD267" s="6">
        <v>1</v>
      </c>
      <c r="AE267" s="370">
        <v>3</v>
      </c>
      <c r="AF267" s="6">
        <v>1</v>
      </c>
      <c r="AG267" s="6"/>
      <c r="AH267" t="s">
        <v>1619</v>
      </c>
    </row>
    <row r="268" spans="1:34" ht="15" customHeight="1" x14ac:dyDescent="0.3">
      <c r="A268" t="s">
        <v>1277</v>
      </c>
      <c r="B268" t="s">
        <v>1620</v>
      </c>
      <c r="C268" s="365" t="s">
        <v>1278</v>
      </c>
      <c r="D268" s="365" t="s">
        <v>1481</v>
      </c>
      <c r="E268" s="365" t="s">
        <v>11</v>
      </c>
      <c r="F268" s="365" t="s">
        <v>1613</v>
      </c>
      <c r="G268" s="366">
        <v>42914</v>
      </c>
      <c r="H268" s="367">
        <v>0.52083333333333337</v>
      </c>
      <c r="I268" s="368">
        <v>3.5000000000000001E-3</v>
      </c>
      <c r="J268" s="368">
        <v>1.4E-3</v>
      </c>
      <c r="K268" s="368">
        <v>2.1000000000000003E-3</v>
      </c>
      <c r="L268">
        <v>2.0500000000000001E-2</v>
      </c>
      <c r="M268" s="368">
        <v>4.3E-3</v>
      </c>
      <c r="N268" s="368">
        <v>1.6199999999999999E-2</v>
      </c>
      <c r="O268" s="368"/>
      <c r="P268" t="s">
        <v>1621</v>
      </c>
      <c r="Q268" t="s">
        <v>785</v>
      </c>
      <c r="R268" t="s">
        <v>785</v>
      </c>
      <c r="S268" t="s">
        <v>800</v>
      </c>
      <c r="T268" t="s">
        <v>805</v>
      </c>
      <c r="U268" t="s">
        <v>806</v>
      </c>
      <c r="V268" s="369" t="s">
        <v>808</v>
      </c>
      <c r="W268" t="s">
        <v>1622</v>
      </c>
      <c r="X268">
        <v>131170</v>
      </c>
      <c r="Y268">
        <v>0</v>
      </c>
      <c r="Z268">
        <v>0</v>
      </c>
      <c r="AA268" s="6" t="s">
        <v>1280</v>
      </c>
      <c r="AB268" s="6">
        <v>1</v>
      </c>
      <c r="AC268" s="370">
        <v>3</v>
      </c>
      <c r="AD268" s="6">
        <v>2</v>
      </c>
      <c r="AE268" s="370">
        <v>3</v>
      </c>
      <c r="AF268" s="6">
        <v>3</v>
      </c>
      <c r="AG268" s="6"/>
      <c r="AH268" t="s">
        <v>1623</v>
      </c>
    </row>
    <row r="269" spans="1:34" ht="15" customHeight="1" x14ac:dyDescent="0.3">
      <c r="A269" t="s">
        <v>1277</v>
      </c>
      <c r="B269" t="s">
        <v>1620</v>
      </c>
      <c r="C269" s="365" t="s">
        <v>1278</v>
      </c>
      <c r="D269" s="365" t="s">
        <v>1481</v>
      </c>
      <c r="E269" s="365" t="s">
        <v>11</v>
      </c>
      <c r="F269" s="365" t="s">
        <v>1613</v>
      </c>
      <c r="G269" s="366">
        <v>42914</v>
      </c>
      <c r="H269" s="367">
        <v>0.52083333333333337</v>
      </c>
      <c r="I269" s="368"/>
      <c r="J269" s="368"/>
      <c r="K269" s="368"/>
      <c r="M269" s="368"/>
      <c r="N269" s="368"/>
      <c r="O269" s="368"/>
      <c r="Q269" t="s">
        <v>785</v>
      </c>
      <c r="R269" t="s">
        <v>785</v>
      </c>
      <c r="S269" t="s">
        <v>786</v>
      </c>
      <c r="T269" t="s">
        <v>787</v>
      </c>
      <c r="U269" t="s">
        <v>788</v>
      </c>
      <c r="V269" s="369" t="s">
        <v>35</v>
      </c>
      <c r="W269" t="s">
        <v>1358</v>
      </c>
      <c r="X269">
        <v>129370</v>
      </c>
      <c r="Y269">
        <v>0</v>
      </c>
      <c r="Z269">
        <v>0</v>
      </c>
      <c r="AA269" s="6" t="s">
        <v>1280</v>
      </c>
      <c r="AB269" s="6">
        <v>1</v>
      </c>
      <c r="AC269" s="370">
        <v>3</v>
      </c>
      <c r="AD269" s="6">
        <v>1</v>
      </c>
      <c r="AE269" s="370">
        <v>3</v>
      </c>
      <c r="AF269" s="6">
        <v>2</v>
      </c>
      <c r="AG269" s="6"/>
      <c r="AH269" t="s">
        <v>1318</v>
      </c>
    </row>
    <row r="270" spans="1:34" ht="15" customHeight="1" x14ac:dyDescent="0.3">
      <c r="A270" t="s">
        <v>1277</v>
      </c>
      <c r="B270" t="s">
        <v>1620</v>
      </c>
      <c r="C270" s="365" t="s">
        <v>1278</v>
      </c>
      <c r="D270" s="365" t="s">
        <v>1481</v>
      </c>
      <c r="E270" s="365" t="s">
        <v>11</v>
      </c>
      <c r="F270" s="365" t="s">
        <v>1613</v>
      </c>
      <c r="G270" s="366">
        <v>42914</v>
      </c>
      <c r="H270" s="367">
        <v>0.52083333333333337</v>
      </c>
      <c r="I270" s="368"/>
      <c r="J270" s="368"/>
      <c r="K270" s="368"/>
      <c r="M270" s="368"/>
      <c r="N270" s="368"/>
      <c r="O270" s="368"/>
      <c r="Q270" t="s">
        <v>834</v>
      </c>
      <c r="R270" t="s">
        <v>834</v>
      </c>
      <c r="S270" t="s">
        <v>534</v>
      </c>
      <c r="T270">
        <v>0</v>
      </c>
      <c r="U270">
        <v>0</v>
      </c>
      <c r="V270" s="369" t="s">
        <v>534</v>
      </c>
      <c r="W270" t="s">
        <v>1310</v>
      </c>
      <c r="X270">
        <v>105</v>
      </c>
      <c r="Y270">
        <v>0</v>
      </c>
      <c r="Z270">
        <v>0</v>
      </c>
      <c r="AA270" s="6" t="s">
        <v>1280</v>
      </c>
      <c r="AB270" s="6">
        <v>1</v>
      </c>
      <c r="AC270" s="370">
        <v>3</v>
      </c>
      <c r="AD270" s="6">
        <v>2</v>
      </c>
      <c r="AE270" s="370">
        <v>3</v>
      </c>
      <c r="AF270" s="6">
        <v>3</v>
      </c>
      <c r="AG270" s="6"/>
      <c r="AH270" t="s">
        <v>1338</v>
      </c>
    </row>
    <row r="271" spans="1:34" ht="15" customHeight="1" x14ac:dyDescent="0.3">
      <c r="A271" t="s">
        <v>1277</v>
      </c>
      <c r="B271" t="s">
        <v>1620</v>
      </c>
      <c r="C271" s="365" t="s">
        <v>1278</v>
      </c>
      <c r="D271" s="365" t="s">
        <v>1481</v>
      </c>
      <c r="E271" s="365" t="s">
        <v>11</v>
      </c>
      <c r="F271" s="365" t="s">
        <v>1613</v>
      </c>
      <c r="G271" s="366">
        <v>42914</v>
      </c>
      <c r="H271" s="367">
        <v>0.52083333333333337</v>
      </c>
      <c r="I271" s="368"/>
      <c r="J271" s="368"/>
      <c r="K271" s="368"/>
      <c r="M271" s="368"/>
      <c r="N271" s="368"/>
      <c r="O271" s="368"/>
      <c r="Q271" t="s">
        <v>1286</v>
      </c>
      <c r="R271" t="s">
        <v>1508</v>
      </c>
      <c r="S271" t="s">
        <v>1509</v>
      </c>
      <c r="T271">
        <v>0</v>
      </c>
      <c r="U271">
        <v>0</v>
      </c>
      <c r="V271" s="369" t="s">
        <v>1509</v>
      </c>
      <c r="W271" t="s">
        <v>1510</v>
      </c>
      <c r="X271">
        <v>164811</v>
      </c>
      <c r="Y271">
        <v>0</v>
      </c>
      <c r="Z271">
        <v>0</v>
      </c>
      <c r="AA271" s="6" t="s">
        <v>1293</v>
      </c>
      <c r="AB271" s="6"/>
      <c r="AC271" s="370"/>
      <c r="AD271" s="6">
        <v>1</v>
      </c>
      <c r="AE271" s="370">
        <v>3</v>
      </c>
      <c r="AF271" s="6">
        <v>1</v>
      </c>
      <c r="AG271" s="6"/>
      <c r="AH271" t="s">
        <v>1615</v>
      </c>
    </row>
    <row r="272" spans="1:34" ht="15" customHeight="1" x14ac:dyDescent="0.3">
      <c r="A272" t="s">
        <v>1277</v>
      </c>
      <c r="B272" t="s">
        <v>1624</v>
      </c>
      <c r="C272" s="365" t="s">
        <v>1278</v>
      </c>
      <c r="D272" s="365" t="s">
        <v>1481</v>
      </c>
      <c r="E272" s="365" t="s">
        <v>11</v>
      </c>
      <c r="F272" s="365" t="s">
        <v>1613</v>
      </c>
      <c r="G272" s="366">
        <v>42914</v>
      </c>
      <c r="H272" s="367">
        <v>0.52083333333333337</v>
      </c>
      <c r="I272" s="368">
        <v>1.9E-3</v>
      </c>
      <c r="J272" s="368">
        <v>1.2999999999999999E-3</v>
      </c>
      <c r="K272" s="368">
        <v>6.0000000000000006E-4</v>
      </c>
      <c r="L272">
        <v>1.12E-2</v>
      </c>
      <c r="M272" s="368">
        <v>4.7999999999999996E-3</v>
      </c>
      <c r="N272" s="368">
        <v>6.4000000000000003E-3</v>
      </c>
      <c r="O272" s="368" t="s">
        <v>1323</v>
      </c>
      <c r="Q272" t="s">
        <v>785</v>
      </c>
      <c r="R272" t="s">
        <v>785</v>
      </c>
      <c r="S272" t="s">
        <v>800</v>
      </c>
      <c r="T272" t="s">
        <v>805</v>
      </c>
      <c r="U272" t="s">
        <v>806</v>
      </c>
      <c r="V272" s="369" t="s">
        <v>806</v>
      </c>
      <c r="W272" t="s">
        <v>1317</v>
      </c>
      <c r="X272">
        <v>913</v>
      </c>
      <c r="Y272">
        <v>0</v>
      </c>
      <c r="Z272">
        <v>0</v>
      </c>
      <c r="AA272" s="6" t="s">
        <v>1280</v>
      </c>
      <c r="AB272" s="6"/>
      <c r="AC272" s="370"/>
      <c r="AD272" s="6">
        <v>1</v>
      </c>
      <c r="AE272" s="370">
        <v>3</v>
      </c>
      <c r="AF272" s="6">
        <v>1</v>
      </c>
      <c r="AG272" s="6"/>
      <c r="AH272" t="s">
        <v>1318</v>
      </c>
    </row>
    <row r="273" spans="1:34" ht="15" customHeight="1" x14ac:dyDescent="0.3">
      <c r="A273" t="s">
        <v>1277</v>
      </c>
      <c r="B273" t="s">
        <v>1625</v>
      </c>
      <c r="C273" s="365" t="s">
        <v>1278</v>
      </c>
      <c r="D273" s="365" t="s">
        <v>1481</v>
      </c>
      <c r="E273" s="365" t="s">
        <v>11</v>
      </c>
      <c r="F273" s="365" t="s">
        <v>1613</v>
      </c>
      <c r="G273" s="366">
        <v>42914</v>
      </c>
      <c r="H273" s="367">
        <v>0.52083333333333337</v>
      </c>
      <c r="I273" s="368">
        <v>8.0999999999999996E-3</v>
      </c>
      <c r="J273" s="368">
        <v>5.4000000000000003E-3</v>
      </c>
      <c r="K273" s="368">
        <v>2.6999999999999993E-3</v>
      </c>
      <c r="L273">
        <v>6.0100000000000001E-2</v>
      </c>
      <c r="M273" s="368">
        <v>2.7699999999999999E-2</v>
      </c>
      <c r="N273" s="368">
        <v>3.2399999999999998E-2</v>
      </c>
      <c r="O273" s="368" t="s">
        <v>1323</v>
      </c>
      <c r="Q273" t="s">
        <v>1286</v>
      </c>
      <c r="R273" t="s">
        <v>1341</v>
      </c>
      <c r="S273">
        <v>0</v>
      </c>
      <c r="T273">
        <v>0</v>
      </c>
      <c r="U273">
        <v>0</v>
      </c>
      <c r="V273" s="369" t="s">
        <v>1341</v>
      </c>
      <c r="W273">
        <v>0</v>
      </c>
      <c r="X273">
        <v>146142</v>
      </c>
      <c r="Y273">
        <v>0</v>
      </c>
      <c r="Z273" t="s">
        <v>1342</v>
      </c>
      <c r="AA273" s="6" t="s">
        <v>1280</v>
      </c>
      <c r="AB273" s="6"/>
      <c r="AC273" s="370"/>
      <c r="AD273" s="6">
        <v>1</v>
      </c>
      <c r="AE273" s="370"/>
      <c r="AF273" s="6">
        <v>1</v>
      </c>
      <c r="AG273" s="6"/>
    </row>
    <row r="274" spans="1:34" ht="15" customHeight="1" x14ac:dyDescent="0.3">
      <c r="A274" t="s">
        <v>1277</v>
      </c>
      <c r="B274" t="s">
        <v>1625</v>
      </c>
      <c r="C274" s="365" t="s">
        <v>1278</v>
      </c>
      <c r="D274" s="365" t="s">
        <v>1481</v>
      </c>
      <c r="E274" s="365" t="s">
        <v>11</v>
      </c>
      <c r="F274" s="365" t="s">
        <v>1613</v>
      </c>
      <c r="G274" s="366">
        <v>42914</v>
      </c>
      <c r="H274" s="367">
        <v>0.52083333333333337</v>
      </c>
      <c r="I274" s="368"/>
      <c r="J274" s="368"/>
      <c r="K274" s="368"/>
      <c r="M274" s="368"/>
      <c r="N274" s="368"/>
      <c r="O274" s="368"/>
      <c r="Q274" t="s">
        <v>834</v>
      </c>
      <c r="R274" t="s">
        <v>834</v>
      </c>
      <c r="S274" t="s">
        <v>534</v>
      </c>
      <c r="T274" t="s">
        <v>835</v>
      </c>
      <c r="U274" t="s">
        <v>854</v>
      </c>
      <c r="V274" s="369" t="s">
        <v>43</v>
      </c>
      <c r="W274" t="s">
        <v>1282</v>
      </c>
      <c r="X274">
        <v>880017</v>
      </c>
      <c r="Y274" t="s">
        <v>1468</v>
      </c>
      <c r="Z274" t="s">
        <v>1469</v>
      </c>
      <c r="AA274" s="6" t="s">
        <v>1280</v>
      </c>
      <c r="AB274" s="6"/>
      <c r="AC274" s="370"/>
      <c r="AD274" s="6">
        <v>1</v>
      </c>
      <c r="AE274" s="370">
        <v>3</v>
      </c>
      <c r="AF274" s="6">
        <v>1</v>
      </c>
      <c r="AG274" s="6"/>
      <c r="AH274" t="s">
        <v>1617</v>
      </c>
    </row>
    <row r="275" spans="1:34" ht="15" customHeight="1" x14ac:dyDescent="0.3">
      <c r="A275" t="s">
        <v>1277</v>
      </c>
      <c r="B275" t="s">
        <v>1625</v>
      </c>
      <c r="C275" s="365" t="s">
        <v>1278</v>
      </c>
      <c r="D275" s="365" t="s">
        <v>1481</v>
      </c>
      <c r="E275" s="365" t="s">
        <v>11</v>
      </c>
      <c r="F275" s="365" t="s">
        <v>1613</v>
      </c>
      <c r="G275" s="366">
        <v>42914</v>
      </c>
      <c r="H275" s="367">
        <v>0.52083333333333337</v>
      </c>
      <c r="I275" s="368"/>
      <c r="J275" s="368"/>
      <c r="K275" s="368"/>
      <c r="M275" s="368"/>
      <c r="N275" s="368"/>
      <c r="O275" s="368"/>
      <c r="Q275" t="s">
        <v>834</v>
      </c>
      <c r="R275" t="s">
        <v>834</v>
      </c>
      <c r="S275" t="s">
        <v>534</v>
      </c>
      <c r="T275">
        <v>0</v>
      </c>
      <c r="U275">
        <v>0</v>
      </c>
      <c r="V275" s="369" t="s">
        <v>534</v>
      </c>
      <c r="W275" t="s">
        <v>1310</v>
      </c>
      <c r="X275">
        <v>105</v>
      </c>
      <c r="Y275">
        <v>0</v>
      </c>
      <c r="Z275">
        <v>0</v>
      </c>
      <c r="AA275" s="6" t="s">
        <v>1280</v>
      </c>
      <c r="AB275" s="6"/>
      <c r="AC275" s="370"/>
      <c r="AD275" s="6">
        <v>1</v>
      </c>
      <c r="AE275" s="370">
        <v>3</v>
      </c>
      <c r="AF275" s="6">
        <v>1</v>
      </c>
      <c r="AG275" s="6"/>
      <c r="AH275" t="s">
        <v>1338</v>
      </c>
    </row>
    <row r="276" spans="1:34" ht="15" customHeight="1" x14ac:dyDescent="0.3">
      <c r="A276" t="s">
        <v>1277</v>
      </c>
      <c r="B276" t="s">
        <v>1625</v>
      </c>
      <c r="C276" s="365" t="s">
        <v>1278</v>
      </c>
      <c r="D276" s="365" t="s">
        <v>1481</v>
      </c>
      <c r="E276" s="365" t="s">
        <v>11</v>
      </c>
      <c r="F276" s="365" t="s">
        <v>1613</v>
      </c>
      <c r="G276" s="366">
        <v>42914</v>
      </c>
      <c r="H276" s="367">
        <v>0.52083333333333337</v>
      </c>
      <c r="I276" s="368"/>
      <c r="J276" s="368"/>
      <c r="K276" s="368"/>
      <c r="M276" s="368"/>
      <c r="N276" s="368"/>
      <c r="O276" s="368"/>
      <c r="Q276" t="s">
        <v>1286</v>
      </c>
      <c r="R276" t="s">
        <v>1295</v>
      </c>
      <c r="S276" t="s">
        <v>1296</v>
      </c>
      <c r="T276">
        <v>0</v>
      </c>
      <c r="U276">
        <v>0</v>
      </c>
      <c r="V276" s="369" t="s">
        <v>1297</v>
      </c>
      <c r="W276">
        <v>0</v>
      </c>
      <c r="X276">
        <v>108400</v>
      </c>
      <c r="Y276">
        <v>0</v>
      </c>
      <c r="Z276">
        <v>0</v>
      </c>
      <c r="AA276" s="6" t="s">
        <v>1298</v>
      </c>
      <c r="AB276" s="6"/>
      <c r="AC276" s="370"/>
      <c r="AD276" s="6">
        <v>2</v>
      </c>
      <c r="AE276" s="370">
        <v>1</v>
      </c>
      <c r="AF276" s="6">
        <v>2</v>
      </c>
      <c r="AG276" s="6"/>
    </row>
    <row r="277" spans="1:34" ht="15" customHeight="1" x14ac:dyDescent="0.3">
      <c r="A277" t="s">
        <v>1277</v>
      </c>
      <c r="B277" t="s">
        <v>1625</v>
      </c>
      <c r="C277" s="365" t="s">
        <v>1278</v>
      </c>
      <c r="D277" s="365" t="s">
        <v>1481</v>
      </c>
      <c r="E277" s="365" t="s">
        <v>11</v>
      </c>
      <c r="F277" s="365" t="s">
        <v>1613</v>
      </c>
      <c r="G277" s="366">
        <v>42914</v>
      </c>
      <c r="H277" s="367">
        <v>0.52083333333333337</v>
      </c>
      <c r="I277" s="368"/>
      <c r="J277" s="368"/>
      <c r="K277" s="368"/>
      <c r="M277" s="368"/>
      <c r="N277" s="368"/>
      <c r="O277" s="368"/>
      <c r="Q277" t="s">
        <v>785</v>
      </c>
      <c r="R277" t="s">
        <v>785</v>
      </c>
      <c r="S277" t="s">
        <v>800</v>
      </c>
      <c r="T277" t="s">
        <v>805</v>
      </c>
      <c r="U277" t="s">
        <v>806</v>
      </c>
      <c r="V277" s="369" t="s">
        <v>808</v>
      </c>
      <c r="W277" t="s">
        <v>1622</v>
      </c>
      <c r="X277">
        <v>131170</v>
      </c>
      <c r="Y277">
        <v>0</v>
      </c>
      <c r="Z277">
        <v>0</v>
      </c>
      <c r="AA277" s="6" t="s">
        <v>1280</v>
      </c>
      <c r="AB277" s="6"/>
      <c r="AC277" s="370"/>
      <c r="AD277" s="6">
        <v>2</v>
      </c>
      <c r="AE277" s="370">
        <v>3</v>
      </c>
      <c r="AF277" s="6">
        <v>2</v>
      </c>
      <c r="AG277" s="6"/>
      <c r="AH277" t="s">
        <v>1467</v>
      </c>
    </row>
    <row r="278" spans="1:34" ht="15" customHeight="1" x14ac:dyDescent="0.3">
      <c r="A278" t="s">
        <v>1277</v>
      </c>
      <c r="B278" t="s">
        <v>1626</v>
      </c>
      <c r="C278" s="365" t="s">
        <v>1278</v>
      </c>
      <c r="D278" s="365" t="s">
        <v>1481</v>
      </c>
      <c r="E278" s="365" t="s">
        <v>11</v>
      </c>
      <c r="F278" s="365" t="s">
        <v>1613</v>
      </c>
      <c r="G278" s="366">
        <v>42914</v>
      </c>
      <c r="H278" s="367">
        <v>0.52083333333333337</v>
      </c>
      <c r="I278" s="368">
        <v>2.8999999999999998E-3</v>
      </c>
      <c r="J278" s="368">
        <v>1.6000000000000001E-3</v>
      </c>
      <c r="K278" s="368">
        <v>1.2999999999999997E-3</v>
      </c>
      <c r="L278">
        <v>2.6499999999999999E-2</v>
      </c>
      <c r="M278" s="368">
        <v>1.03E-2</v>
      </c>
      <c r="N278" s="368">
        <v>1.6199999999999999E-2</v>
      </c>
      <c r="O278" s="368"/>
      <c r="P278" t="s">
        <v>1627</v>
      </c>
      <c r="Q278" t="s">
        <v>1286</v>
      </c>
      <c r="R278" t="s">
        <v>1295</v>
      </c>
      <c r="S278" t="s">
        <v>1296</v>
      </c>
      <c r="T278">
        <v>0</v>
      </c>
      <c r="U278">
        <v>0</v>
      </c>
      <c r="V278" s="369" t="s">
        <v>1297</v>
      </c>
      <c r="W278">
        <v>0</v>
      </c>
      <c r="X278">
        <v>108400</v>
      </c>
      <c r="Y278">
        <v>0</v>
      </c>
      <c r="Z278">
        <v>0</v>
      </c>
      <c r="AA278" s="6" t="s">
        <v>1298</v>
      </c>
      <c r="AB278" s="6">
        <v>1</v>
      </c>
      <c r="AC278" s="370">
        <v>1</v>
      </c>
      <c r="AD278" s="6"/>
      <c r="AE278" s="370"/>
      <c r="AF278" s="6">
        <v>1</v>
      </c>
      <c r="AG278" s="6"/>
    </row>
    <row r="279" spans="1:34" ht="15" customHeight="1" x14ac:dyDescent="0.3">
      <c r="A279" t="s">
        <v>1277</v>
      </c>
      <c r="B279" t="s">
        <v>1626</v>
      </c>
      <c r="C279" s="365" t="s">
        <v>1278</v>
      </c>
      <c r="D279" s="365" t="s">
        <v>1481</v>
      </c>
      <c r="E279" s="365" t="s">
        <v>11</v>
      </c>
      <c r="F279" s="365" t="s">
        <v>1613</v>
      </c>
      <c r="G279" s="366">
        <v>42914</v>
      </c>
      <c r="H279" s="367">
        <v>0.52083333333333337</v>
      </c>
      <c r="I279" s="368"/>
      <c r="J279" s="368"/>
      <c r="K279" s="368"/>
      <c r="M279" s="368"/>
      <c r="N279" s="368"/>
      <c r="O279" s="368"/>
      <c r="Q279" t="s">
        <v>785</v>
      </c>
      <c r="R279" t="s">
        <v>785</v>
      </c>
      <c r="S279" t="s">
        <v>800</v>
      </c>
      <c r="T279" t="s">
        <v>805</v>
      </c>
      <c r="U279" t="s">
        <v>806</v>
      </c>
      <c r="V279" s="369" t="s">
        <v>806</v>
      </c>
      <c r="W279" t="s">
        <v>1317</v>
      </c>
      <c r="X279">
        <v>913</v>
      </c>
      <c r="Y279">
        <v>0</v>
      </c>
      <c r="Z279">
        <v>0</v>
      </c>
      <c r="AA279" s="6" t="s">
        <v>1280</v>
      </c>
      <c r="AB279" s="6">
        <v>1</v>
      </c>
      <c r="AC279" s="370">
        <v>3</v>
      </c>
      <c r="AD279" s="6"/>
      <c r="AE279" s="370"/>
      <c r="AF279" s="6">
        <v>1</v>
      </c>
      <c r="AG279" s="6"/>
      <c r="AH279" t="s">
        <v>1318</v>
      </c>
    </row>
    <row r="280" spans="1:34" ht="15" customHeight="1" x14ac:dyDescent="0.3">
      <c r="A280" t="s">
        <v>1277</v>
      </c>
      <c r="B280" t="s">
        <v>1628</v>
      </c>
      <c r="C280" s="365" t="s">
        <v>1278</v>
      </c>
      <c r="D280" s="365" t="s">
        <v>1481</v>
      </c>
      <c r="E280" s="365" t="s">
        <v>11</v>
      </c>
      <c r="F280" s="365" t="s">
        <v>1613</v>
      </c>
      <c r="G280" s="366">
        <v>42914</v>
      </c>
      <c r="H280" s="367">
        <v>0.52083333333333337</v>
      </c>
      <c r="I280" s="368">
        <v>3.5999999999999999E-3</v>
      </c>
      <c r="J280" s="368">
        <v>2.3999999999999998E-3</v>
      </c>
      <c r="K280" s="368">
        <v>1.2000000000000001E-3</v>
      </c>
      <c r="L280">
        <v>1.6799999999999999E-2</v>
      </c>
      <c r="M280" s="368">
        <v>5.0000000000000001E-3</v>
      </c>
      <c r="N280" s="368">
        <v>1.1799999999999998E-2</v>
      </c>
      <c r="O280" s="368"/>
      <c r="P280" t="s">
        <v>1489</v>
      </c>
      <c r="Q280" t="s">
        <v>834</v>
      </c>
      <c r="R280" t="s">
        <v>834</v>
      </c>
      <c r="S280" t="s">
        <v>534</v>
      </c>
      <c r="T280">
        <v>0</v>
      </c>
      <c r="U280">
        <v>0</v>
      </c>
      <c r="V280" s="369" t="s">
        <v>534</v>
      </c>
      <c r="W280" t="s">
        <v>1310</v>
      </c>
      <c r="X280">
        <v>105</v>
      </c>
      <c r="Y280">
        <v>0</v>
      </c>
      <c r="Z280">
        <v>0</v>
      </c>
      <c r="AA280" s="6" t="s">
        <v>1280</v>
      </c>
      <c r="AB280" s="6"/>
      <c r="AC280" s="370"/>
      <c r="AD280" s="6">
        <v>1</v>
      </c>
      <c r="AE280" s="370">
        <v>3</v>
      </c>
      <c r="AF280" s="6">
        <v>1</v>
      </c>
      <c r="AG280" s="6"/>
      <c r="AH280" t="s">
        <v>1629</v>
      </c>
    </row>
    <row r="281" spans="1:34" ht="15" customHeight="1" x14ac:dyDescent="0.3">
      <c r="A281" t="s">
        <v>1277</v>
      </c>
      <c r="B281" t="s">
        <v>1628</v>
      </c>
      <c r="C281" s="365" t="s">
        <v>1278</v>
      </c>
      <c r="D281" s="365" t="s">
        <v>1481</v>
      </c>
      <c r="E281" s="365" t="s">
        <v>11</v>
      </c>
      <c r="F281" s="365" t="s">
        <v>1613</v>
      </c>
      <c r="G281" s="366">
        <v>42914</v>
      </c>
      <c r="H281" s="367">
        <v>0.52083333333333337</v>
      </c>
      <c r="I281" s="368"/>
      <c r="J281" s="368"/>
      <c r="K281" s="368"/>
      <c r="M281" s="368"/>
      <c r="N281" s="368"/>
      <c r="O281" s="368"/>
      <c r="Q281" t="s">
        <v>813</v>
      </c>
      <c r="R281" t="s">
        <v>813</v>
      </c>
      <c r="S281" t="s">
        <v>821</v>
      </c>
      <c r="T281">
        <v>0</v>
      </c>
      <c r="U281">
        <v>0</v>
      </c>
      <c r="V281" s="369" t="s">
        <v>813</v>
      </c>
      <c r="W281">
        <v>0</v>
      </c>
      <c r="X281">
        <v>1066</v>
      </c>
      <c r="Y281">
        <v>0</v>
      </c>
      <c r="Z281">
        <v>0</v>
      </c>
      <c r="AA281" s="6" t="s">
        <v>1280</v>
      </c>
      <c r="AB281" s="6">
        <v>1</v>
      </c>
      <c r="AC281" s="370">
        <v>3</v>
      </c>
      <c r="AD281" s="6"/>
      <c r="AE281" s="370"/>
      <c r="AF281" s="6">
        <v>1</v>
      </c>
      <c r="AG281" s="6"/>
      <c r="AH281" t="s">
        <v>1630</v>
      </c>
    </row>
    <row r="282" spans="1:34" ht="15" customHeight="1" x14ac:dyDescent="0.3">
      <c r="A282" t="s">
        <v>1277</v>
      </c>
      <c r="B282" t="s">
        <v>1628</v>
      </c>
      <c r="C282" s="365" t="s">
        <v>1278</v>
      </c>
      <c r="D282" s="365" t="s">
        <v>1481</v>
      </c>
      <c r="E282" s="365" t="s">
        <v>11</v>
      </c>
      <c r="F282" s="365" t="s">
        <v>1613</v>
      </c>
      <c r="G282" s="366">
        <v>42914</v>
      </c>
      <c r="H282" s="367">
        <v>0.52083333333333337</v>
      </c>
      <c r="I282" s="368"/>
      <c r="J282" s="368"/>
      <c r="K282" s="368"/>
      <c r="M282" s="368"/>
      <c r="N282" s="368"/>
      <c r="O282" s="368"/>
      <c r="Q282" t="s">
        <v>785</v>
      </c>
      <c r="R282" t="s">
        <v>785</v>
      </c>
      <c r="S282" t="s">
        <v>800</v>
      </c>
      <c r="T282" t="s">
        <v>805</v>
      </c>
      <c r="U282" t="s">
        <v>806</v>
      </c>
      <c r="V282" s="369" t="s">
        <v>806</v>
      </c>
      <c r="W282" t="s">
        <v>1317</v>
      </c>
      <c r="X282">
        <v>913</v>
      </c>
      <c r="Y282">
        <v>0</v>
      </c>
      <c r="Z282">
        <v>0</v>
      </c>
      <c r="AA282" s="6" t="s">
        <v>1280</v>
      </c>
      <c r="AB282" s="6"/>
      <c r="AC282" s="370"/>
      <c r="AD282" s="6">
        <v>1</v>
      </c>
      <c r="AE282" s="370">
        <v>3</v>
      </c>
      <c r="AF282" s="6">
        <v>1</v>
      </c>
      <c r="AG282" s="6"/>
      <c r="AH282" t="s">
        <v>1318</v>
      </c>
    </row>
    <row r="283" spans="1:34" ht="15" customHeight="1" x14ac:dyDescent="0.3">
      <c r="A283" t="s">
        <v>1277</v>
      </c>
      <c r="B283" t="s">
        <v>1631</v>
      </c>
      <c r="C283" s="365" t="s">
        <v>1278</v>
      </c>
      <c r="D283" s="365" t="s">
        <v>1481</v>
      </c>
      <c r="E283" s="365" t="s">
        <v>11</v>
      </c>
      <c r="F283" s="365" t="s">
        <v>465</v>
      </c>
      <c r="G283" s="366">
        <v>42900</v>
      </c>
      <c r="H283" s="367">
        <v>0.63888888888888895</v>
      </c>
      <c r="I283" s="368">
        <v>3.5999999999999999E-3</v>
      </c>
      <c r="J283" s="368">
        <v>1.1000000000000001E-3</v>
      </c>
      <c r="K283" s="368">
        <v>2.4999999999999996E-3</v>
      </c>
      <c r="L283">
        <v>1.37E-2</v>
      </c>
      <c r="M283" s="368">
        <v>3.0999999999999999E-3</v>
      </c>
      <c r="N283" s="368">
        <v>1.06E-2</v>
      </c>
      <c r="O283" s="368"/>
      <c r="P283" t="s">
        <v>1489</v>
      </c>
      <c r="Q283" t="s">
        <v>785</v>
      </c>
      <c r="R283" t="s">
        <v>785</v>
      </c>
      <c r="S283" t="s">
        <v>800</v>
      </c>
      <c r="T283" t="s">
        <v>805</v>
      </c>
      <c r="U283" t="s">
        <v>806</v>
      </c>
      <c r="V283" s="369" t="s">
        <v>806</v>
      </c>
      <c r="W283" t="s">
        <v>1317</v>
      </c>
      <c r="X283">
        <v>913</v>
      </c>
      <c r="Y283">
        <v>0</v>
      </c>
      <c r="Z283">
        <v>0</v>
      </c>
      <c r="AA283" s="6" t="s">
        <v>1280</v>
      </c>
      <c r="AB283" s="6">
        <v>1</v>
      </c>
      <c r="AC283" s="370">
        <v>3</v>
      </c>
      <c r="AD283" s="6">
        <v>2</v>
      </c>
      <c r="AE283" s="370">
        <v>3</v>
      </c>
      <c r="AF283" s="6">
        <v>3</v>
      </c>
      <c r="AG283" s="6"/>
      <c r="AH283" t="s">
        <v>1632</v>
      </c>
    </row>
    <row r="284" spans="1:34" ht="15" customHeight="1" x14ac:dyDescent="0.3">
      <c r="A284" t="s">
        <v>1277</v>
      </c>
      <c r="B284" t="s">
        <v>1631</v>
      </c>
      <c r="C284" s="365" t="s">
        <v>1278</v>
      </c>
      <c r="D284" s="365" t="s">
        <v>1481</v>
      </c>
      <c r="E284" s="365" t="s">
        <v>11</v>
      </c>
      <c r="F284" s="365" t="s">
        <v>465</v>
      </c>
      <c r="G284" s="366">
        <v>42900</v>
      </c>
      <c r="H284" s="367">
        <v>0.63888888888888895</v>
      </c>
      <c r="I284" s="368"/>
      <c r="J284" s="368"/>
      <c r="K284" s="368"/>
      <c r="M284" s="368"/>
      <c r="N284" s="368"/>
      <c r="O284" s="368"/>
      <c r="Q284" t="s">
        <v>813</v>
      </c>
      <c r="R284" t="s">
        <v>813</v>
      </c>
      <c r="S284" t="s">
        <v>821</v>
      </c>
      <c r="T284" t="s">
        <v>596</v>
      </c>
      <c r="U284">
        <v>0</v>
      </c>
      <c r="V284" s="369" t="s">
        <v>596</v>
      </c>
      <c r="W284" t="s">
        <v>1447</v>
      </c>
      <c r="X284">
        <v>1130</v>
      </c>
      <c r="Y284">
        <v>0</v>
      </c>
      <c r="Z284">
        <v>0</v>
      </c>
      <c r="AA284" s="6" t="s">
        <v>1280</v>
      </c>
      <c r="AB284" s="6">
        <v>1</v>
      </c>
      <c r="AC284" s="370">
        <v>3</v>
      </c>
      <c r="AD284" s="6"/>
      <c r="AE284" s="370"/>
      <c r="AF284" s="6">
        <v>1</v>
      </c>
      <c r="AG284" s="6"/>
      <c r="AH284" t="s">
        <v>1589</v>
      </c>
    </row>
    <row r="285" spans="1:34" ht="15" customHeight="1" x14ac:dyDescent="0.3">
      <c r="A285" t="s">
        <v>1277</v>
      </c>
      <c r="B285" t="s">
        <v>1631</v>
      </c>
      <c r="C285" s="365" t="s">
        <v>1278</v>
      </c>
      <c r="D285" s="365" t="s">
        <v>1481</v>
      </c>
      <c r="E285" s="365" t="s">
        <v>11</v>
      </c>
      <c r="F285" s="365" t="s">
        <v>465</v>
      </c>
      <c r="G285" s="366">
        <v>42900</v>
      </c>
      <c r="H285" s="367">
        <v>0.63888888888888895</v>
      </c>
      <c r="I285" s="368"/>
      <c r="J285" s="368"/>
      <c r="K285" s="368"/>
      <c r="M285" s="368"/>
      <c r="N285" s="368"/>
      <c r="O285" s="368"/>
      <c r="Q285" t="s">
        <v>1286</v>
      </c>
      <c r="R285" t="s">
        <v>1367</v>
      </c>
      <c r="S285" t="s">
        <v>1368</v>
      </c>
      <c r="T285">
        <v>0</v>
      </c>
      <c r="U285">
        <v>0</v>
      </c>
      <c r="V285" s="369" t="s">
        <v>1369</v>
      </c>
      <c r="W285" t="s">
        <v>1370</v>
      </c>
      <c r="X285">
        <v>148899</v>
      </c>
      <c r="Y285">
        <v>0</v>
      </c>
      <c r="Z285" t="s">
        <v>1371</v>
      </c>
      <c r="AA285" s="6" t="s">
        <v>1293</v>
      </c>
      <c r="AB285" s="6">
        <v>1</v>
      </c>
      <c r="AC285" s="370">
        <v>2</v>
      </c>
      <c r="AD285" s="6"/>
      <c r="AE285" s="370"/>
      <c r="AF285" s="6">
        <v>1</v>
      </c>
      <c r="AG285" s="6"/>
      <c r="AH285" t="s">
        <v>1372</v>
      </c>
    </row>
    <row r="286" spans="1:34" ht="15" customHeight="1" x14ac:dyDescent="0.3">
      <c r="A286" t="s">
        <v>1277</v>
      </c>
      <c r="B286" t="s">
        <v>1631</v>
      </c>
      <c r="C286" s="365" t="s">
        <v>1278</v>
      </c>
      <c r="D286" s="365" t="s">
        <v>1481</v>
      </c>
      <c r="E286" s="365" t="s">
        <v>11</v>
      </c>
      <c r="F286" s="365" t="s">
        <v>465</v>
      </c>
      <c r="G286" s="366">
        <v>42900</v>
      </c>
      <c r="H286" s="367">
        <v>0.63888888888888895</v>
      </c>
      <c r="I286" s="368"/>
      <c r="J286" s="368"/>
      <c r="K286" s="368"/>
      <c r="M286" s="368"/>
      <c r="N286" s="368"/>
      <c r="O286" s="368"/>
      <c r="Q286" t="s">
        <v>785</v>
      </c>
      <c r="R286" t="s">
        <v>785</v>
      </c>
      <c r="S286" t="s">
        <v>800</v>
      </c>
      <c r="T286" t="s">
        <v>805</v>
      </c>
      <c r="U286" t="s">
        <v>806</v>
      </c>
      <c r="V286" s="369" t="s">
        <v>807</v>
      </c>
      <c r="W286" t="s">
        <v>1322</v>
      </c>
      <c r="X286">
        <v>131141</v>
      </c>
      <c r="Y286">
        <v>0</v>
      </c>
      <c r="Z286">
        <v>0</v>
      </c>
      <c r="AA286" s="6" t="s">
        <v>1280</v>
      </c>
      <c r="AB286" s="6"/>
      <c r="AC286" s="370"/>
      <c r="AD286" s="6">
        <v>6</v>
      </c>
      <c r="AE286" s="370">
        <v>3</v>
      </c>
      <c r="AF286" s="6">
        <v>6</v>
      </c>
      <c r="AG286" s="6"/>
      <c r="AH286" t="s">
        <v>1467</v>
      </c>
    </row>
    <row r="287" spans="1:34" ht="15" customHeight="1" x14ac:dyDescent="0.3">
      <c r="A287" t="s">
        <v>1277</v>
      </c>
      <c r="B287" t="s">
        <v>1633</v>
      </c>
      <c r="C287" s="365" t="s">
        <v>1278</v>
      </c>
      <c r="D287" s="365" t="s">
        <v>1481</v>
      </c>
      <c r="E287" s="365" t="s">
        <v>11</v>
      </c>
      <c r="F287" s="365" t="s">
        <v>465</v>
      </c>
      <c r="G287" s="366">
        <v>42900</v>
      </c>
      <c r="H287" s="367">
        <v>0.63888888888888895</v>
      </c>
      <c r="I287" s="368">
        <v>2.1100000000000001E-2</v>
      </c>
      <c r="J287" s="368">
        <v>7.7000000000000002E-3</v>
      </c>
      <c r="K287" s="368">
        <v>1.34E-2</v>
      </c>
      <c r="L287">
        <v>3.7199999999999997E-2</v>
      </c>
      <c r="M287" s="368">
        <v>9.1999999999999998E-3</v>
      </c>
      <c r="N287" s="368">
        <v>2.7999999999999997E-2</v>
      </c>
      <c r="O287" s="368"/>
      <c r="Q287" t="s">
        <v>785</v>
      </c>
      <c r="R287" t="s">
        <v>785</v>
      </c>
      <c r="S287" t="s">
        <v>786</v>
      </c>
      <c r="T287" t="s">
        <v>787</v>
      </c>
      <c r="U287" t="s">
        <v>788</v>
      </c>
      <c r="V287" s="369" t="s">
        <v>35</v>
      </c>
      <c r="W287" t="s">
        <v>1358</v>
      </c>
      <c r="X287">
        <v>129370</v>
      </c>
      <c r="Y287">
        <v>0</v>
      </c>
      <c r="Z287">
        <v>0</v>
      </c>
      <c r="AA287" s="6" t="s">
        <v>1280</v>
      </c>
      <c r="AB287" s="6"/>
      <c r="AC287" s="370"/>
      <c r="AD287" s="6">
        <v>1</v>
      </c>
      <c r="AE287" s="370">
        <v>3</v>
      </c>
      <c r="AF287" s="6">
        <v>1</v>
      </c>
      <c r="AG287" s="6"/>
      <c r="AH287" t="s">
        <v>1634</v>
      </c>
    </row>
    <row r="288" spans="1:34" ht="15" customHeight="1" x14ac:dyDescent="0.3">
      <c r="A288" t="s">
        <v>1277</v>
      </c>
      <c r="B288" t="s">
        <v>1633</v>
      </c>
      <c r="C288" s="365" t="s">
        <v>1278</v>
      </c>
      <c r="D288" s="365" t="s">
        <v>1481</v>
      </c>
      <c r="E288" s="365" t="s">
        <v>11</v>
      </c>
      <c r="F288" s="365" t="s">
        <v>465</v>
      </c>
      <c r="G288" s="366">
        <v>42900</v>
      </c>
      <c r="H288" s="367">
        <v>0.63888888888888895</v>
      </c>
      <c r="I288" s="368"/>
      <c r="J288" s="368"/>
      <c r="K288" s="368"/>
      <c r="M288" s="368"/>
      <c r="N288" s="368"/>
      <c r="O288" s="368"/>
      <c r="Q288" t="s">
        <v>1286</v>
      </c>
      <c r="R288" t="s">
        <v>1295</v>
      </c>
      <c r="S288" t="s">
        <v>1296</v>
      </c>
      <c r="T288">
        <v>0</v>
      </c>
      <c r="U288">
        <v>0</v>
      </c>
      <c r="V288" s="369" t="s">
        <v>1297</v>
      </c>
      <c r="W288">
        <v>0</v>
      </c>
      <c r="X288">
        <v>108400</v>
      </c>
      <c r="Y288">
        <v>0</v>
      </c>
      <c r="Z288">
        <v>0</v>
      </c>
      <c r="AA288" s="6" t="s">
        <v>1298</v>
      </c>
      <c r="AB288" s="6">
        <v>2</v>
      </c>
      <c r="AC288" s="370">
        <v>1</v>
      </c>
      <c r="AD288" s="6"/>
      <c r="AE288" s="370"/>
      <c r="AF288" s="6">
        <v>2</v>
      </c>
      <c r="AG288" s="6"/>
    </row>
    <row r="289" spans="1:34" ht="15" customHeight="1" x14ac:dyDescent="0.3">
      <c r="A289" t="s">
        <v>1277</v>
      </c>
      <c r="B289" t="s">
        <v>1633</v>
      </c>
      <c r="C289" s="365" t="s">
        <v>1278</v>
      </c>
      <c r="D289" s="365" t="s">
        <v>1481</v>
      </c>
      <c r="E289" s="365" t="s">
        <v>11</v>
      </c>
      <c r="F289" s="365" t="s">
        <v>465</v>
      </c>
      <c r="G289" s="366">
        <v>42900</v>
      </c>
      <c r="H289" s="367">
        <v>0.63888888888888895</v>
      </c>
      <c r="I289" s="368"/>
      <c r="J289" s="368"/>
      <c r="K289" s="368"/>
      <c r="M289" s="368"/>
      <c r="N289" s="368"/>
      <c r="O289" s="368"/>
      <c r="Q289" t="s">
        <v>834</v>
      </c>
      <c r="R289" t="s">
        <v>834</v>
      </c>
      <c r="S289" t="s">
        <v>534</v>
      </c>
      <c r="T289">
        <v>0</v>
      </c>
      <c r="U289">
        <v>0</v>
      </c>
      <c r="V289" s="369" t="s">
        <v>534</v>
      </c>
      <c r="W289" t="s">
        <v>1310</v>
      </c>
      <c r="X289">
        <v>105</v>
      </c>
      <c r="Y289">
        <v>0</v>
      </c>
      <c r="Z289">
        <v>0</v>
      </c>
      <c r="AA289" s="6" t="s">
        <v>1280</v>
      </c>
      <c r="AB289" s="6">
        <v>1</v>
      </c>
      <c r="AC289" s="370">
        <v>3</v>
      </c>
      <c r="AD289" s="6"/>
      <c r="AE289" s="370"/>
      <c r="AF289" s="6">
        <v>1</v>
      </c>
      <c r="AG289" s="6"/>
    </row>
    <row r="290" spans="1:34" ht="15" customHeight="1" x14ac:dyDescent="0.3">
      <c r="A290" t="s">
        <v>1277</v>
      </c>
      <c r="B290" t="s">
        <v>1633</v>
      </c>
      <c r="C290" s="365" t="s">
        <v>1278</v>
      </c>
      <c r="D290" s="365" t="s">
        <v>1481</v>
      </c>
      <c r="E290" s="365" t="s">
        <v>11</v>
      </c>
      <c r="F290" s="365" t="s">
        <v>465</v>
      </c>
      <c r="G290" s="366">
        <v>42900</v>
      </c>
      <c r="H290" s="367">
        <v>0.63888888888888895</v>
      </c>
      <c r="I290" s="368"/>
      <c r="J290" s="368"/>
      <c r="K290" s="368"/>
      <c r="M290" s="368"/>
      <c r="N290" s="368"/>
      <c r="O290" s="368"/>
      <c r="Q290" t="s">
        <v>1286</v>
      </c>
      <c r="R290" t="s">
        <v>1390</v>
      </c>
      <c r="S290">
        <v>0</v>
      </c>
      <c r="T290">
        <v>0</v>
      </c>
      <c r="U290">
        <v>0</v>
      </c>
      <c r="V290" s="369" t="s">
        <v>1390</v>
      </c>
      <c r="W290">
        <v>0</v>
      </c>
      <c r="X290">
        <v>1410</v>
      </c>
      <c r="Y290">
        <v>0</v>
      </c>
      <c r="Z290" t="s">
        <v>1391</v>
      </c>
      <c r="AA290" s="6" t="s">
        <v>1293</v>
      </c>
      <c r="AB290" s="6"/>
      <c r="AC290" s="370"/>
      <c r="AD290" s="6">
        <v>1</v>
      </c>
      <c r="AE290" s="370">
        <v>1</v>
      </c>
      <c r="AF290" s="6">
        <v>1</v>
      </c>
      <c r="AG290" s="6"/>
    </row>
    <row r="291" spans="1:34" ht="15" customHeight="1" x14ac:dyDescent="0.3">
      <c r="A291" t="s">
        <v>1277</v>
      </c>
      <c r="B291" t="s">
        <v>1635</v>
      </c>
      <c r="C291" s="365" t="s">
        <v>1278</v>
      </c>
      <c r="D291" s="365" t="s">
        <v>1481</v>
      </c>
      <c r="E291" s="365" t="s">
        <v>11</v>
      </c>
      <c r="F291" s="365" t="s">
        <v>465</v>
      </c>
      <c r="G291" s="366">
        <v>42900</v>
      </c>
      <c r="H291" s="367">
        <v>0.63888888888888895</v>
      </c>
      <c r="I291" s="368">
        <v>6.1999999999999998E-3</v>
      </c>
      <c r="J291" s="368">
        <v>4.1000000000000003E-3</v>
      </c>
      <c r="K291" s="368">
        <v>2.0999999999999994E-3</v>
      </c>
      <c r="L291">
        <v>1.61E-2</v>
      </c>
      <c r="M291" s="368">
        <v>3.0000000000000001E-3</v>
      </c>
      <c r="N291" s="368">
        <v>1.3100000000000001E-2</v>
      </c>
      <c r="O291" s="368"/>
      <c r="Q291" t="s">
        <v>1286</v>
      </c>
      <c r="R291" t="s">
        <v>1295</v>
      </c>
      <c r="S291" t="s">
        <v>1296</v>
      </c>
      <c r="T291">
        <v>0</v>
      </c>
      <c r="U291">
        <v>0</v>
      </c>
      <c r="V291" s="369" t="s">
        <v>1297</v>
      </c>
      <c r="W291">
        <v>0</v>
      </c>
      <c r="X291">
        <v>108400</v>
      </c>
      <c r="Y291">
        <v>0</v>
      </c>
      <c r="Z291">
        <v>0</v>
      </c>
      <c r="AA291" s="6" t="s">
        <v>1298</v>
      </c>
      <c r="AB291" s="6">
        <v>2</v>
      </c>
      <c r="AC291" s="370">
        <v>1</v>
      </c>
      <c r="AD291" s="6"/>
      <c r="AE291" s="370"/>
      <c r="AF291" s="6">
        <v>2</v>
      </c>
      <c r="AG291" s="6"/>
    </row>
    <row r="292" spans="1:34" ht="15" customHeight="1" x14ac:dyDescent="0.3">
      <c r="A292" t="s">
        <v>1277</v>
      </c>
      <c r="B292" t="s">
        <v>1635</v>
      </c>
      <c r="C292" s="365" t="s">
        <v>1278</v>
      </c>
      <c r="D292" s="365" t="s">
        <v>1481</v>
      </c>
      <c r="E292" s="365" t="s">
        <v>11</v>
      </c>
      <c r="F292" s="365" t="s">
        <v>465</v>
      </c>
      <c r="G292" s="366">
        <v>42900</v>
      </c>
      <c r="H292" s="367">
        <v>0.63888888888888895</v>
      </c>
      <c r="I292" s="368"/>
      <c r="J292" s="368"/>
      <c r="K292" s="368"/>
      <c r="M292" s="368"/>
      <c r="N292" s="368"/>
      <c r="O292" s="368"/>
      <c r="Q292" t="s">
        <v>1286</v>
      </c>
      <c r="R292" t="s">
        <v>1390</v>
      </c>
      <c r="S292">
        <v>0</v>
      </c>
      <c r="T292">
        <v>0</v>
      </c>
      <c r="U292">
        <v>0</v>
      </c>
      <c r="V292" s="369" t="s">
        <v>1390</v>
      </c>
      <c r="W292">
        <v>0</v>
      </c>
      <c r="X292">
        <v>1410</v>
      </c>
      <c r="Y292">
        <v>0</v>
      </c>
      <c r="Z292" t="s">
        <v>1391</v>
      </c>
      <c r="AA292" s="6" t="s">
        <v>1293</v>
      </c>
      <c r="AB292" s="6">
        <v>1</v>
      </c>
      <c r="AC292" s="370">
        <v>1</v>
      </c>
      <c r="AD292" s="6"/>
      <c r="AE292" s="370"/>
      <c r="AF292" s="6">
        <v>1</v>
      </c>
      <c r="AG292" s="6"/>
    </row>
    <row r="293" spans="1:34" ht="15" customHeight="1" x14ac:dyDescent="0.3">
      <c r="A293" t="s">
        <v>1277</v>
      </c>
      <c r="B293" t="s">
        <v>1635</v>
      </c>
      <c r="C293" s="365" t="s">
        <v>1278</v>
      </c>
      <c r="D293" s="365" t="s">
        <v>1481</v>
      </c>
      <c r="E293" s="365" t="s">
        <v>11</v>
      </c>
      <c r="F293" s="365" t="s">
        <v>465</v>
      </c>
      <c r="G293" s="366">
        <v>42900</v>
      </c>
      <c r="H293" s="367">
        <v>0.63888888888888895</v>
      </c>
      <c r="I293" s="368"/>
      <c r="J293" s="368"/>
      <c r="K293" s="368"/>
      <c r="M293" s="368"/>
      <c r="N293" s="368"/>
      <c r="O293" s="368"/>
      <c r="Q293" t="s">
        <v>785</v>
      </c>
      <c r="R293" t="s">
        <v>785</v>
      </c>
      <c r="S293" t="s">
        <v>800</v>
      </c>
      <c r="T293" t="s">
        <v>805</v>
      </c>
      <c r="U293" t="s">
        <v>806</v>
      </c>
      <c r="V293" s="369" t="s">
        <v>807</v>
      </c>
      <c r="W293" t="s">
        <v>1322</v>
      </c>
      <c r="X293">
        <v>131141</v>
      </c>
      <c r="Y293">
        <v>0</v>
      </c>
      <c r="Z293">
        <v>0</v>
      </c>
      <c r="AA293" s="6" t="s">
        <v>1280</v>
      </c>
      <c r="AB293" s="6">
        <v>1</v>
      </c>
      <c r="AC293" s="370">
        <v>3</v>
      </c>
      <c r="AD293" s="6">
        <v>3</v>
      </c>
      <c r="AE293" s="370">
        <v>3</v>
      </c>
      <c r="AF293" s="6">
        <v>4</v>
      </c>
      <c r="AG293" s="6"/>
      <c r="AH293" t="s">
        <v>1636</v>
      </c>
    </row>
    <row r="294" spans="1:34" ht="15" customHeight="1" x14ac:dyDescent="0.3">
      <c r="A294" t="s">
        <v>1277</v>
      </c>
      <c r="B294" t="s">
        <v>1637</v>
      </c>
      <c r="C294" s="365" t="s">
        <v>1278</v>
      </c>
      <c r="D294" s="365" t="s">
        <v>1481</v>
      </c>
      <c r="E294" s="365" t="s">
        <v>11</v>
      </c>
      <c r="F294" s="365" t="s">
        <v>465</v>
      </c>
      <c r="G294" s="366">
        <v>42900</v>
      </c>
      <c r="H294" s="367">
        <v>0.63888888888888895</v>
      </c>
      <c r="I294" s="368">
        <v>1.8E-3</v>
      </c>
      <c r="J294" s="368">
        <v>1.1000000000000001E-3</v>
      </c>
      <c r="K294" s="368">
        <v>6.9999999999999988E-4</v>
      </c>
      <c r="L294">
        <v>5.1000000000000004E-3</v>
      </c>
      <c r="M294" s="368">
        <v>3.5000000000000001E-3</v>
      </c>
      <c r="N294" s="368">
        <v>1.6000000000000003E-3</v>
      </c>
      <c r="O294" s="368"/>
      <c r="Q294" t="s">
        <v>834</v>
      </c>
      <c r="R294" t="s">
        <v>834</v>
      </c>
      <c r="S294" t="s">
        <v>534</v>
      </c>
      <c r="T294" t="s">
        <v>837</v>
      </c>
      <c r="U294" t="s">
        <v>838</v>
      </c>
      <c r="V294" s="369" t="s">
        <v>841</v>
      </c>
      <c r="W294" t="s">
        <v>1339</v>
      </c>
      <c r="X294">
        <v>140737</v>
      </c>
      <c r="Y294" t="s">
        <v>1453</v>
      </c>
      <c r="Z294">
        <v>0</v>
      </c>
      <c r="AA294" s="6" t="s">
        <v>1280</v>
      </c>
      <c r="AB294" s="6">
        <v>2</v>
      </c>
      <c r="AC294" s="370">
        <v>3</v>
      </c>
      <c r="AD294" s="6">
        <v>1</v>
      </c>
      <c r="AE294" s="370">
        <v>3</v>
      </c>
      <c r="AF294" s="6">
        <v>3</v>
      </c>
      <c r="AG294" s="6"/>
      <c r="AH294" t="s">
        <v>1638</v>
      </c>
    </row>
    <row r="295" spans="1:34" ht="15" customHeight="1" x14ac:dyDescent="0.3">
      <c r="A295" t="s">
        <v>1277</v>
      </c>
      <c r="B295" t="s">
        <v>1637</v>
      </c>
      <c r="C295" s="365" t="s">
        <v>1278</v>
      </c>
      <c r="D295" s="365" t="s">
        <v>1481</v>
      </c>
      <c r="E295" s="365" t="s">
        <v>11</v>
      </c>
      <c r="F295" s="365" t="s">
        <v>465</v>
      </c>
      <c r="G295" s="366">
        <v>42900</v>
      </c>
      <c r="H295" s="367">
        <v>0.63888888888888895</v>
      </c>
      <c r="I295" s="368"/>
      <c r="J295" s="368"/>
      <c r="K295" s="368"/>
      <c r="M295" s="368"/>
      <c r="N295" s="368"/>
      <c r="O295" s="368"/>
      <c r="Q295" t="s">
        <v>785</v>
      </c>
      <c r="R295" t="s">
        <v>785</v>
      </c>
      <c r="S295" t="s">
        <v>800</v>
      </c>
      <c r="T295" t="s">
        <v>805</v>
      </c>
      <c r="U295" t="s">
        <v>806</v>
      </c>
      <c r="V295" s="369" t="s">
        <v>807</v>
      </c>
      <c r="W295" t="s">
        <v>1322</v>
      </c>
      <c r="X295">
        <v>131141</v>
      </c>
      <c r="Y295">
        <v>0</v>
      </c>
      <c r="Z295">
        <v>0</v>
      </c>
      <c r="AA295" s="6" t="s">
        <v>1280</v>
      </c>
      <c r="AB295" s="6"/>
      <c r="AC295" s="370"/>
      <c r="AD295" s="6">
        <v>2</v>
      </c>
      <c r="AE295" s="370">
        <v>3</v>
      </c>
      <c r="AF295" s="6">
        <v>2</v>
      </c>
      <c r="AG295" s="6"/>
      <c r="AH295" t="s">
        <v>1639</v>
      </c>
    </row>
    <row r="296" spans="1:34" ht="15" customHeight="1" x14ac:dyDescent="0.3">
      <c r="A296" t="s">
        <v>1277</v>
      </c>
      <c r="B296" t="s">
        <v>1637</v>
      </c>
      <c r="C296" s="365" t="s">
        <v>1278</v>
      </c>
      <c r="D296" s="365" t="s">
        <v>1481</v>
      </c>
      <c r="E296" s="365" t="s">
        <v>11</v>
      </c>
      <c r="F296" s="365" t="s">
        <v>465</v>
      </c>
      <c r="G296" s="366">
        <v>42900</v>
      </c>
      <c r="H296" s="367">
        <v>0.63888888888888895</v>
      </c>
      <c r="I296" s="368"/>
      <c r="J296" s="368"/>
      <c r="K296" s="368"/>
      <c r="M296" s="368"/>
      <c r="N296" s="368"/>
      <c r="O296" s="368"/>
      <c r="Q296" t="s">
        <v>834</v>
      </c>
      <c r="R296" t="s">
        <v>834</v>
      </c>
      <c r="S296" t="s">
        <v>534</v>
      </c>
      <c r="T296">
        <v>0</v>
      </c>
      <c r="U296">
        <v>0</v>
      </c>
      <c r="V296" s="369" t="s">
        <v>534</v>
      </c>
      <c r="W296" t="s">
        <v>1310</v>
      </c>
      <c r="X296">
        <v>105</v>
      </c>
      <c r="Y296">
        <v>0</v>
      </c>
      <c r="Z296">
        <v>0</v>
      </c>
      <c r="AA296" s="6" t="s">
        <v>1280</v>
      </c>
      <c r="AB296" s="6"/>
      <c r="AC296" s="370"/>
      <c r="AD296" s="6">
        <v>2</v>
      </c>
      <c r="AE296" s="370">
        <v>3</v>
      </c>
      <c r="AF296" s="6">
        <v>2</v>
      </c>
      <c r="AG296" s="6"/>
      <c r="AH296" t="s">
        <v>1640</v>
      </c>
    </row>
    <row r="297" spans="1:34" ht="15" customHeight="1" x14ac:dyDescent="0.3">
      <c r="A297" t="s">
        <v>1277</v>
      </c>
      <c r="B297" t="s">
        <v>1029</v>
      </c>
      <c r="C297" s="365" t="s">
        <v>1278</v>
      </c>
      <c r="D297" s="365" t="s">
        <v>1481</v>
      </c>
      <c r="E297" s="365" t="s">
        <v>11</v>
      </c>
      <c r="F297" s="365" t="s">
        <v>195</v>
      </c>
      <c r="G297" s="366">
        <v>42900</v>
      </c>
      <c r="H297" s="367">
        <v>0.6020833333333333</v>
      </c>
      <c r="I297" s="368">
        <v>4.1000000000000003E-3</v>
      </c>
      <c r="J297" s="368">
        <v>2.5999999999999999E-3</v>
      </c>
      <c r="K297" s="368">
        <v>1.5000000000000005E-3</v>
      </c>
      <c r="N297" s="368"/>
      <c r="O297" s="368"/>
      <c r="Q297" t="s">
        <v>834</v>
      </c>
      <c r="R297" t="s">
        <v>834</v>
      </c>
      <c r="S297" t="s">
        <v>534</v>
      </c>
      <c r="T297">
        <v>0</v>
      </c>
      <c r="U297">
        <v>0</v>
      </c>
      <c r="V297" s="369" t="s">
        <v>534</v>
      </c>
      <c r="W297" t="s">
        <v>1310</v>
      </c>
      <c r="X297">
        <v>105</v>
      </c>
      <c r="Y297">
        <v>0</v>
      </c>
      <c r="Z297">
        <v>0</v>
      </c>
      <c r="AA297" s="6" t="s">
        <v>1280</v>
      </c>
      <c r="AB297" s="6">
        <v>2</v>
      </c>
      <c r="AC297" s="370"/>
      <c r="AD297" s="6"/>
      <c r="AE297" s="370"/>
      <c r="AF297" s="6">
        <v>2</v>
      </c>
      <c r="AG297" s="6"/>
      <c r="AH297" t="s">
        <v>1641</v>
      </c>
    </row>
    <row r="298" spans="1:34" ht="15" customHeight="1" x14ac:dyDescent="0.3">
      <c r="A298" t="s">
        <v>1277</v>
      </c>
      <c r="B298" t="s">
        <v>1029</v>
      </c>
      <c r="C298" s="365" t="s">
        <v>1278</v>
      </c>
      <c r="D298" s="365" t="s">
        <v>1481</v>
      </c>
      <c r="E298" s="365" t="s">
        <v>11</v>
      </c>
      <c r="F298" s="365" t="s">
        <v>195</v>
      </c>
      <c r="G298" s="366">
        <v>42900</v>
      </c>
      <c r="H298" s="367">
        <v>0.6020833333333333</v>
      </c>
      <c r="I298" s="368"/>
      <c r="J298" s="368"/>
      <c r="K298" s="368"/>
      <c r="N298" s="368"/>
      <c r="O298" s="368"/>
      <c r="Q298" t="s">
        <v>785</v>
      </c>
      <c r="R298" t="s">
        <v>785</v>
      </c>
      <c r="S298" t="s">
        <v>800</v>
      </c>
      <c r="T298" t="s">
        <v>805</v>
      </c>
      <c r="U298" t="s">
        <v>806</v>
      </c>
      <c r="V298" s="369" t="s">
        <v>807</v>
      </c>
      <c r="W298" t="s">
        <v>1322</v>
      </c>
      <c r="X298">
        <v>131141</v>
      </c>
      <c r="Y298">
        <v>0</v>
      </c>
      <c r="Z298">
        <v>0</v>
      </c>
      <c r="AA298" s="6" t="s">
        <v>1280</v>
      </c>
      <c r="AB298" s="6"/>
      <c r="AC298" s="370"/>
      <c r="AD298" s="6">
        <v>2</v>
      </c>
      <c r="AE298" s="370"/>
      <c r="AF298" s="6">
        <v>2</v>
      </c>
      <c r="AG298" s="6"/>
      <c r="AH298" t="s">
        <v>1426</v>
      </c>
    </row>
    <row r="299" spans="1:34" ht="15" customHeight="1" x14ac:dyDescent="0.3">
      <c r="A299" t="s">
        <v>1277</v>
      </c>
      <c r="B299" t="s">
        <v>1029</v>
      </c>
      <c r="C299" s="365" t="s">
        <v>1278</v>
      </c>
      <c r="D299" s="365" t="s">
        <v>1481</v>
      </c>
      <c r="E299" s="365" t="s">
        <v>11</v>
      </c>
      <c r="F299" s="365" t="s">
        <v>195</v>
      </c>
      <c r="G299" s="366">
        <v>42900</v>
      </c>
      <c r="H299" s="367">
        <v>0.6020833333333333</v>
      </c>
      <c r="I299" s="368"/>
      <c r="J299" s="368"/>
      <c r="K299" s="368"/>
      <c r="N299" s="368"/>
      <c r="O299" s="368"/>
      <c r="Q299" t="s">
        <v>813</v>
      </c>
      <c r="R299" t="s">
        <v>813</v>
      </c>
      <c r="S299" t="s">
        <v>821</v>
      </c>
      <c r="T299" t="s">
        <v>822</v>
      </c>
      <c r="U299" t="s">
        <v>1364</v>
      </c>
      <c r="V299" s="369" t="s">
        <v>1642</v>
      </c>
      <c r="W299" t="s">
        <v>1643</v>
      </c>
      <c r="X299">
        <v>102840</v>
      </c>
      <c r="Y299">
        <v>0</v>
      </c>
      <c r="Z299">
        <v>0</v>
      </c>
      <c r="AA299" s="6" t="s">
        <v>1280</v>
      </c>
      <c r="AB299" s="6"/>
      <c r="AC299" s="370"/>
      <c r="AD299" s="6">
        <v>1</v>
      </c>
      <c r="AE299" s="370"/>
      <c r="AF299" s="6">
        <v>1</v>
      </c>
      <c r="AG299" s="6"/>
      <c r="AH299" t="s">
        <v>1644</v>
      </c>
    </row>
    <row r="300" spans="1:34" ht="15" customHeight="1" x14ac:dyDescent="0.3">
      <c r="A300" t="s">
        <v>1277</v>
      </c>
      <c r="B300" t="s">
        <v>1030</v>
      </c>
      <c r="C300" s="365" t="s">
        <v>1278</v>
      </c>
      <c r="D300" s="365" t="s">
        <v>1481</v>
      </c>
      <c r="E300" s="365" t="s">
        <v>11</v>
      </c>
      <c r="F300" s="365" t="s">
        <v>195</v>
      </c>
      <c r="G300" s="366">
        <v>42900</v>
      </c>
      <c r="H300" s="367">
        <v>0.6020833333333333</v>
      </c>
      <c r="I300" s="368">
        <v>3.2000000000000002E-3</v>
      </c>
      <c r="J300" s="368">
        <v>5.0000000000000001E-4</v>
      </c>
      <c r="K300" s="368">
        <v>2.7000000000000001E-3</v>
      </c>
      <c r="N300" s="368"/>
      <c r="O300" s="368"/>
      <c r="Q300" t="s">
        <v>834</v>
      </c>
      <c r="R300" t="s">
        <v>834</v>
      </c>
      <c r="S300" t="s">
        <v>534</v>
      </c>
      <c r="T300">
        <v>0</v>
      </c>
      <c r="U300">
        <v>0</v>
      </c>
      <c r="V300" s="369" t="s">
        <v>534</v>
      </c>
      <c r="W300" t="s">
        <v>1310</v>
      </c>
      <c r="X300">
        <v>105</v>
      </c>
      <c r="Y300">
        <v>0</v>
      </c>
      <c r="Z300">
        <v>0</v>
      </c>
      <c r="AA300" s="6" t="s">
        <v>1280</v>
      </c>
      <c r="AB300" s="6">
        <v>1</v>
      </c>
      <c r="AC300" s="370"/>
      <c r="AD300" s="6">
        <v>1</v>
      </c>
      <c r="AE300" s="370"/>
      <c r="AF300" s="6">
        <v>2</v>
      </c>
      <c r="AG300" s="6"/>
    </row>
    <row r="301" spans="1:34" ht="15" customHeight="1" x14ac:dyDescent="0.3">
      <c r="A301" t="s">
        <v>1277</v>
      </c>
      <c r="B301" t="s">
        <v>1030</v>
      </c>
      <c r="C301" s="365" t="s">
        <v>1278</v>
      </c>
      <c r="D301" s="365" t="s">
        <v>1481</v>
      </c>
      <c r="E301" s="365" t="s">
        <v>11</v>
      </c>
      <c r="F301" s="365" t="s">
        <v>195</v>
      </c>
      <c r="G301" s="366">
        <v>42900</v>
      </c>
      <c r="H301" s="367">
        <v>0.6020833333333333</v>
      </c>
      <c r="I301" s="368"/>
      <c r="J301" s="368"/>
      <c r="K301" s="368"/>
      <c r="N301" s="368"/>
      <c r="O301" s="368"/>
      <c r="Q301" t="s">
        <v>785</v>
      </c>
      <c r="R301" t="s">
        <v>785</v>
      </c>
      <c r="S301" t="s">
        <v>800</v>
      </c>
      <c r="T301" t="s">
        <v>805</v>
      </c>
      <c r="U301" t="s">
        <v>806</v>
      </c>
      <c r="V301" s="369" t="s">
        <v>807</v>
      </c>
      <c r="W301" t="s">
        <v>1322</v>
      </c>
      <c r="X301">
        <v>131141</v>
      </c>
      <c r="Y301">
        <v>0</v>
      </c>
      <c r="Z301">
        <v>0</v>
      </c>
      <c r="AA301" s="6" t="s">
        <v>1280</v>
      </c>
      <c r="AB301" s="6">
        <v>1</v>
      </c>
      <c r="AC301" s="370"/>
      <c r="AD301" s="6"/>
      <c r="AE301" s="370"/>
      <c r="AF301" s="6">
        <v>1</v>
      </c>
      <c r="AG301" s="6"/>
      <c r="AH301" t="s">
        <v>1426</v>
      </c>
    </row>
    <row r="302" spans="1:34" ht="15" customHeight="1" x14ac:dyDescent="0.3">
      <c r="A302" t="s">
        <v>1277</v>
      </c>
      <c r="B302" t="s">
        <v>1030</v>
      </c>
      <c r="C302" s="365" t="s">
        <v>1278</v>
      </c>
      <c r="D302" s="365" t="s">
        <v>1481</v>
      </c>
      <c r="E302" s="365" t="s">
        <v>11</v>
      </c>
      <c r="F302" s="365" t="s">
        <v>195</v>
      </c>
      <c r="G302" s="366">
        <v>42900</v>
      </c>
      <c r="H302" s="367">
        <v>0.6020833333333333</v>
      </c>
      <c r="I302" s="368"/>
      <c r="J302" s="368"/>
      <c r="K302" s="368"/>
      <c r="N302" s="368"/>
      <c r="O302" s="368"/>
      <c r="Q302" t="s">
        <v>834</v>
      </c>
      <c r="R302" t="s">
        <v>834</v>
      </c>
      <c r="S302" t="s">
        <v>534</v>
      </c>
      <c r="T302">
        <v>0</v>
      </c>
      <c r="U302">
        <v>0</v>
      </c>
      <c r="V302" s="369" t="s">
        <v>534</v>
      </c>
      <c r="W302" t="s">
        <v>1310</v>
      </c>
      <c r="X302">
        <v>105</v>
      </c>
      <c r="Y302">
        <v>0</v>
      </c>
      <c r="Z302">
        <v>0</v>
      </c>
      <c r="AA302" s="6" t="s">
        <v>1280</v>
      </c>
      <c r="AB302" s="6"/>
      <c r="AC302" s="370"/>
      <c r="AD302" s="6">
        <v>1</v>
      </c>
      <c r="AE302" s="370"/>
      <c r="AF302" s="6">
        <v>1</v>
      </c>
      <c r="AG302" s="6"/>
      <c r="AH302" t="s">
        <v>1464</v>
      </c>
    </row>
    <row r="303" spans="1:34" ht="15" customHeight="1" x14ac:dyDescent="0.3">
      <c r="A303" t="s">
        <v>1277</v>
      </c>
      <c r="B303" t="s">
        <v>1031</v>
      </c>
      <c r="C303" s="365" t="s">
        <v>1278</v>
      </c>
      <c r="D303" s="365" t="s">
        <v>1481</v>
      </c>
      <c r="E303" s="365" t="s">
        <v>11</v>
      </c>
      <c r="F303" s="365" t="s">
        <v>195</v>
      </c>
      <c r="G303" s="366">
        <v>42900</v>
      </c>
      <c r="H303" s="367">
        <v>0.6020833333333333</v>
      </c>
      <c r="I303" s="368">
        <v>3.0000000000000001E-3</v>
      </c>
      <c r="J303" s="368">
        <v>2.0999999999999999E-3</v>
      </c>
      <c r="K303" s="368">
        <v>9.0000000000000019E-4</v>
      </c>
      <c r="N303" s="368"/>
      <c r="O303" s="368"/>
      <c r="P303" s="376" t="s">
        <v>1584</v>
      </c>
      <c r="Q303" t="s">
        <v>785</v>
      </c>
      <c r="R303" t="s">
        <v>785</v>
      </c>
      <c r="S303" t="s">
        <v>800</v>
      </c>
      <c r="T303" t="s">
        <v>805</v>
      </c>
      <c r="U303" t="s">
        <v>806</v>
      </c>
      <c r="V303" s="369" t="s">
        <v>807</v>
      </c>
      <c r="W303" t="s">
        <v>1322</v>
      </c>
      <c r="X303">
        <v>131141</v>
      </c>
      <c r="Y303">
        <v>0</v>
      </c>
      <c r="Z303">
        <v>0</v>
      </c>
      <c r="AA303" s="6" t="s">
        <v>1280</v>
      </c>
      <c r="AB303" s="6">
        <v>1</v>
      </c>
      <c r="AC303" s="370"/>
      <c r="AD303" s="6"/>
      <c r="AE303" s="370"/>
      <c r="AF303" s="6">
        <v>1</v>
      </c>
      <c r="AG303" s="6"/>
      <c r="AH303" t="s">
        <v>1426</v>
      </c>
    </row>
    <row r="304" spans="1:34" ht="15" customHeight="1" x14ac:dyDescent="0.3">
      <c r="A304" t="s">
        <v>1277</v>
      </c>
      <c r="B304" t="s">
        <v>1031</v>
      </c>
      <c r="C304" s="365" t="s">
        <v>1278</v>
      </c>
      <c r="D304" s="365" t="s">
        <v>1481</v>
      </c>
      <c r="E304" s="365" t="s">
        <v>11</v>
      </c>
      <c r="F304" s="365" t="s">
        <v>195</v>
      </c>
      <c r="G304" s="366">
        <v>42900</v>
      </c>
      <c r="H304" s="367">
        <v>0.6020833333333333</v>
      </c>
      <c r="I304" s="368"/>
      <c r="J304" s="368"/>
      <c r="K304" s="368"/>
      <c r="N304" s="368"/>
      <c r="O304" s="368"/>
      <c r="Q304" t="s">
        <v>813</v>
      </c>
      <c r="R304" t="s">
        <v>813</v>
      </c>
      <c r="S304" t="s">
        <v>817</v>
      </c>
      <c r="T304" t="s">
        <v>820</v>
      </c>
      <c r="U304">
        <v>0</v>
      </c>
      <c r="V304" s="369" t="s">
        <v>820</v>
      </c>
      <c r="W304" t="s">
        <v>1424</v>
      </c>
      <c r="X304">
        <v>1102</v>
      </c>
      <c r="Y304">
        <v>0</v>
      </c>
      <c r="Z304" t="s">
        <v>1425</v>
      </c>
      <c r="AA304" s="6" t="s">
        <v>1280</v>
      </c>
      <c r="AB304" s="6"/>
      <c r="AC304" s="370"/>
      <c r="AD304" s="6">
        <v>4</v>
      </c>
      <c r="AE304" s="370"/>
      <c r="AF304" s="6">
        <v>4</v>
      </c>
      <c r="AG304" s="6"/>
    </row>
    <row r="305" spans="1:34" ht="15" customHeight="1" x14ac:dyDescent="0.3">
      <c r="A305" t="s">
        <v>1277</v>
      </c>
      <c r="B305" t="s">
        <v>1032</v>
      </c>
      <c r="C305" s="365" t="s">
        <v>1278</v>
      </c>
      <c r="D305" s="365" t="s">
        <v>1481</v>
      </c>
      <c r="E305" s="365" t="s">
        <v>11</v>
      </c>
      <c r="F305" s="365" t="s">
        <v>195</v>
      </c>
      <c r="G305" s="366">
        <v>42900</v>
      </c>
      <c r="H305" s="367">
        <v>0.6020833333333333</v>
      </c>
      <c r="I305" s="368">
        <v>8.0000000000000002E-3</v>
      </c>
      <c r="J305" s="368">
        <v>4.7000000000000002E-3</v>
      </c>
      <c r="K305" s="368">
        <v>3.3E-3</v>
      </c>
      <c r="N305" s="368"/>
      <c r="O305" s="368"/>
      <c r="P305" s="376" t="s">
        <v>1645</v>
      </c>
      <c r="Q305" t="s">
        <v>834</v>
      </c>
      <c r="R305" t="s">
        <v>834</v>
      </c>
      <c r="S305" t="s">
        <v>534</v>
      </c>
      <c r="T305">
        <v>0</v>
      </c>
      <c r="U305">
        <v>0</v>
      </c>
      <c r="V305" s="369" t="s">
        <v>534</v>
      </c>
      <c r="W305" t="s">
        <v>1310</v>
      </c>
      <c r="X305">
        <v>105</v>
      </c>
      <c r="Y305">
        <v>0</v>
      </c>
      <c r="Z305">
        <v>0</v>
      </c>
      <c r="AA305" s="6" t="s">
        <v>1280</v>
      </c>
      <c r="AB305" s="6">
        <v>2</v>
      </c>
      <c r="AC305" s="370"/>
      <c r="AD305" s="6"/>
      <c r="AE305" s="370"/>
      <c r="AF305" s="6">
        <v>2</v>
      </c>
      <c r="AG305" s="6"/>
      <c r="AH305" t="s">
        <v>1544</v>
      </c>
    </row>
    <row r="306" spans="1:34" ht="15" customHeight="1" x14ac:dyDescent="0.3">
      <c r="A306" t="s">
        <v>1277</v>
      </c>
      <c r="B306" t="s">
        <v>1032</v>
      </c>
      <c r="C306" s="365" t="s">
        <v>1278</v>
      </c>
      <c r="D306" s="365" t="s">
        <v>1481</v>
      </c>
      <c r="E306" s="365" t="s">
        <v>11</v>
      </c>
      <c r="F306" s="365" t="s">
        <v>195</v>
      </c>
      <c r="G306" s="366">
        <v>42900</v>
      </c>
      <c r="H306" s="367">
        <v>0.6020833333333333</v>
      </c>
      <c r="I306" s="368"/>
      <c r="J306" s="368"/>
      <c r="K306" s="368"/>
      <c r="N306" s="368"/>
      <c r="O306" s="368"/>
      <c r="Q306" t="s">
        <v>785</v>
      </c>
      <c r="R306" t="s">
        <v>785</v>
      </c>
      <c r="S306" t="s">
        <v>800</v>
      </c>
      <c r="T306" t="s">
        <v>805</v>
      </c>
      <c r="U306" t="s">
        <v>806</v>
      </c>
      <c r="V306" s="369" t="s">
        <v>807</v>
      </c>
      <c r="W306" t="s">
        <v>1322</v>
      </c>
      <c r="X306">
        <v>131141</v>
      </c>
      <c r="Y306">
        <v>0</v>
      </c>
      <c r="Z306">
        <v>0</v>
      </c>
      <c r="AA306" s="6" t="s">
        <v>1280</v>
      </c>
      <c r="AB306" s="6">
        <v>1</v>
      </c>
      <c r="AC306" s="370"/>
      <c r="AD306" s="6"/>
      <c r="AE306" s="370"/>
      <c r="AF306" s="6">
        <v>1</v>
      </c>
      <c r="AG306" s="6"/>
    </row>
    <row r="307" spans="1:34" ht="15" customHeight="1" x14ac:dyDescent="0.3">
      <c r="A307" t="s">
        <v>1277</v>
      </c>
      <c r="B307" t="s">
        <v>1023</v>
      </c>
      <c r="C307" s="365" t="s">
        <v>1278</v>
      </c>
      <c r="D307" s="365" t="s">
        <v>1481</v>
      </c>
      <c r="E307" s="365" t="s">
        <v>11</v>
      </c>
      <c r="F307" s="365" t="s">
        <v>195</v>
      </c>
      <c r="G307" s="366">
        <v>42900</v>
      </c>
      <c r="H307" s="367">
        <v>0.6020833333333333</v>
      </c>
      <c r="I307" s="368">
        <v>1E-3</v>
      </c>
      <c r="J307" s="368">
        <v>6.9999999999999999E-4</v>
      </c>
      <c r="K307" s="368">
        <v>3.0000000000000003E-4</v>
      </c>
      <c r="N307" s="368"/>
      <c r="O307" s="368" t="s">
        <v>1323</v>
      </c>
      <c r="P307" t="s">
        <v>1646</v>
      </c>
      <c r="Q307" t="s">
        <v>785</v>
      </c>
      <c r="R307" t="s">
        <v>785</v>
      </c>
      <c r="S307" t="s">
        <v>800</v>
      </c>
      <c r="T307" t="s">
        <v>805</v>
      </c>
      <c r="U307" t="s">
        <v>806</v>
      </c>
      <c r="V307" s="369" t="s">
        <v>807</v>
      </c>
      <c r="W307" t="s">
        <v>1322</v>
      </c>
      <c r="X307">
        <v>131141</v>
      </c>
      <c r="Y307">
        <v>0</v>
      </c>
      <c r="Z307">
        <v>0</v>
      </c>
      <c r="AA307" s="6" t="s">
        <v>1280</v>
      </c>
      <c r="AB307" s="6"/>
      <c r="AC307" s="370"/>
      <c r="AD307" s="6">
        <v>1</v>
      </c>
      <c r="AE307" s="370"/>
      <c r="AF307" s="6">
        <v>1</v>
      </c>
      <c r="AG307" s="6"/>
    </row>
    <row r="308" spans="1:34" ht="15" customHeight="1" x14ac:dyDescent="0.3">
      <c r="A308" t="s">
        <v>1277</v>
      </c>
      <c r="B308" t="s">
        <v>1023</v>
      </c>
      <c r="C308" s="365" t="s">
        <v>1278</v>
      </c>
      <c r="D308" s="365" t="s">
        <v>1481</v>
      </c>
      <c r="E308" s="365" t="s">
        <v>11</v>
      </c>
      <c r="F308" s="365" t="s">
        <v>195</v>
      </c>
      <c r="G308" s="366">
        <v>42900</v>
      </c>
      <c r="H308" s="367">
        <v>0.6020833333333333</v>
      </c>
      <c r="I308" s="368"/>
      <c r="J308" s="368"/>
      <c r="K308" s="368"/>
      <c r="N308" s="368"/>
      <c r="O308" s="368"/>
      <c r="Q308" t="s">
        <v>813</v>
      </c>
      <c r="R308" t="s">
        <v>813</v>
      </c>
      <c r="S308" t="s">
        <v>817</v>
      </c>
      <c r="T308" t="s">
        <v>820</v>
      </c>
      <c r="U308">
        <v>0</v>
      </c>
      <c r="V308" s="369" t="s">
        <v>820</v>
      </c>
      <c r="W308" t="s">
        <v>1424</v>
      </c>
      <c r="X308">
        <v>1102</v>
      </c>
      <c r="Y308">
        <v>0</v>
      </c>
      <c r="Z308" t="s">
        <v>1425</v>
      </c>
      <c r="AA308" s="6" t="s">
        <v>1280</v>
      </c>
      <c r="AB308" s="6"/>
      <c r="AC308" s="370"/>
      <c r="AD308" s="6">
        <v>1</v>
      </c>
      <c r="AE308" s="370"/>
      <c r="AF308" s="6">
        <v>1</v>
      </c>
      <c r="AG308" s="6"/>
    </row>
    <row r="309" spans="1:34" ht="15" customHeight="1" x14ac:dyDescent="0.3">
      <c r="A309" t="s">
        <v>1277</v>
      </c>
      <c r="B309" t="s">
        <v>1024</v>
      </c>
      <c r="C309" s="365" t="s">
        <v>1278</v>
      </c>
      <c r="D309" s="365" t="s">
        <v>1481</v>
      </c>
      <c r="E309" s="365" t="s">
        <v>11</v>
      </c>
      <c r="F309" s="365" t="s">
        <v>195</v>
      </c>
      <c r="G309" s="366">
        <v>42900</v>
      </c>
      <c r="H309" s="367">
        <v>0.6020833333333333</v>
      </c>
      <c r="I309" s="368">
        <v>1.8E-3</v>
      </c>
      <c r="J309" s="368">
        <v>1.8E-3</v>
      </c>
      <c r="K309" s="368">
        <v>0</v>
      </c>
      <c r="N309" s="368"/>
      <c r="O309" s="368" t="s">
        <v>1323</v>
      </c>
      <c r="Q309" t="s">
        <v>785</v>
      </c>
      <c r="R309" t="s">
        <v>785</v>
      </c>
      <c r="S309" t="s">
        <v>800</v>
      </c>
      <c r="T309" t="s">
        <v>805</v>
      </c>
      <c r="U309" t="s">
        <v>806</v>
      </c>
      <c r="V309" s="369" t="s">
        <v>807</v>
      </c>
      <c r="W309" t="s">
        <v>1322</v>
      </c>
      <c r="X309">
        <v>131141</v>
      </c>
      <c r="Y309">
        <v>0</v>
      </c>
      <c r="Z309">
        <v>0</v>
      </c>
      <c r="AA309" s="6" t="s">
        <v>1280</v>
      </c>
      <c r="AB309" s="6"/>
      <c r="AC309" s="370"/>
      <c r="AD309" s="6">
        <v>1</v>
      </c>
      <c r="AE309" s="370"/>
      <c r="AF309" s="6">
        <v>1</v>
      </c>
      <c r="AG309" s="6"/>
      <c r="AH309" t="s">
        <v>1426</v>
      </c>
    </row>
    <row r="310" spans="1:34" ht="15" customHeight="1" x14ac:dyDescent="0.3">
      <c r="A310" t="s">
        <v>1277</v>
      </c>
      <c r="B310" t="s">
        <v>1024</v>
      </c>
      <c r="C310" s="365" t="s">
        <v>1278</v>
      </c>
      <c r="D310" s="365" t="s">
        <v>1481</v>
      </c>
      <c r="E310" s="365" t="s">
        <v>11</v>
      </c>
      <c r="F310" s="365" t="s">
        <v>195</v>
      </c>
      <c r="G310" s="366">
        <v>42900</v>
      </c>
      <c r="H310" s="367">
        <v>0.6020833333333333</v>
      </c>
      <c r="I310" s="368"/>
      <c r="J310" s="368"/>
      <c r="K310" s="368"/>
      <c r="N310" s="368"/>
      <c r="O310" s="368"/>
      <c r="Q310" t="s">
        <v>1286</v>
      </c>
      <c r="R310" t="s">
        <v>1311</v>
      </c>
      <c r="S310">
        <v>0</v>
      </c>
      <c r="T310">
        <v>0</v>
      </c>
      <c r="U310">
        <v>0</v>
      </c>
      <c r="V310" s="369" t="s">
        <v>1311</v>
      </c>
      <c r="W310">
        <v>0</v>
      </c>
      <c r="X310">
        <v>799</v>
      </c>
      <c r="Y310" t="s">
        <v>1312</v>
      </c>
      <c r="Z310" t="s">
        <v>1313</v>
      </c>
      <c r="AA310" s="6" t="s">
        <v>1298</v>
      </c>
      <c r="AB310" s="6"/>
      <c r="AC310" s="370"/>
      <c r="AD310" s="6">
        <v>1</v>
      </c>
      <c r="AE310" s="370"/>
      <c r="AF310" s="6">
        <v>1</v>
      </c>
      <c r="AG310" s="6"/>
    </row>
    <row r="311" spans="1:34" ht="15" customHeight="1" x14ac:dyDescent="0.3">
      <c r="A311" t="s">
        <v>1277</v>
      </c>
      <c r="B311" t="s">
        <v>1024</v>
      </c>
      <c r="C311" s="365" t="s">
        <v>1278</v>
      </c>
      <c r="D311" s="365" t="s">
        <v>1481</v>
      </c>
      <c r="E311" s="365" t="s">
        <v>11</v>
      </c>
      <c r="F311" s="365" t="s">
        <v>195</v>
      </c>
      <c r="G311" s="366">
        <v>42900</v>
      </c>
      <c r="H311" s="367">
        <v>0.6020833333333333</v>
      </c>
      <c r="I311" s="368"/>
      <c r="J311" s="368"/>
      <c r="K311" s="368"/>
      <c r="N311" s="368"/>
      <c r="O311" s="368"/>
      <c r="Q311" t="s">
        <v>834</v>
      </c>
      <c r="R311" t="s">
        <v>834</v>
      </c>
      <c r="S311" t="s">
        <v>534</v>
      </c>
      <c r="T311">
        <v>0</v>
      </c>
      <c r="U311">
        <v>0</v>
      </c>
      <c r="V311" s="369" t="s">
        <v>534</v>
      </c>
      <c r="W311" t="s">
        <v>1310</v>
      </c>
      <c r="X311">
        <v>105</v>
      </c>
      <c r="Y311">
        <v>0</v>
      </c>
      <c r="Z311">
        <v>0</v>
      </c>
      <c r="AA311" s="6" t="s">
        <v>1280</v>
      </c>
      <c r="AB311" s="6"/>
      <c r="AC311" s="370"/>
      <c r="AD311" s="6">
        <v>1</v>
      </c>
      <c r="AE311" s="370"/>
      <c r="AF311" s="6">
        <v>1</v>
      </c>
      <c r="AG311" s="6"/>
      <c r="AH311" t="s">
        <v>1338</v>
      </c>
    </row>
    <row r="312" spans="1:34" ht="15" customHeight="1" x14ac:dyDescent="0.3">
      <c r="A312" t="s">
        <v>1277</v>
      </c>
      <c r="B312" t="s">
        <v>1025</v>
      </c>
      <c r="C312" s="365" t="s">
        <v>1278</v>
      </c>
      <c r="D312" s="365" t="s">
        <v>1481</v>
      </c>
      <c r="E312" s="365" t="s">
        <v>11</v>
      </c>
      <c r="F312" s="365" t="s">
        <v>195</v>
      </c>
      <c r="G312" s="366">
        <v>42900</v>
      </c>
      <c r="H312" s="367">
        <v>0.6020833333333333</v>
      </c>
      <c r="I312" s="368">
        <v>4.8999999999999998E-3</v>
      </c>
      <c r="J312" s="368">
        <v>1.1999999999999999E-3</v>
      </c>
      <c r="K312" s="368">
        <v>3.7000000000000002E-3</v>
      </c>
      <c r="N312" s="368"/>
      <c r="O312" s="368"/>
      <c r="Q312" t="s">
        <v>785</v>
      </c>
      <c r="R312" t="s">
        <v>785</v>
      </c>
      <c r="S312" t="s">
        <v>800</v>
      </c>
      <c r="T312" t="s">
        <v>805</v>
      </c>
      <c r="U312" t="s">
        <v>806</v>
      </c>
      <c r="V312" s="369" t="s">
        <v>807</v>
      </c>
      <c r="W312" t="s">
        <v>1322</v>
      </c>
      <c r="X312">
        <v>131141</v>
      </c>
      <c r="Y312">
        <v>0</v>
      </c>
      <c r="Z312">
        <v>0</v>
      </c>
      <c r="AA312" s="6" t="s">
        <v>1280</v>
      </c>
      <c r="AB312" s="6">
        <v>1</v>
      </c>
      <c r="AC312" s="370"/>
      <c r="AD312" s="6"/>
      <c r="AE312" s="370"/>
      <c r="AF312" s="6">
        <v>1</v>
      </c>
      <c r="AG312" s="6"/>
      <c r="AH312" t="s">
        <v>1426</v>
      </c>
    </row>
    <row r="313" spans="1:34" ht="15" customHeight="1" x14ac:dyDescent="0.3">
      <c r="A313" t="s">
        <v>1277</v>
      </c>
      <c r="B313" t="s">
        <v>1025</v>
      </c>
      <c r="C313" s="365" t="s">
        <v>1278</v>
      </c>
      <c r="D313" s="365" t="s">
        <v>1481</v>
      </c>
      <c r="E313" s="365" t="s">
        <v>11</v>
      </c>
      <c r="F313" s="365" t="s">
        <v>195</v>
      </c>
      <c r="G313" s="366">
        <v>42900</v>
      </c>
      <c r="H313" s="367">
        <v>0.6020833333333333</v>
      </c>
      <c r="I313" s="368"/>
      <c r="J313" s="368"/>
      <c r="K313" s="368"/>
      <c r="N313" s="368"/>
      <c r="O313" s="368"/>
      <c r="Q313" t="s">
        <v>1286</v>
      </c>
      <c r="R313" t="s">
        <v>1295</v>
      </c>
      <c r="S313" t="s">
        <v>1296</v>
      </c>
      <c r="T313">
        <v>0</v>
      </c>
      <c r="U313">
        <v>0</v>
      </c>
      <c r="V313" s="369" t="s">
        <v>1297</v>
      </c>
      <c r="W313">
        <v>0</v>
      </c>
      <c r="X313">
        <v>108400</v>
      </c>
      <c r="Y313">
        <v>0</v>
      </c>
      <c r="Z313">
        <v>0</v>
      </c>
      <c r="AA313" s="6" t="s">
        <v>1298</v>
      </c>
      <c r="AB313" s="6"/>
      <c r="AC313" s="370"/>
      <c r="AD313" s="6">
        <v>2</v>
      </c>
      <c r="AE313" s="370"/>
      <c r="AF313" s="6">
        <v>2</v>
      </c>
      <c r="AG313" s="6"/>
    </row>
    <row r="314" spans="1:34" ht="15" customHeight="1" x14ac:dyDescent="0.3">
      <c r="A314" t="s">
        <v>1277</v>
      </c>
      <c r="B314" t="s">
        <v>1026</v>
      </c>
      <c r="C314" s="365" t="s">
        <v>1278</v>
      </c>
      <c r="D314" s="365" t="s">
        <v>1481</v>
      </c>
      <c r="E314" s="365" t="s">
        <v>11</v>
      </c>
      <c r="F314" s="365" t="s">
        <v>195</v>
      </c>
      <c r="G314" s="366">
        <v>42900</v>
      </c>
      <c r="H314" s="367">
        <v>0.6020833333333333</v>
      </c>
      <c r="I314" s="368">
        <v>2.5000000000000001E-3</v>
      </c>
      <c r="J314" s="368">
        <v>8.9999999999999998E-4</v>
      </c>
      <c r="K314" s="368">
        <v>1.6000000000000001E-3</v>
      </c>
      <c r="N314" s="368"/>
      <c r="O314" s="368"/>
      <c r="P314" s="376" t="s">
        <v>1647</v>
      </c>
      <c r="Q314" t="s">
        <v>785</v>
      </c>
      <c r="R314" t="s">
        <v>785</v>
      </c>
      <c r="S314" t="s">
        <v>800</v>
      </c>
      <c r="T314" t="s">
        <v>805</v>
      </c>
      <c r="U314" t="s">
        <v>806</v>
      </c>
      <c r="V314" s="369" t="s">
        <v>807</v>
      </c>
      <c r="W314" t="s">
        <v>1322</v>
      </c>
      <c r="X314">
        <v>131141</v>
      </c>
      <c r="Y314">
        <v>0</v>
      </c>
      <c r="Z314">
        <v>0</v>
      </c>
      <c r="AA314" s="6" t="s">
        <v>1280</v>
      </c>
      <c r="AB314" s="6">
        <v>1</v>
      </c>
      <c r="AC314" s="370"/>
      <c r="AD314" s="6"/>
      <c r="AE314" s="370"/>
      <c r="AF314" s="6">
        <v>1</v>
      </c>
      <c r="AG314" s="6"/>
      <c r="AH314" t="s">
        <v>1426</v>
      </c>
    </row>
    <row r="315" spans="1:34" ht="15" customHeight="1" x14ac:dyDescent="0.3">
      <c r="A315" t="s">
        <v>1277</v>
      </c>
      <c r="B315" t="s">
        <v>1028</v>
      </c>
      <c r="C315" s="365" t="s">
        <v>1278</v>
      </c>
      <c r="D315" s="365" t="s">
        <v>1481</v>
      </c>
      <c r="E315" s="365" t="s">
        <v>11</v>
      </c>
      <c r="F315" s="365" t="s">
        <v>195</v>
      </c>
      <c r="G315" s="366">
        <v>42900</v>
      </c>
      <c r="H315" s="367">
        <v>0.6020833333333333</v>
      </c>
      <c r="I315" s="368">
        <v>4.4999999999999997E-3</v>
      </c>
      <c r="J315" s="368">
        <v>2.8999999999999998E-3</v>
      </c>
      <c r="K315" s="368">
        <v>1.5999999999999999E-3</v>
      </c>
      <c r="N315" s="368"/>
      <c r="O315" s="368" t="s">
        <v>1583</v>
      </c>
      <c r="Q315" t="s">
        <v>785</v>
      </c>
      <c r="R315" t="s">
        <v>785</v>
      </c>
      <c r="S315" t="s">
        <v>800</v>
      </c>
      <c r="T315" t="s">
        <v>805</v>
      </c>
      <c r="U315" t="s">
        <v>806</v>
      </c>
      <c r="V315" s="369" t="s">
        <v>807</v>
      </c>
      <c r="W315" t="s">
        <v>1322</v>
      </c>
      <c r="X315">
        <v>131141</v>
      </c>
      <c r="Y315">
        <v>0</v>
      </c>
      <c r="Z315">
        <v>0</v>
      </c>
      <c r="AA315" s="6" t="s">
        <v>1280</v>
      </c>
      <c r="AB315" s="6">
        <v>1</v>
      </c>
      <c r="AC315" s="370"/>
      <c r="AD315" s="6"/>
      <c r="AE315" s="370"/>
      <c r="AF315" s="6">
        <v>1</v>
      </c>
      <c r="AG315" s="6"/>
      <c r="AH315" t="s">
        <v>1648</v>
      </c>
    </row>
    <row r="316" spans="1:34" ht="15" customHeight="1" x14ac:dyDescent="0.3">
      <c r="A316" t="s">
        <v>1277</v>
      </c>
      <c r="B316" t="s">
        <v>1039</v>
      </c>
      <c r="C316" s="365" t="s">
        <v>1278</v>
      </c>
      <c r="D316" s="365" t="s">
        <v>1481</v>
      </c>
      <c r="E316" s="365" t="s">
        <v>11</v>
      </c>
      <c r="F316" s="365" t="s">
        <v>197</v>
      </c>
      <c r="G316" s="366">
        <v>42900</v>
      </c>
      <c r="H316" s="367">
        <v>0.55486111111111114</v>
      </c>
      <c r="I316" s="368">
        <v>6.1000000000000004E-3</v>
      </c>
      <c r="J316" s="368">
        <v>2.5999999999999999E-3</v>
      </c>
      <c r="K316" s="368">
        <v>3.5000000000000005E-3</v>
      </c>
      <c r="L316">
        <v>1.67E-2</v>
      </c>
      <c r="M316" s="368">
        <v>5.1000000000000004E-3</v>
      </c>
      <c r="N316" s="368">
        <v>1.1599999999999999E-2</v>
      </c>
      <c r="O316" s="368"/>
      <c r="P316" t="s">
        <v>1649</v>
      </c>
      <c r="Q316" t="s">
        <v>785</v>
      </c>
      <c r="R316" t="s">
        <v>785</v>
      </c>
      <c r="S316" t="s">
        <v>786</v>
      </c>
      <c r="T316" t="s">
        <v>787</v>
      </c>
      <c r="U316" t="s">
        <v>788</v>
      </c>
      <c r="V316" s="369" t="s">
        <v>35</v>
      </c>
      <c r="W316" t="s">
        <v>1358</v>
      </c>
      <c r="X316">
        <v>129370</v>
      </c>
      <c r="Y316">
        <v>0</v>
      </c>
      <c r="Z316">
        <v>0</v>
      </c>
      <c r="AA316" s="6" t="s">
        <v>1280</v>
      </c>
      <c r="AB316" s="6">
        <v>1</v>
      </c>
      <c r="AC316" s="370">
        <v>2</v>
      </c>
      <c r="AD316" s="6">
        <v>2</v>
      </c>
      <c r="AE316" s="370">
        <v>2</v>
      </c>
      <c r="AF316" s="6">
        <v>3</v>
      </c>
      <c r="AG316" s="6"/>
    </row>
    <row r="317" spans="1:34" ht="15" customHeight="1" x14ac:dyDescent="0.3">
      <c r="A317" t="s">
        <v>1277</v>
      </c>
      <c r="B317" t="s">
        <v>1039</v>
      </c>
      <c r="C317" s="365" t="s">
        <v>1278</v>
      </c>
      <c r="D317" s="365" t="s">
        <v>1481</v>
      </c>
      <c r="E317" s="365" t="s">
        <v>11</v>
      </c>
      <c r="F317" s="365" t="s">
        <v>197</v>
      </c>
      <c r="G317" s="366">
        <v>42900</v>
      </c>
      <c r="H317" s="367">
        <v>0.55486111111111114</v>
      </c>
      <c r="I317" s="368"/>
      <c r="J317" s="368"/>
      <c r="K317" s="368"/>
      <c r="M317" s="368"/>
      <c r="N317" s="368"/>
      <c r="O317" s="368"/>
      <c r="Q317" t="s">
        <v>1286</v>
      </c>
      <c r="R317">
        <v>0</v>
      </c>
      <c r="S317">
        <v>0</v>
      </c>
      <c r="T317">
        <v>0</v>
      </c>
      <c r="U317">
        <v>0</v>
      </c>
      <c r="V317" s="369" t="s">
        <v>1366</v>
      </c>
      <c r="W317">
        <v>0</v>
      </c>
      <c r="X317">
        <v>0</v>
      </c>
      <c r="Y317">
        <v>0</v>
      </c>
      <c r="Z317">
        <v>0</v>
      </c>
      <c r="AA317" s="6" t="s">
        <v>1280</v>
      </c>
      <c r="AB317" s="6"/>
      <c r="AC317" s="370"/>
      <c r="AD317" s="6">
        <v>1</v>
      </c>
      <c r="AE317" s="370">
        <v>1</v>
      </c>
      <c r="AF317" s="6">
        <v>1</v>
      </c>
      <c r="AG317" s="6"/>
      <c r="AH317" t="s">
        <v>1650</v>
      </c>
    </row>
    <row r="318" spans="1:34" ht="15" customHeight="1" x14ac:dyDescent="0.3">
      <c r="A318" t="s">
        <v>1277</v>
      </c>
      <c r="B318" t="s">
        <v>1039</v>
      </c>
      <c r="C318" s="365" t="s">
        <v>1278</v>
      </c>
      <c r="D318" s="365" t="s">
        <v>1481</v>
      </c>
      <c r="E318" s="365" t="s">
        <v>11</v>
      </c>
      <c r="F318" s="365" t="s">
        <v>197</v>
      </c>
      <c r="G318" s="366">
        <v>42900</v>
      </c>
      <c r="H318" s="367">
        <v>0.55486111111111114</v>
      </c>
      <c r="I318" s="368"/>
      <c r="J318" s="368"/>
      <c r="K318" s="368"/>
      <c r="M318" s="368"/>
      <c r="N318" s="368"/>
      <c r="O318" s="368"/>
      <c r="Q318" t="s">
        <v>1286</v>
      </c>
      <c r="R318" t="s">
        <v>1287</v>
      </c>
      <c r="S318" t="s">
        <v>1288</v>
      </c>
      <c r="T318" t="s">
        <v>1289</v>
      </c>
      <c r="U318" t="s">
        <v>1290</v>
      </c>
      <c r="V318" s="369" t="s">
        <v>1291</v>
      </c>
      <c r="W318" t="s">
        <v>1282</v>
      </c>
      <c r="X318">
        <v>127160</v>
      </c>
      <c r="Y318">
        <v>0</v>
      </c>
      <c r="Z318" t="s">
        <v>1292</v>
      </c>
      <c r="AA318" s="6" t="s">
        <v>1293</v>
      </c>
      <c r="AB318" s="6">
        <v>2</v>
      </c>
      <c r="AC318" s="370">
        <v>1</v>
      </c>
      <c r="AD318" s="6">
        <v>3</v>
      </c>
      <c r="AE318" s="370">
        <v>1</v>
      </c>
      <c r="AF318" s="6">
        <v>5</v>
      </c>
      <c r="AG318" s="6"/>
      <c r="AH318" t="s">
        <v>1294</v>
      </c>
    </row>
    <row r="319" spans="1:34" ht="15" customHeight="1" x14ac:dyDescent="0.3">
      <c r="A319" t="s">
        <v>1277</v>
      </c>
      <c r="B319" t="s">
        <v>1039</v>
      </c>
      <c r="C319" s="365" t="s">
        <v>1278</v>
      </c>
      <c r="D319" s="365" t="s">
        <v>1481</v>
      </c>
      <c r="E319" s="365" t="s">
        <v>11</v>
      </c>
      <c r="F319" s="365" t="s">
        <v>197</v>
      </c>
      <c r="G319" s="366">
        <v>42900</v>
      </c>
      <c r="H319" s="367">
        <v>0.55486111111111114</v>
      </c>
      <c r="I319" s="368"/>
      <c r="J319" s="368"/>
      <c r="K319" s="368"/>
      <c r="M319" s="368"/>
      <c r="N319" s="368"/>
      <c r="O319" s="368"/>
      <c r="Q319" t="s">
        <v>785</v>
      </c>
      <c r="R319" t="s">
        <v>785</v>
      </c>
      <c r="S319" t="s">
        <v>800</v>
      </c>
      <c r="T319" t="s">
        <v>805</v>
      </c>
      <c r="U319" t="s">
        <v>806</v>
      </c>
      <c r="V319" s="369" t="s">
        <v>807</v>
      </c>
      <c r="W319" t="s">
        <v>1322</v>
      </c>
      <c r="X319">
        <v>131141</v>
      </c>
      <c r="Y319">
        <v>0</v>
      </c>
      <c r="Z319">
        <v>0</v>
      </c>
      <c r="AA319" s="6" t="s">
        <v>1280</v>
      </c>
      <c r="AB319" s="6"/>
      <c r="AC319" s="370"/>
      <c r="AD319" s="6">
        <v>1</v>
      </c>
      <c r="AE319" s="370">
        <v>3</v>
      </c>
      <c r="AF319" s="6">
        <v>1</v>
      </c>
      <c r="AG319" s="6"/>
      <c r="AH319" t="s">
        <v>1651</v>
      </c>
    </row>
    <row r="320" spans="1:34" x14ac:dyDescent="0.3">
      <c r="A320" t="s">
        <v>1277</v>
      </c>
      <c r="B320" t="s">
        <v>1671</v>
      </c>
      <c r="C320" s="365" t="s">
        <v>1652</v>
      </c>
      <c r="D320" s="365" t="s">
        <v>1481</v>
      </c>
      <c r="E320" s="365" t="s">
        <v>12</v>
      </c>
      <c r="F320" s="365" t="s">
        <v>212</v>
      </c>
      <c r="G320" s="366">
        <v>42985</v>
      </c>
      <c r="H320" s="367">
        <v>0.54305555555555551</v>
      </c>
      <c r="I320" s="368">
        <v>1.5599999999999999E-2</v>
      </c>
      <c r="J320" s="368">
        <v>1.37E-2</v>
      </c>
      <c r="K320" s="368">
        <v>1.8999999999999989E-3</v>
      </c>
      <c r="L320">
        <v>7.0300000000000001E-2</v>
      </c>
      <c r="M320" s="368">
        <v>2.0899999999999998E-2</v>
      </c>
      <c r="N320" s="368">
        <v>4.9399999999999999E-2</v>
      </c>
      <c r="O320" s="368"/>
      <c r="Q320" t="s">
        <v>1286</v>
      </c>
      <c r="R320" t="s">
        <v>1287</v>
      </c>
      <c r="S320" t="s">
        <v>1288</v>
      </c>
      <c r="T320" t="s">
        <v>1289</v>
      </c>
      <c r="U320" t="s">
        <v>1290</v>
      </c>
      <c r="V320" s="369" t="s">
        <v>1291</v>
      </c>
      <c r="W320" t="s">
        <v>1282</v>
      </c>
      <c r="X320">
        <v>127160</v>
      </c>
      <c r="Y320">
        <v>0</v>
      </c>
      <c r="Z320" t="s">
        <v>1292</v>
      </c>
      <c r="AA320" s="6" t="s">
        <v>1293</v>
      </c>
      <c r="AB320" s="6">
        <v>1</v>
      </c>
      <c r="AC320" s="370">
        <v>1</v>
      </c>
      <c r="AD320" s="6">
        <v>3</v>
      </c>
      <c r="AE320" s="370">
        <v>1</v>
      </c>
      <c r="AF320" s="6">
        <v>4</v>
      </c>
      <c r="AG320" s="6"/>
      <c r="AH320" t="s">
        <v>1294</v>
      </c>
    </row>
    <row r="321" spans="1:34" x14ac:dyDescent="0.3">
      <c r="A321" t="s">
        <v>1277</v>
      </c>
      <c r="B321" t="s">
        <v>1671</v>
      </c>
      <c r="C321" s="365" t="s">
        <v>1652</v>
      </c>
      <c r="D321" s="365" t="s">
        <v>1481</v>
      </c>
      <c r="E321" s="365" t="s">
        <v>12</v>
      </c>
      <c r="F321" s="365" t="s">
        <v>212</v>
      </c>
      <c r="G321" s="366">
        <v>42985</v>
      </c>
      <c r="H321" s="367">
        <v>0.54305555555555551</v>
      </c>
      <c r="I321" s="368"/>
      <c r="J321" s="368"/>
      <c r="K321" s="368"/>
      <c r="M321" s="368"/>
      <c r="N321" s="368"/>
      <c r="O321" s="368"/>
      <c r="Q321" t="s">
        <v>813</v>
      </c>
      <c r="R321" t="s">
        <v>813</v>
      </c>
      <c r="S321" t="s">
        <v>821</v>
      </c>
      <c r="T321" t="s">
        <v>822</v>
      </c>
      <c r="U321" t="s">
        <v>823</v>
      </c>
      <c r="V321" s="369" t="s">
        <v>82</v>
      </c>
      <c r="W321" t="s">
        <v>1279</v>
      </c>
      <c r="X321">
        <v>102101</v>
      </c>
      <c r="Y321">
        <v>0</v>
      </c>
      <c r="Z321">
        <v>0</v>
      </c>
      <c r="AA321" s="6" t="s">
        <v>1280</v>
      </c>
      <c r="AB321" s="6"/>
      <c r="AC321" s="370"/>
      <c r="AD321" s="6">
        <v>19</v>
      </c>
      <c r="AE321" s="370">
        <v>2</v>
      </c>
      <c r="AF321" s="6">
        <v>19</v>
      </c>
      <c r="AG321" s="6"/>
    </row>
    <row r="322" spans="1:34" x14ac:dyDescent="0.3">
      <c r="A322" t="s">
        <v>1277</v>
      </c>
      <c r="B322" t="s">
        <v>1671</v>
      </c>
      <c r="C322" s="365" t="s">
        <v>1652</v>
      </c>
      <c r="D322" s="365" t="s">
        <v>1481</v>
      </c>
      <c r="E322" s="365" t="s">
        <v>12</v>
      </c>
      <c r="F322" s="365" t="s">
        <v>212</v>
      </c>
      <c r="G322" s="366">
        <v>42985</v>
      </c>
      <c r="H322" s="367">
        <v>0.54305555555555551</v>
      </c>
      <c r="I322" s="368"/>
      <c r="J322" s="368"/>
      <c r="K322" s="368"/>
      <c r="M322" s="368"/>
      <c r="N322" s="368"/>
      <c r="O322" s="368"/>
      <c r="Q322" t="s">
        <v>785</v>
      </c>
      <c r="R322" t="s">
        <v>785</v>
      </c>
      <c r="S322" t="s">
        <v>800</v>
      </c>
      <c r="T322" t="s">
        <v>805</v>
      </c>
      <c r="U322" t="s">
        <v>806</v>
      </c>
      <c r="V322" s="369" t="s">
        <v>807</v>
      </c>
      <c r="W322" t="s">
        <v>1322</v>
      </c>
      <c r="X322">
        <v>131141</v>
      </c>
      <c r="Y322">
        <v>0</v>
      </c>
      <c r="Z322">
        <v>0</v>
      </c>
      <c r="AA322" s="6" t="s">
        <v>1280</v>
      </c>
      <c r="AB322" s="6"/>
      <c r="AC322" s="370"/>
      <c r="AD322" s="6">
        <v>11</v>
      </c>
      <c r="AE322" s="370">
        <v>3</v>
      </c>
      <c r="AF322" s="6">
        <v>11</v>
      </c>
      <c r="AG322" s="6"/>
      <c r="AH322" t="s">
        <v>1672</v>
      </c>
    </row>
    <row r="323" spans="1:34" x14ac:dyDescent="0.3">
      <c r="A323" t="s">
        <v>1277</v>
      </c>
      <c r="B323" t="s">
        <v>1671</v>
      </c>
      <c r="C323" s="365" t="s">
        <v>1652</v>
      </c>
      <c r="D323" s="365" t="s">
        <v>1481</v>
      </c>
      <c r="E323" s="365" t="s">
        <v>12</v>
      </c>
      <c r="F323" s="365" t="s">
        <v>212</v>
      </c>
      <c r="G323" s="366">
        <v>42985</v>
      </c>
      <c r="H323" s="367">
        <v>0.54305555555555551</v>
      </c>
      <c r="I323" s="368"/>
      <c r="J323" s="368"/>
      <c r="K323" s="368"/>
      <c r="M323" s="368"/>
      <c r="N323" s="368"/>
      <c r="O323" s="368"/>
      <c r="Q323" t="s">
        <v>1286</v>
      </c>
      <c r="R323">
        <v>0</v>
      </c>
      <c r="S323">
        <v>0</v>
      </c>
      <c r="T323">
        <v>0</v>
      </c>
      <c r="U323">
        <v>0</v>
      </c>
      <c r="V323" s="369" t="s">
        <v>1366</v>
      </c>
      <c r="W323">
        <v>0</v>
      </c>
      <c r="X323">
        <v>0</v>
      </c>
      <c r="Y323">
        <v>0</v>
      </c>
      <c r="Z323">
        <v>0</v>
      </c>
      <c r="AA323" s="6" t="s">
        <v>1280</v>
      </c>
      <c r="AB323" s="6"/>
      <c r="AC323" s="370"/>
      <c r="AD323" s="6">
        <v>1</v>
      </c>
      <c r="AE323" s="370">
        <v>1</v>
      </c>
      <c r="AF323" s="6">
        <v>1</v>
      </c>
      <c r="AG323" s="6"/>
    </row>
    <row r="324" spans="1:34" x14ac:dyDescent="0.3">
      <c r="A324" t="s">
        <v>1277</v>
      </c>
      <c r="B324" t="s">
        <v>1671</v>
      </c>
      <c r="C324" s="365" t="s">
        <v>1652</v>
      </c>
      <c r="D324" s="365" t="s">
        <v>1481</v>
      </c>
      <c r="E324" s="365" t="s">
        <v>12</v>
      </c>
      <c r="F324" s="365" t="s">
        <v>212</v>
      </c>
      <c r="G324" s="366">
        <v>42985</v>
      </c>
      <c r="H324" s="367">
        <v>0.54305555555555551</v>
      </c>
      <c r="I324" s="368"/>
      <c r="J324" s="368"/>
      <c r="K324" s="368"/>
      <c r="M324" s="368"/>
      <c r="N324" s="368"/>
      <c r="O324" s="368"/>
      <c r="Q324" t="s">
        <v>1286</v>
      </c>
      <c r="R324" t="s">
        <v>1367</v>
      </c>
      <c r="S324" t="s">
        <v>1368</v>
      </c>
      <c r="T324">
        <v>0</v>
      </c>
      <c r="U324">
        <v>0</v>
      </c>
      <c r="V324" s="369" t="s">
        <v>1369</v>
      </c>
      <c r="W324" t="s">
        <v>1370</v>
      </c>
      <c r="X324">
        <v>148899</v>
      </c>
      <c r="Y324">
        <v>0</v>
      </c>
      <c r="Z324" t="s">
        <v>1371</v>
      </c>
      <c r="AA324" s="6" t="s">
        <v>1293</v>
      </c>
      <c r="AB324" s="6"/>
      <c r="AC324" s="370"/>
      <c r="AD324" s="6">
        <v>3</v>
      </c>
      <c r="AE324" s="370">
        <v>1</v>
      </c>
      <c r="AF324" s="6">
        <v>3</v>
      </c>
      <c r="AG324" s="6"/>
      <c r="AH324" t="s">
        <v>1372</v>
      </c>
    </row>
    <row r="325" spans="1:34" x14ac:dyDescent="0.3">
      <c r="A325" t="s">
        <v>1277</v>
      </c>
      <c r="B325" t="s">
        <v>1673</v>
      </c>
      <c r="C325" s="365" t="s">
        <v>1652</v>
      </c>
      <c r="D325" s="365" t="s">
        <v>1481</v>
      </c>
      <c r="E325" s="365" t="s">
        <v>12</v>
      </c>
      <c r="F325" s="365" t="s">
        <v>212</v>
      </c>
      <c r="G325" s="366">
        <v>42985</v>
      </c>
      <c r="H325" s="367">
        <v>0.54305555555555551</v>
      </c>
      <c r="I325" s="368">
        <v>1.11E-2</v>
      </c>
      <c r="J325" s="368">
        <v>8.2000000000000007E-3</v>
      </c>
      <c r="K325" s="368">
        <v>2.8999999999999998E-3</v>
      </c>
      <c r="L325">
        <v>8.8300000000000003E-2</v>
      </c>
      <c r="M325" s="368">
        <v>2.1000000000000001E-2</v>
      </c>
      <c r="N325" s="368">
        <v>6.7299999999999999E-2</v>
      </c>
      <c r="O325" s="368"/>
      <c r="Q325" t="s">
        <v>813</v>
      </c>
      <c r="R325" t="s">
        <v>813</v>
      </c>
      <c r="S325" t="s">
        <v>821</v>
      </c>
      <c r="T325" t="s">
        <v>822</v>
      </c>
      <c r="U325" t="s">
        <v>823</v>
      </c>
      <c r="V325" s="369" t="s">
        <v>82</v>
      </c>
      <c r="W325" t="s">
        <v>1279</v>
      </c>
      <c r="X325">
        <v>102101</v>
      </c>
      <c r="Y325">
        <v>0</v>
      </c>
      <c r="Z325">
        <v>0</v>
      </c>
      <c r="AA325" s="6" t="s">
        <v>1280</v>
      </c>
      <c r="AB325" s="6">
        <v>2</v>
      </c>
      <c r="AC325" s="370">
        <v>1</v>
      </c>
      <c r="AD325" s="6">
        <v>26</v>
      </c>
      <c r="AE325" s="370">
        <v>1</v>
      </c>
      <c r="AF325" s="6">
        <v>28</v>
      </c>
      <c r="AG325" s="6"/>
    </row>
    <row r="326" spans="1:34" x14ac:dyDescent="0.3">
      <c r="A326" t="s">
        <v>1277</v>
      </c>
      <c r="B326" t="s">
        <v>1673</v>
      </c>
      <c r="C326" s="365" t="s">
        <v>1652</v>
      </c>
      <c r="D326" s="365" t="s">
        <v>1481</v>
      </c>
      <c r="E326" s="365" t="s">
        <v>12</v>
      </c>
      <c r="F326" s="365" t="s">
        <v>212</v>
      </c>
      <c r="G326" s="366">
        <v>42985</v>
      </c>
      <c r="H326" s="367">
        <v>0.54305555555555551</v>
      </c>
      <c r="I326" s="368"/>
      <c r="J326" s="368"/>
      <c r="K326" s="368"/>
      <c r="M326" s="368"/>
      <c r="N326" s="368"/>
      <c r="O326" s="368"/>
      <c r="Q326" t="s">
        <v>785</v>
      </c>
      <c r="R326" t="s">
        <v>785</v>
      </c>
      <c r="S326" t="s">
        <v>800</v>
      </c>
      <c r="T326" t="s">
        <v>805</v>
      </c>
      <c r="U326" t="s">
        <v>806</v>
      </c>
      <c r="V326" s="369" t="s">
        <v>807</v>
      </c>
      <c r="W326" t="s">
        <v>1322</v>
      </c>
      <c r="X326">
        <v>131141</v>
      </c>
      <c r="Y326">
        <v>0</v>
      </c>
      <c r="Z326">
        <v>0</v>
      </c>
      <c r="AA326" s="6" t="s">
        <v>1280</v>
      </c>
      <c r="AB326" s="6">
        <v>1</v>
      </c>
      <c r="AC326" s="370">
        <v>2</v>
      </c>
      <c r="AD326" s="6">
        <v>13</v>
      </c>
      <c r="AE326" s="370">
        <v>3</v>
      </c>
      <c r="AF326" s="6">
        <v>14</v>
      </c>
      <c r="AG326" s="6"/>
      <c r="AH326" t="s">
        <v>1674</v>
      </c>
    </row>
    <row r="327" spans="1:34" x14ac:dyDescent="0.3">
      <c r="A327" t="s">
        <v>1277</v>
      </c>
      <c r="B327" t="s">
        <v>1673</v>
      </c>
      <c r="C327" s="365" t="s">
        <v>1652</v>
      </c>
      <c r="D327" s="365" t="s">
        <v>1481</v>
      </c>
      <c r="E327" s="365" t="s">
        <v>12</v>
      </c>
      <c r="F327" s="365" t="s">
        <v>212</v>
      </c>
      <c r="G327" s="366">
        <v>42985</v>
      </c>
      <c r="H327" s="367">
        <v>0.54305555555555551</v>
      </c>
      <c r="I327" s="368"/>
      <c r="J327" s="368"/>
      <c r="K327" s="368"/>
      <c r="M327" s="368"/>
      <c r="N327" s="368"/>
      <c r="O327" s="368"/>
      <c r="Q327" t="s">
        <v>1286</v>
      </c>
      <c r="R327" t="s">
        <v>1295</v>
      </c>
      <c r="S327" t="s">
        <v>1296</v>
      </c>
      <c r="T327">
        <v>0</v>
      </c>
      <c r="U327">
        <v>0</v>
      </c>
      <c r="V327" s="369" t="s">
        <v>1297</v>
      </c>
      <c r="W327">
        <v>0</v>
      </c>
      <c r="X327">
        <v>108400</v>
      </c>
      <c r="Y327">
        <v>0</v>
      </c>
      <c r="Z327">
        <v>0</v>
      </c>
      <c r="AA327" s="6" t="s">
        <v>1298</v>
      </c>
      <c r="AB327" s="6"/>
      <c r="AC327" s="370"/>
      <c r="AD327" s="6">
        <v>1</v>
      </c>
      <c r="AE327" s="370">
        <v>1</v>
      </c>
      <c r="AF327" s="6">
        <v>1</v>
      </c>
      <c r="AG327" s="6"/>
    </row>
    <row r="328" spans="1:34" x14ac:dyDescent="0.3">
      <c r="A328" t="s">
        <v>1277</v>
      </c>
      <c r="B328" t="s">
        <v>1673</v>
      </c>
      <c r="C328" s="365" t="s">
        <v>1652</v>
      </c>
      <c r="D328" s="365" t="s">
        <v>1481</v>
      </c>
      <c r="E328" s="365" t="s">
        <v>12</v>
      </c>
      <c r="F328" s="365" t="s">
        <v>212</v>
      </c>
      <c r="G328" s="366">
        <v>42985</v>
      </c>
      <c r="H328" s="367">
        <v>0.54305555555555551</v>
      </c>
      <c r="I328" s="368"/>
      <c r="J328" s="368"/>
      <c r="K328" s="368"/>
      <c r="M328" s="368"/>
      <c r="N328" s="368"/>
      <c r="O328" s="368"/>
      <c r="Q328" t="s">
        <v>1286</v>
      </c>
      <c r="R328" t="s">
        <v>1367</v>
      </c>
      <c r="S328" t="s">
        <v>1368</v>
      </c>
      <c r="T328">
        <v>0</v>
      </c>
      <c r="U328">
        <v>0</v>
      </c>
      <c r="V328" s="369" t="s">
        <v>1369</v>
      </c>
      <c r="W328" t="s">
        <v>1370</v>
      </c>
      <c r="X328">
        <v>148899</v>
      </c>
      <c r="Y328">
        <v>0</v>
      </c>
      <c r="Z328" t="s">
        <v>1371</v>
      </c>
      <c r="AA328" s="6" t="s">
        <v>1293</v>
      </c>
      <c r="AB328" s="6"/>
      <c r="AC328" s="370"/>
      <c r="AD328" s="6">
        <v>3</v>
      </c>
      <c r="AE328" s="370">
        <v>1</v>
      </c>
      <c r="AF328" s="6">
        <v>3</v>
      </c>
      <c r="AG328" s="6"/>
      <c r="AH328" t="s">
        <v>1372</v>
      </c>
    </row>
    <row r="329" spans="1:34" x14ac:dyDescent="0.3">
      <c r="A329" t="s">
        <v>1277</v>
      </c>
      <c r="B329" t="s">
        <v>1675</v>
      </c>
      <c r="C329" s="365" t="s">
        <v>1652</v>
      </c>
      <c r="D329" s="365" t="s">
        <v>1481</v>
      </c>
      <c r="E329" s="365" t="s">
        <v>12</v>
      </c>
      <c r="F329" s="365" t="s">
        <v>212</v>
      </c>
      <c r="G329" s="366">
        <v>42985</v>
      </c>
      <c r="H329" s="367">
        <v>0.54305555555555551</v>
      </c>
      <c r="I329" s="368">
        <v>2.6800000000000001E-2</v>
      </c>
      <c r="J329" s="368">
        <v>1.9800000000000002E-2</v>
      </c>
      <c r="K329" s="368">
        <v>6.9999999999999993E-3</v>
      </c>
      <c r="L329">
        <v>7.5700000000000003E-2</v>
      </c>
      <c r="M329" s="368">
        <v>3.5200000000000002E-2</v>
      </c>
      <c r="N329" s="368">
        <v>4.0500000000000001E-2</v>
      </c>
      <c r="O329" s="368"/>
      <c r="Q329" t="s">
        <v>1286</v>
      </c>
      <c r="R329" t="s">
        <v>1295</v>
      </c>
      <c r="S329" t="s">
        <v>1296</v>
      </c>
      <c r="T329">
        <v>0</v>
      </c>
      <c r="U329">
        <v>0</v>
      </c>
      <c r="V329" s="369" t="s">
        <v>1297</v>
      </c>
      <c r="W329">
        <v>0</v>
      </c>
      <c r="X329">
        <v>108400</v>
      </c>
      <c r="Y329">
        <v>0</v>
      </c>
      <c r="Z329">
        <v>0</v>
      </c>
      <c r="AA329" s="6" t="s">
        <v>1298</v>
      </c>
      <c r="AB329" s="6">
        <v>1</v>
      </c>
      <c r="AC329" s="370">
        <v>1</v>
      </c>
      <c r="AD329" s="6"/>
      <c r="AE329" s="370"/>
      <c r="AF329" s="6">
        <v>1</v>
      </c>
      <c r="AG329" s="6"/>
    </row>
    <row r="330" spans="1:34" x14ac:dyDescent="0.3">
      <c r="A330" t="s">
        <v>1277</v>
      </c>
      <c r="B330" t="s">
        <v>1675</v>
      </c>
      <c r="C330" s="365" t="s">
        <v>1652</v>
      </c>
      <c r="D330" s="365" t="s">
        <v>1481</v>
      </c>
      <c r="E330" s="365" t="s">
        <v>12</v>
      </c>
      <c r="F330" s="365" t="s">
        <v>212</v>
      </c>
      <c r="G330" s="366">
        <v>42985</v>
      </c>
      <c r="H330" s="367">
        <v>0.54305555555555551</v>
      </c>
      <c r="I330" s="368"/>
      <c r="J330" s="368"/>
      <c r="K330" s="368"/>
      <c r="M330" s="368"/>
      <c r="N330" s="368"/>
      <c r="O330" s="368"/>
      <c r="Q330" t="s">
        <v>785</v>
      </c>
      <c r="R330" t="s">
        <v>785</v>
      </c>
      <c r="S330" t="s">
        <v>800</v>
      </c>
      <c r="T330" t="s">
        <v>805</v>
      </c>
      <c r="U330" t="s">
        <v>806</v>
      </c>
      <c r="V330" s="369" t="s">
        <v>807</v>
      </c>
      <c r="W330" t="s">
        <v>1322</v>
      </c>
      <c r="X330">
        <v>131141</v>
      </c>
      <c r="Y330">
        <v>0</v>
      </c>
      <c r="Z330">
        <v>0</v>
      </c>
      <c r="AA330" s="6" t="s">
        <v>1280</v>
      </c>
      <c r="AB330" s="6"/>
      <c r="AC330" s="370"/>
      <c r="AD330" s="6">
        <v>3</v>
      </c>
      <c r="AE330" s="370">
        <v>3</v>
      </c>
      <c r="AF330" s="6">
        <v>3</v>
      </c>
      <c r="AG330" s="6"/>
      <c r="AH330" t="s">
        <v>1676</v>
      </c>
    </row>
    <row r="331" spans="1:34" x14ac:dyDescent="0.3">
      <c r="A331" t="s">
        <v>1277</v>
      </c>
      <c r="B331" t="s">
        <v>1675</v>
      </c>
      <c r="C331" s="365" t="s">
        <v>1652</v>
      </c>
      <c r="D331" s="365" t="s">
        <v>1481</v>
      </c>
      <c r="E331" s="365" t="s">
        <v>12</v>
      </c>
      <c r="F331" s="365" t="s">
        <v>212</v>
      </c>
      <c r="G331" s="366">
        <v>42985</v>
      </c>
      <c r="H331" s="367">
        <v>0.54305555555555551</v>
      </c>
      <c r="I331" s="368"/>
      <c r="J331" s="368"/>
      <c r="K331" s="368"/>
      <c r="M331" s="368"/>
      <c r="N331" s="368"/>
      <c r="O331" s="368"/>
      <c r="Q331" t="s">
        <v>813</v>
      </c>
      <c r="R331" t="s">
        <v>813</v>
      </c>
      <c r="S331" t="s">
        <v>821</v>
      </c>
      <c r="T331" t="s">
        <v>822</v>
      </c>
      <c r="U331" t="s">
        <v>823</v>
      </c>
      <c r="V331" s="369" t="s">
        <v>82</v>
      </c>
      <c r="W331" t="s">
        <v>1279</v>
      </c>
      <c r="X331">
        <v>102101</v>
      </c>
      <c r="Y331">
        <v>0</v>
      </c>
      <c r="Z331">
        <v>0</v>
      </c>
      <c r="AA331" s="6" t="s">
        <v>1280</v>
      </c>
      <c r="AB331" s="6"/>
      <c r="AC331" s="370"/>
      <c r="AD331" s="6">
        <v>6</v>
      </c>
      <c r="AE331" s="370">
        <v>2</v>
      </c>
      <c r="AF331" s="6">
        <v>6</v>
      </c>
      <c r="AG331" s="6"/>
    </row>
    <row r="332" spans="1:34" x14ac:dyDescent="0.3">
      <c r="A332" t="s">
        <v>1277</v>
      </c>
      <c r="B332" t="s">
        <v>1675</v>
      </c>
      <c r="C332" s="365" t="s">
        <v>1652</v>
      </c>
      <c r="D332" s="365" t="s">
        <v>1481</v>
      </c>
      <c r="E332" s="365" t="s">
        <v>12</v>
      </c>
      <c r="F332" s="365" t="s">
        <v>212</v>
      </c>
      <c r="G332" s="366">
        <v>42985</v>
      </c>
      <c r="H332" s="367">
        <v>0.54305555555555551</v>
      </c>
      <c r="I332" s="368"/>
      <c r="J332" s="368"/>
      <c r="K332" s="368"/>
      <c r="M332" s="368"/>
      <c r="N332" s="368"/>
      <c r="O332" s="368"/>
      <c r="Q332" t="s">
        <v>1286</v>
      </c>
      <c r="R332" t="s">
        <v>1287</v>
      </c>
      <c r="S332" t="s">
        <v>1288</v>
      </c>
      <c r="T332" t="s">
        <v>1289</v>
      </c>
      <c r="U332" t="s">
        <v>1290</v>
      </c>
      <c r="V332" s="369" t="s">
        <v>1291</v>
      </c>
      <c r="W332" t="s">
        <v>1282</v>
      </c>
      <c r="X332">
        <v>127160</v>
      </c>
      <c r="Y332">
        <v>0</v>
      </c>
      <c r="Z332" t="s">
        <v>1292</v>
      </c>
      <c r="AA332" s="6" t="s">
        <v>1293</v>
      </c>
      <c r="AB332" s="6"/>
      <c r="AC332" s="370"/>
      <c r="AD332" s="6">
        <v>1</v>
      </c>
      <c r="AE332" s="370">
        <v>1</v>
      </c>
      <c r="AF332" s="6">
        <v>1</v>
      </c>
      <c r="AG332" s="6"/>
      <c r="AH332" t="s">
        <v>1294</v>
      </c>
    </row>
    <row r="333" spans="1:34" x14ac:dyDescent="0.3">
      <c r="A333" t="s">
        <v>1277</v>
      </c>
      <c r="B333" t="s">
        <v>1677</v>
      </c>
      <c r="C333" s="365" t="s">
        <v>1652</v>
      </c>
      <c r="D333" s="365" t="s">
        <v>1481</v>
      </c>
      <c r="E333" s="365" t="s">
        <v>12</v>
      </c>
      <c r="F333" s="365" t="s">
        <v>212</v>
      </c>
      <c r="G333" s="366">
        <v>42985</v>
      </c>
      <c r="H333" s="367">
        <v>0.54305555555555551</v>
      </c>
      <c r="I333" s="368">
        <v>1.84E-2</v>
      </c>
      <c r="J333" s="368">
        <v>3.0000000000000001E-3</v>
      </c>
      <c r="K333" s="368">
        <v>1.54E-2</v>
      </c>
      <c r="L333">
        <v>7.5499999999999998E-2</v>
      </c>
      <c r="M333" s="368">
        <v>2.46E-2</v>
      </c>
      <c r="N333" s="368">
        <v>5.0900000000000001E-2</v>
      </c>
      <c r="O333" s="368"/>
      <c r="Q333" t="s">
        <v>1286</v>
      </c>
      <c r="R333" t="s">
        <v>1287</v>
      </c>
      <c r="S333" t="s">
        <v>1288</v>
      </c>
      <c r="T333" t="s">
        <v>1289</v>
      </c>
      <c r="U333" t="s">
        <v>1290</v>
      </c>
      <c r="V333" s="369" t="s">
        <v>1291</v>
      </c>
      <c r="W333" t="s">
        <v>1282</v>
      </c>
      <c r="X333">
        <v>127160</v>
      </c>
      <c r="Y333">
        <v>0</v>
      </c>
      <c r="Z333" t="s">
        <v>1292</v>
      </c>
      <c r="AA333" s="6" t="s">
        <v>1293</v>
      </c>
      <c r="AB333" s="6">
        <v>1</v>
      </c>
      <c r="AC333" s="370">
        <v>1</v>
      </c>
      <c r="AD333" s="6">
        <v>2</v>
      </c>
      <c r="AE333" s="370">
        <v>1</v>
      </c>
      <c r="AF333" s="6">
        <v>3</v>
      </c>
      <c r="AG333" s="6"/>
      <c r="AH333" t="s">
        <v>1294</v>
      </c>
    </row>
    <row r="334" spans="1:34" x14ac:dyDescent="0.3">
      <c r="A334" t="s">
        <v>1277</v>
      </c>
      <c r="B334" t="s">
        <v>1677</v>
      </c>
      <c r="C334" s="365" t="s">
        <v>1652</v>
      </c>
      <c r="D334" s="365" t="s">
        <v>1481</v>
      </c>
      <c r="E334" s="365" t="s">
        <v>12</v>
      </c>
      <c r="F334" s="365" t="s">
        <v>212</v>
      </c>
      <c r="G334" s="366">
        <v>42985</v>
      </c>
      <c r="H334" s="367">
        <v>0.54305555555555551</v>
      </c>
      <c r="I334" s="368"/>
      <c r="J334" s="368"/>
      <c r="K334" s="368"/>
      <c r="M334" s="368"/>
      <c r="N334" s="368"/>
      <c r="O334" s="368"/>
      <c r="Q334" t="s">
        <v>785</v>
      </c>
      <c r="R334" t="s">
        <v>785</v>
      </c>
      <c r="S334" t="s">
        <v>800</v>
      </c>
      <c r="T334" t="s">
        <v>805</v>
      </c>
      <c r="U334" t="s">
        <v>806</v>
      </c>
      <c r="V334" s="369" t="s">
        <v>807</v>
      </c>
      <c r="W334" t="s">
        <v>1322</v>
      </c>
      <c r="X334">
        <v>131141</v>
      </c>
      <c r="Y334">
        <v>0</v>
      </c>
      <c r="Z334">
        <v>0</v>
      </c>
      <c r="AA334" s="6" t="s">
        <v>1280</v>
      </c>
      <c r="AB334" s="6">
        <v>3</v>
      </c>
      <c r="AC334" s="370">
        <v>2</v>
      </c>
      <c r="AD334" s="6">
        <v>10</v>
      </c>
      <c r="AE334" s="374" t="s">
        <v>1299</v>
      </c>
      <c r="AF334" s="6">
        <v>13</v>
      </c>
      <c r="AG334" s="6"/>
      <c r="AH334" t="s">
        <v>1678</v>
      </c>
    </row>
    <row r="335" spans="1:34" x14ac:dyDescent="0.3">
      <c r="A335" t="s">
        <v>1277</v>
      </c>
      <c r="B335" t="s">
        <v>1677</v>
      </c>
      <c r="C335" s="365" t="s">
        <v>1652</v>
      </c>
      <c r="D335" s="365" t="s">
        <v>1481</v>
      </c>
      <c r="E335" s="365" t="s">
        <v>12</v>
      </c>
      <c r="F335" s="365" t="s">
        <v>212</v>
      </c>
      <c r="G335" s="366">
        <v>42985</v>
      </c>
      <c r="H335" s="367">
        <v>0.54305555555555551</v>
      </c>
      <c r="I335" s="368"/>
      <c r="J335" s="368"/>
      <c r="K335" s="368"/>
      <c r="M335" s="368"/>
      <c r="N335" s="368"/>
      <c r="O335" s="368"/>
      <c r="Q335" t="s">
        <v>813</v>
      </c>
      <c r="R335" t="s">
        <v>813</v>
      </c>
      <c r="S335" t="s">
        <v>821</v>
      </c>
      <c r="T335" t="s">
        <v>822</v>
      </c>
      <c r="U335" t="s">
        <v>823</v>
      </c>
      <c r="V335" s="369" t="s">
        <v>82</v>
      </c>
      <c r="W335" t="s">
        <v>1279</v>
      </c>
      <c r="X335">
        <v>102101</v>
      </c>
      <c r="Y335">
        <v>0</v>
      </c>
      <c r="Z335">
        <v>0</v>
      </c>
      <c r="AA335" s="6" t="s">
        <v>1280</v>
      </c>
      <c r="AB335" s="6">
        <v>1</v>
      </c>
      <c r="AC335" s="370">
        <v>1</v>
      </c>
      <c r="AD335" s="6"/>
      <c r="AE335" s="370">
        <v>3</v>
      </c>
      <c r="AF335" s="6">
        <v>1</v>
      </c>
      <c r="AG335" s="6"/>
    </row>
    <row r="336" spans="1:34" x14ac:dyDescent="0.3">
      <c r="A336" t="s">
        <v>1277</v>
      </c>
      <c r="B336" t="s">
        <v>1677</v>
      </c>
      <c r="C336" s="365" t="s">
        <v>1652</v>
      </c>
      <c r="D336" s="365" t="s">
        <v>1481</v>
      </c>
      <c r="E336" s="365" t="s">
        <v>12</v>
      </c>
      <c r="F336" s="365" t="s">
        <v>212</v>
      </c>
      <c r="G336" s="366">
        <v>42985</v>
      </c>
      <c r="H336" s="367">
        <v>0.54305555555555551</v>
      </c>
      <c r="I336" s="368"/>
      <c r="J336" s="368"/>
      <c r="K336" s="368"/>
      <c r="M336" s="368"/>
      <c r="N336" s="368"/>
      <c r="O336" s="368"/>
      <c r="Q336" t="s">
        <v>785</v>
      </c>
      <c r="R336" t="s">
        <v>785</v>
      </c>
      <c r="S336" t="s">
        <v>800</v>
      </c>
      <c r="T336" t="s">
        <v>805</v>
      </c>
      <c r="U336" t="s">
        <v>806</v>
      </c>
      <c r="V336" s="369" t="s">
        <v>1679</v>
      </c>
      <c r="W336" t="s">
        <v>1680</v>
      </c>
      <c r="X336">
        <v>131114</v>
      </c>
      <c r="Y336">
        <v>0</v>
      </c>
      <c r="Z336">
        <v>0</v>
      </c>
      <c r="AA336" s="6" t="s">
        <v>1280</v>
      </c>
      <c r="AB336" s="6"/>
      <c r="AC336" s="370"/>
      <c r="AD336" s="6">
        <v>1</v>
      </c>
      <c r="AE336" s="370">
        <v>3</v>
      </c>
      <c r="AF336" s="6">
        <v>1</v>
      </c>
      <c r="AG336" s="6"/>
      <c r="AH336" t="s">
        <v>1681</v>
      </c>
    </row>
    <row r="337" spans="1:34" x14ac:dyDescent="0.3">
      <c r="A337" t="s">
        <v>1277</v>
      </c>
      <c r="B337" t="s">
        <v>1682</v>
      </c>
      <c r="C337" s="365" t="s">
        <v>1652</v>
      </c>
      <c r="D337" s="365" t="s">
        <v>1481</v>
      </c>
      <c r="E337" s="365" t="s">
        <v>12</v>
      </c>
      <c r="F337" s="365" t="s">
        <v>212</v>
      </c>
      <c r="G337" s="366">
        <v>42985</v>
      </c>
      <c r="H337" s="367">
        <v>0.54305555555555551</v>
      </c>
      <c r="I337" s="368">
        <v>1.14E-2</v>
      </c>
      <c r="J337" s="368">
        <v>7.9000000000000008E-3</v>
      </c>
      <c r="K337" s="368">
        <v>3.4999999999999996E-3</v>
      </c>
      <c r="L337">
        <v>9.64E-2</v>
      </c>
      <c r="M337" s="368">
        <v>0.03</v>
      </c>
      <c r="N337" s="368">
        <v>6.6400000000000001E-2</v>
      </c>
      <c r="O337" s="368"/>
      <c r="Q337" t="s">
        <v>785</v>
      </c>
      <c r="R337" t="s">
        <v>785</v>
      </c>
      <c r="S337" t="s">
        <v>800</v>
      </c>
      <c r="T337" t="s">
        <v>805</v>
      </c>
      <c r="U337" t="s">
        <v>806</v>
      </c>
      <c r="V337" s="369" t="s">
        <v>807</v>
      </c>
      <c r="W337" t="s">
        <v>1322</v>
      </c>
      <c r="X337">
        <v>131141</v>
      </c>
      <c r="Y337">
        <v>0</v>
      </c>
      <c r="Z337">
        <v>0</v>
      </c>
      <c r="AA337" s="6" t="s">
        <v>1280</v>
      </c>
      <c r="AB337" s="6">
        <v>2</v>
      </c>
      <c r="AC337" s="370">
        <v>2</v>
      </c>
      <c r="AD337" s="6">
        <v>17</v>
      </c>
      <c r="AE337" s="370">
        <v>3</v>
      </c>
      <c r="AF337" s="6">
        <v>19</v>
      </c>
      <c r="AG337" s="6"/>
      <c r="AH337" t="s">
        <v>1683</v>
      </c>
    </row>
    <row r="338" spans="1:34" x14ac:dyDescent="0.3">
      <c r="A338" t="s">
        <v>1277</v>
      </c>
      <c r="B338" t="s">
        <v>1682</v>
      </c>
      <c r="C338" s="365" t="s">
        <v>1652</v>
      </c>
      <c r="D338" s="365" t="s">
        <v>1481</v>
      </c>
      <c r="E338" s="365" t="s">
        <v>12</v>
      </c>
      <c r="F338" s="365" t="s">
        <v>212</v>
      </c>
      <c r="G338" s="366">
        <v>42985</v>
      </c>
      <c r="H338" s="367">
        <v>0.54305555555555551</v>
      </c>
      <c r="I338" s="368"/>
      <c r="J338" s="368"/>
      <c r="K338" s="368"/>
      <c r="M338" s="368"/>
      <c r="N338" s="368"/>
      <c r="O338" s="368"/>
      <c r="Q338" t="s">
        <v>813</v>
      </c>
      <c r="R338" t="s">
        <v>813</v>
      </c>
      <c r="S338" t="s">
        <v>821</v>
      </c>
      <c r="T338" t="s">
        <v>822</v>
      </c>
      <c r="U338" t="s">
        <v>823</v>
      </c>
      <c r="V338" s="369" t="s">
        <v>82</v>
      </c>
      <c r="W338" t="s">
        <v>1279</v>
      </c>
      <c r="X338">
        <v>102101</v>
      </c>
      <c r="Y338">
        <v>0</v>
      </c>
      <c r="Z338">
        <v>0</v>
      </c>
      <c r="AA338" s="6" t="s">
        <v>1280</v>
      </c>
      <c r="AB338" s="6"/>
      <c r="AC338" s="370"/>
      <c r="AD338" s="6">
        <v>4</v>
      </c>
      <c r="AE338" s="370">
        <v>2</v>
      </c>
      <c r="AF338" s="6">
        <v>4</v>
      </c>
      <c r="AG338" s="6"/>
    </row>
    <row r="339" spans="1:34" x14ac:dyDescent="0.3">
      <c r="A339" t="s">
        <v>1277</v>
      </c>
      <c r="B339" t="s">
        <v>1682</v>
      </c>
      <c r="C339" s="365" t="s">
        <v>1652</v>
      </c>
      <c r="D339" s="365" t="s">
        <v>1481</v>
      </c>
      <c r="E339" s="365" t="s">
        <v>12</v>
      </c>
      <c r="F339" s="365" t="s">
        <v>212</v>
      </c>
      <c r="G339" s="366">
        <v>42985</v>
      </c>
      <c r="H339" s="367">
        <v>0.54305555555555551</v>
      </c>
      <c r="I339" s="368"/>
      <c r="J339" s="368"/>
      <c r="K339" s="368"/>
      <c r="M339" s="368"/>
      <c r="N339" s="368"/>
      <c r="O339" s="368"/>
      <c r="Q339" t="s">
        <v>1286</v>
      </c>
      <c r="R339" t="s">
        <v>1287</v>
      </c>
      <c r="S339" t="s">
        <v>1288</v>
      </c>
      <c r="T339" t="s">
        <v>1289</v>
      </c>
      <c r="U339" t="s">
        <v>1290</v>
      </c>
      <c r="V339" s="369" t="s">
        <v>1291</v>
      </c>
      <c r="W339" t="s">
        <v>1282</v>
      </c>
      <c r="X339">
        <v>127160</v>
      </c>
      <c r="Y339">
        <v>0</v>
      </c>
      <c r="Z339" t="s">
        <v>1292</v>
      </c>
      <c r="AA339" s="6" t="s">
        <v>1293</v>
      </c>
      <c r="AB339" s="6"/>
      <c r="AC339" s="370"/>
      <c r="AD339" s="6">
        <v>1</v>
      </c>
      <c r="AE339" s="370">
        <v>1</v>
      </c>
      <c r="AF339" s="6">
        <v>1</v>
      </c>
      <c r="AG339" s="6"/>
      <c r="AH339" t="s">
        <v>1294</v>
      </c>
    </row>
    <row r="340" spans="1:34" x14ac:dyDescent="0.3">
      <c r="A340" t="s">
        <v>1277</v>
      </c>
      <c r="B340" t="s">
        <v>1682</v>
      </c>
      <c r="C340" s="365" t="s">
        <v>1652</v>
      </c>
      <c r="D340" s="365" t="s">
        <v>1481</v>
      </c>
      <c r="E340" s="365" t="s">
        <v>12</v>
      </c>
      <c r="F340" s="365" t="s">
        <v>212</v>
      </c>
      <c r="G340" s="366">
        <v>42985</v>
      </c>
      <c r="H340" s="367">
        <v>0.54305555555555551</v>
      </c>
      <c r="I340" s="368"/>
      <c r="J340" s="368"/>
      <c r="K340" s="368"/>
      <c r="M340" s="368"/>
      <c r="N340" s="368"/>
      <c r="O340" s="368"/>
      <c r="Q340" t="s">
        <v>785</v>
      </c>
      <c r="R340" t="s">
        <v>785</v>
      </c>
      <c r="S340" t="s">
        <v>786</v>
      </c>
      <c r="T340" t="s">
        <v>787</v>
      </c>
      <c r="U340" t="s">
        <v>791</v>
      </c>
      <c r="V340" s="369" t="s">
        <v>791</v>
      </c>
      <c r="W340" t="s">
        <v>1285</v>
      </c>
      <c r="X340">
        <v>22496</v>
      </c>
      <c r="Y340">
        <v>0</v>
      </c>
      <c r="Z340">
        <v>0</v>
      </c>
      <c r="AA340" s="6" t="s">
        <v>1280</v>
      </c>
      <c r="AB340" s="6"/>
      <c r="AC340" s="370"/>
      <c r="AD340" s="6">
        <v>1</v>
      </c>
      <c r="AE340" s="370">
        <v>3</v>
      </c>
      <c r="AF340" s="6">
        <v>1</v>
      </c>
      <c r="AG340" s="6"/>
      <c r="AH340" t="s">
        <v>1684</v>
      </c>
    </row>
    <row r="341" spans="1:34" x14ac:dyDescent="0.3">
      <c r="A341" t="s">
        <v>1277</v>
      </c>
      <c r="B341" t="s">
        <v>1685</v>
      </c>
      <c r="C341" s="365" t="s">
        <v>1652</v>
      </c>
      <c r="D341" s="365" t="s">
        <v>1481</v>
      </c>
      <c r="E341" s="365" t="s">
        <v>12</v>
      </c>
      <c r="F341" s="365" t="s">
        <v>212</v>
      </c>
      <c r="G341" s="366">
        <v>42985</v>
      </c>
      <c r="H341" s="367">
        <v>0.54305555555555551</v>
      </c>
      <c r="I341" s="368">
        <v>2.7900000000000001E-2</v>
      </c>
      <c r="J341" s="368">
        <v>1.7299999999999999E-2</v>
      </c>
      <c r="K341" s="368">
        <v>1.0600000000000002E-2</v>
      </c>
      <c r="L341">
        <v>0.15809999999999999</v>
      </c>
      <c r="M341" s="368">
        <v>5.3999999999999999E-2</v>
      </c>
      <c r="N341" s="368">
        <v>0.1041</v>
      </c>
      <c r="O341" s="368"/>
      <c r="Q341" t="s">
        <v>785</v>
      </c>
      <c r="R341" t="s">
        <v>785</v>
      </c>
      <c r="S341" t="s">
        <v>800</v>
      </c>
      <c r="T341" t="s">
        <v>805</v>
      </c>
      <c r="U341" t="s">
        <v>806</v>
      </c>
      <c r="V341" s="369" t="s">
        <v>807</v>
      </c>
      <c r="W341" t="s">
        <v>1322</v>
      </c>
      <c r="X341">
        <v>131141</v>
      </c>
      <c r="Y341">
        <v>0</v>
      </c>
      <c r="Z341">
        <v>0</v>
      </c>
      <c r="AA341" s="6" t="s">
        <v>1280</v>
      </c>
      <c r="AB341" s="6">
        <v>5</v>
      </c>
      <c r="AC341" s="370">
        <v>2</v>
      </c>
      <c r="AD341" s="6">
        <v>16</v>
      </c>
      <c r="AE341" s="372" t="s">
        <v>1299</v>
      </c>
      <c r="AF341" s="6">
        <v>21</v>
      </c>
      <c r="AG341" s="6"/>
      <c r="AH341" t="s">
        <v>1686</v>
      </c>
    </row>
    <row r="342" spans="1:34" x14ac:dyDescent="0.3">
      <c r="A342" t="s">
        <v>1277</v>
      </c>
      <c r="B342" t="s">
        <v>1685</v>
      </c>
      <c r="C342" s="365" t="s">
        <v>1652</v>
      </c>
      <c r="D342" s="365" t="s">
        <v>1481</v>
      </c>
      <c r="E342" s="365" t="s">
        <v>12</v>
      </c>
      <c r="F342" s="365" t="s">
        <v>212</v>
      </c>
      <c r="G342" s="366">
        <v>42985</v>
      </c>
      <c r="H342" s="367">
        <v>0.54305555555555551</v>
      </c>
      <c r="I342" s="368"/>
      <c r="J342" s="368"/>
      <c r="K342" s="368"/>
      <c r="M342" s="368"/>
      <c r="N342" s="368"/>
      <c r="O342" s="368"/>
      <c r="Q342" t="s">
        <v>813</v>
      </c>
      <c r="R342" t="s">
        <v>813</v>
      </c>
      <c r="S342" t="s">
        <v>821</v>
      </c>
      <c r="T342" t="s">
        <v>822</v>
      </c>
      <c r="U342" t="s">
        <v>1476</v>
      </c>
      <c r="V342" s="369" t="s">
        <v>1477</v>
      </c>
      <c r="W342" t="s">
        <v>1478</v>
      </c>
      <c r="X342">
        <v>102408</v>
      </c>
      <c r="Y342">
        <v>0</v>
      </c>
      <c r="Z342">
        <v>0</v>
      </c>
      <c r="AA342" s="6" t="s">
        <v>1280</v>
      </c>
      <c r="AB342" s="6"/>
      <c r="AC342" s="370"/>
      <c r="AD342" s="6">
        <v>1</v>
      </c>
      <c r="AE342" s="370">
        <v>1</v>
      </c>
      <c r="AF342" s="6">
        <v>1</v>
      </c>
      <c r="AG342" s="6"/>
    </row>
    <row r="343" spans="1:34" x14ac:dyDescent="0.3">
      <c r="A343" t="s">
        <v>1277</v>
      </c>
      <c r="B343" t="s">
        <v>1685</v>
      </c>
      <c r="C343" s="365" t="s">
        <v>1652</v>
      </c>
      <c r="D343" s="365" t="s">
        <v>1481</v>
      </c>
      <c r="E343" s="365" t="s">
        <v>12</v>
      </c>
      <c r="F343" s="365" t="s">
        <v>212</v>
      </c>
      <c r="G343" s="366">
        <v>42985</v>
      </c>
      <c r="H343" s="367">
        <v>0.54305555555555551</v>
      </c>
      <c r="I343" s="368"/>
      <c r="J343" s="368"/>
      <c r="K343" s="368"/>
      <c r="M343" s="368"/>
      <c r="N343" s="368"/>
      <c r="O343" s="368"/>
      <c r="Q343" t="s">
        <v>1286</v>
      </c>
      <c r="R343" t="s">
        <v>1687</v>
      </c>
      <c r="S343">
        <v>0</v>
      </c>
      <c r="T343">
        <v>0</v>
      </c>
      <c r="U343">
        <v>0</v>
      </c>
      <c r="V343" s="369" t="s">
        <v>1687</v>
      </c>
      <c r="W343">
        <v>0</v>
      </c>
      <c r="X343">
        <v>18814</v>
      </c>
      <c r="Y343">
        <v>0</v>
      </c>
      <c r="Z343" t="s">
        <v>1688</v>
      </c>
      <c r="AA343" s="6" t="s">
        <v>1298</v>
      </c>
      <c r="AB343" s="6"/>
      <c r="AC343" s="370"/>
      <c r="AD343" s="6">
        <v>2</v>
      </c>
      <c r="AE343" s="370">
        <v>1</v>
      </c>
      <c r="AF343" s="6">
        <v>2</v>
      </c>
      <c r="AG343" s="6"/>
    </row>
    <row r="344" spans="1:34" x14ac:dyDescent="0.3">
      <c r="A344" t="s">
        <v>1277</v>
      </c>
      <c r="B344" t="s">
        <v>1685</v>
      </c>
      <c r="C344" s="365" t="s">
        <v>1652</v>
      </c>
      <c r="D344" s="365" t="s">
        <v>1481</v>
      </c>
      <c r="E344" s="365" t="s">
        <v>12</v>
      </c>
      <c r="F344" s="365" t="s">
        <v>212</v>
      </c>
      <c r="G344" s="366">
        <v>42985</v>
      </c>
      <c r="H344" s="367">
        <v>0.54305555555555551</v>
      </c>
      <c r="I344" s="368"/>
      <c r="J344" s="368"/>
      <c r="K344" s="368"/>
      <c r="M344" s="368"/>
      <c r="N344" s="368"/>
      <c r="O344" s="368"/>
      <c r="Q344" t="s">
        <v>785</v>
      </c>
      <c r="R344" t="s">
        <v>785</v>
      </c>
      <c r="S344" t="s">
        <v>800</v>
      </c>
      <c r="T344" t="s">
        <v>805</v>
      </c>
      <c r="U344" t="s">
        <v>806</v>
      </c>
      <c r="V344" s="369" t="s">
        <v>1679</v>
      </c>
      <c r="W344" t="s">
        <v>1680</v>
      </c>
      <c r="X344">
        <v>131114</v>
      </c>
      <c r="Y344">
        <v>0</v>
      </c>
      <c r="Z344">
        <v>0</v>
      </c>
      <c r="AA344" s="6" t="s">
        <v>1280</v>
      </c>
      <c r="AB344" s="6"/>
      <c r="AC344" s="370"/>
      <c r="AD344" s="6">
        <v>1</v>
      </c>
      <c r="AE344" s="370">
        <v>3</v>
      </c>
      <c r="AF344" s="6">
        <v>1</v>
      </c>
      <c r="AG344" s="6"/>
      <c r="AH344" t="s">
        <v>1689</v>
      </c>
    </row>
    <row r="345" spans="1:34" x14ac:dyDescent="0.3">
      <c r="A345" t="s">
        <v>1277</v>
      </c>
      <c r="B345" t="s">
        <v>1685</v>
      </c>
      <c r="C345" s="365" t="s">
        <v>1652</v>
      </c>
      <c r="D345" s="365" t="s">
        <v>1481</v>
      </c>
      <c r="E345" s="365" t="s">
        <v>12</v>
      </c>
      <c r="F345" s="365" t="s">
        <v>212</v>
      </c>
      <c r="G345" s="366">
        <v>42985</v>
      </c>
      <c r="H345" s="367">
        <v>0.54305555555555551</v>
      </c>
      <c r="I345" s="368"/>
      <c r="J345" s="368"/>
      <c r="K345" s="368"/>
      <c r="M345" s="368"/>
      <c r="N345" s="368"/>
      <c r="O345" s="368"/>
      <c r="Q345" t="s">
        <v>813</v>
      </c>
      <c r="R345" t="s">
        <v>813</v>
      </c>
      <c r="S345" t="s">
        <v>821</v>
      </c>
      <c r="T345" t="s">
        <v>822</v>
      </c>
      <c r="U345" t="s">
        <v>823</v>
      </c>
      <c r="V345" s="369" t="s">
        <v>82</v>
      </c>
      <c r="W345" t="s">
        <v>1279</v>
      </c>
      <c r="X345">
        <v>102101</v>
      </c>
      <c r="Y345">
        <v>0</v>
      </c>
      <c r="Z345">
        <v>0</v>
      </c>
      <c r="AA345" s="6" t="s">
        <v>1280</v>
      </c>
      <c r="AB345" s="6"/>
      <c r="AC345" s="370"/>
      <c r="AD345" s="6">
        <v>1</v>
      </c>
      <c r="AE345" s="370">
        <v>1</v>
      </c>
      <c r="AF345" s="6">
        <v>1</v>
      </c>
      <c r="AG345" s="6"/>
    </row>
    <row r="346" spans="1:34" x14ac:dyDescent="0.3">
      <c r="A346" t="s">
        <v>1277</v>
      </c>
      <c r="B346" t="s">
        <v>1690</v>
      </c>
      <c r="C346" s="365" t="s">
        <v>1652</v>
      </c>
      <c r="D346" s="365" t="s">
        <v>1481</v>
      </c>
      <c r="E346" s="365" t="s">
        <v>12</v>
      </c>
      <c r="F346" s="365" t="s">
        <v>212</v>
      </c>
      <c r="G346" s="366">
        <v>43018</v>
      </c>
      <c r="H346" s="367">
        <v>0.62152777777777779</v>
      </c>
      <c r="I346" s="368">
        <v>3.7100000000000001E-2</v>
      </c>
      <c r="J346" s="368">
        <v>2.8199999999999999E-2</v>
      </c>
      <c r="K346" s="368">
        <v>8.9000000000000017E-3</v>
      </c>
      <c r="L346">
        <v>0.15010000000000001</v>
      </c>
      <c r="M346" s="368">
        <v>7.2999999999999995E-2</v>
      </c>
      <c r="N346" s="368">
        <v>7.7100000000000016E-2</v>
      </c>
      <c r="O346" s="368"/>
      <c r="Q346" t="s">
        <v>813</v>
      </c>
      <c r="R346" t="s">
        <v>813</v>
      </c>
      <c r="S346" t="s">
        <v>821</v>
      </c>
      <c r="T346" t="s">
        <v>822</v>
      </c>
      <c r="U346" t="s">
        <v>823</v>
      </c>
      <c r="V346" s="369" t="s">
        <v>82</v>
      </c>
      <c r="W346" t="s">
        <v>1279</v>
      </c>
      <c r="X346">
        <v>102101</v>
      </c>
      <c r="Y346">
        <v>0</v>
      </c>
      <c r="Z346">
        <v>0</v>
      </c>
      <c r="AA346" s="6" t="s">
        <v>1280</v>
      </c>
      <c r="AB346" s="6">
        <v>1</v>
      </c>
      <c r="AC346" s="370">
        <v>1</v>
      </c>
      <c r="AD346" s="6">
        <v>8</v>
      </c>
      <c r="AE346" s="370">
        <v>1</v>
      </c>
      <c r="AF346" s="6">
        <v>9</v>
      </c>
      <c r="AG346" s="6"/>
    </row>
    <row r="347" spans="1:34" x14ac:dyDescent="0.3">
      <c r="A347" t="s">
        <v>1277</v>
      </c>
      <c r="B347" t="s">
        <v>1690</v>
      </c>
      <c r="C347" s="365" t="s">
        <v>1652</v>
      </c>
      <c r="D347" s="365" t="s">
        <v>1481</v>
      </c>
      <c r="E347" s="365" t="s">
        <v>12</v>
      </c>
      <c r="F347" s="365" t="s">
        <v>212</v>
      </c>
      <c r="G347" s="366">
        <v>43018</v>
      </c>
      <c r="H347" s="367">
        <v>0.62152777777777779</v>
      </c>
      <c r="I347" s="368"/>
      <c r="J347" s="368"/>
      <c r="K347" s="368"/>
      <c r="M347" s="368"/>
      <c r="N347" s="368"/>
      <c r="O347" s="368"/>
      <c r="Q347" t="s">
        <v>785</v>
      </c>
      <c r="R347" t="s">
        <v>785</v>
      </c>
      <c r="S347" t="s">
        <v>800</v>
      </c>
      <c r="T347" t="s">
        <v>805</v>
      </c>
      <c r="U347" t="s">
        <v>806</v>
      </c>
      <c r="V347" s="369" t="s">
        <v>807</v>
      </c>
      <c r="W347" t="s">
        <v>1322</v>
      </c>
      <c r="X347">
        <v>131141</v>
      </c>
      <c r="Y347">
        <v>0</v>
      </c>
      <c r="Z347">
        <v>0</v>
      </c>
      <c r="AA347" s="6" t="s">
        <v>1280</v>
      </c>
      <c r="AB347" s="6">
        <v>1</v>
      </c>
      <c r="AC347" s="370">
        <v>2</v>
      </c>
      <c r="AD347" s="6">
        <v>16</v>
      </c>
      <c r="AE347" s="370">
        <v>2</v>
      </c>
      <c r="AF347" s="6">
        <v>16</v>
      </c>
      <c r="AG347" s="6"/>
      <c r="AH347" t="s">
        <v>1691</v>
      </c>
    </row>
    <row r="348" spans="1:34" x14ac:dyDescent="0.3">
      <c r="A348" t="s">
        <v>1277</v>
      </c>
      <c r="B348" t="s">
        <v>1690</v>
      </c>
      <c r="C348" s="365" t="s">
        <v>1652</v>
      </c>
      <c r="D348" s="365" t="s">
        <v>1481</v>
      </c>
      <c r="E348" s="365" t="s">
        <v>12</v>
      </c>
      <c r="F348" s="365" t="s">
        <v>212</v>
      </c>
      <c r="G348" s="366">
        <v>43018</v>
      </c>
      <c r="H348" s="367">
        <v>0.62152777777777779</v>
      </c>
      <c r="I348" s="368"/>
      <c r="J348" s="368"/>
      <c r="K348" s="368"/>
      <c r="M348" s="368"/>
      <c r="N348" s="368"/>
      <c r="O348" s="368"/>
      <c r="Q348" t="s">
        <v>1286</v>
      </c>
      <c r="R348" t="s">
        <v>1367</v>
      </c>
      <c r="S348" t="s">
        <v>1368</v>
      </c>
      <c r="T348">
        <v>0</v>
      </c>
      <c r="U348">
        <v>0</v>
      </c>
      <c r="V348" s="369" t="s">
        <v>1369</v>
      </c>
      <c r="W348" t="s">
        <v>1370</v>
      </c>
      <c r="X348">
        <v>148899</v>
      </c>
      <c r="Y348">
        <v>0</v>
      </c>
      <c r="Z348" t="s">
        <v>1371</v>
      </c>
      <c r="AA348" s="6" t="s">
        <v>1293</v>
      </c>
      <c r="AB348" s="6"/>
      <c r="AC348" s="370"/>
      <c r="AD348" s="6">
        <v>2</v>
      </c>
      <c r="AE348" s="370">
        <v>1</v>
      </c>
      <c r="AF348" s="6">
        <v>2</v>
      </c>
      <c r="AG348" s="6"/>
      <c r="AH348" t="s">
        <v>1372</v>
      </c>
    </row>
    <row r="349" spans="1:34" x14ac:dyDescent="0.3">
      <c r="A349" t="s">
        <v>1277</v>
      </c>
      <c r="B349" t="s">
        <v>1692</v>
      </c>
      <c r="C349" s="365" t="s">
        <v>1652</v>
      </c>
      <c r="D349" s="365" t="s">
        <v>1481</v>
      </c>
      <c r="E349" s="365" t="s">
        <v>12</v>
      </c>
      <c r="F349" s="365" t="s">
        <v>212</v>
      </c>
      <c r="G349" s="366">
        <v>43018</v>
      </c>
      <c r="H349" s="367">
        <v>0.62152777777777779</v>
      </c>
      <c r="I349" s="368">
        <v>3.2899999999999999E-2</v>
      </c>
      <c r="J349" s="368">
        <v>2.5899999999999999E-2</v>
      </c>
      <c r="K349" s="368">
        <v>6.9999999999999993E-3</v>
      </c>
      <c r="L349">
        <v>0.32969999999999999</v>
      </c>
      <c r="M349" s="368">
        <v>8.7999999999999995E-2</v>
      </c>
      <c r="N349" s="368">
        <v>0.2417</v>
      </c>
      <c r="O349" s="368"/>
      <c r="Q349" t="s">
        <v>813</v>
      </c>
      <c r="R349" t="s">
        <v>813</v>
      </c>
      <c r="S349" t="s">
        <v>821</v>
      </c>
      <c r="T349" t="s">
        <v>822</v>
      </c>
      <c r="U349" t="s">
        <v>823</v>
      </c>
      <c r="V349" s="369" t="s">
        <v>82</v>
      </c>
      <c r="W349" t="s">
        <v>1279</v>
      </c>
      <c r="X349">
        <v>102101</v>
      </c>
      <c r="Y349">
        <v>0</v>
      </c>
      <c r="Z349">
        <v>0</v>
      </c>
      <c r="AA349" s="6" t="s">
        <v>1280</v>
      </c>
      <c r="AB349" s="6">
        <v>4</v>
      </c>
      <c r="AC349" s="370">
        <v>1</v>
      </c>
      <c r="AD349" s="6">
        <v>75</v>
      </c>
      <c r="AE349" s="372" t="s">
        <v>1351</v>
      </c>
      <c r="AF349" s="6">
        <v>79</v>
      </c>
      <c r="AG349" s="6"/>
    </row>
    <row r="350" spans="1:34" x14ac:dyDescent="0.3">
      <c r="A350" t="s">
        <v>1277</v>
      </c>
      <c r="B350" t="s">
        <v>1692</v>
      </c>
      <c r="C350" s="365" t="s">
        <v>1652</v>
      </c>
      <c r="D350" s="365" t="s">
        <v>1481</v>
      </c>
      <c r="E350" s="365" t="s">
        <v>12</v>
      </c>
      <c r="F350" s="365" t="s">
        <v>212</v>
      </c>
      <c r="G350" s="366">
        <v>43018</v>
      </c>
      <c r="H350" s="367">
        <v>0.62152777777777779</v>
      </c>
      <c r="I350" s="368"/>
      <c r="J350" s="368"/>
      <c r="K350" s="368"/>
      <c r="M350" s="368"/>
      <c r="N350" s="368"/>
      <c r="O350" s="368"/>
      <c r="Q350" t="s">
        <v>1286</v>
      </c>
      <c r="R350" t="s">
        <v>1287</v>
      </c>
      <c r="S350" t="s">
        <v>1288</v>
      </c>
      <c r="T350" t="s">
        <v>1289</v>
      </c>
      <c r="U350" t="s">
        <v>1290</v>
      </c>
      <c r="V350" s="369" t="s">
        <v>1291</v>
      </c>
      <c r="W350" t="s">
        <v>1282</v>
      </c>
      <c r="X350">
        <v>127160</v>
      </c>
      <c r="Y350">
        <v>0</v>
      </c>
      <c r="Z350" t="s">
        <v>1292</v>
      </c>
      <c r="AA350" s="6" t="s">
        <v>1293</v>
      </c>
      <c r="AB350" s="6">
        <v>1</v>
      </c>
      <c r="AC350" s="370">
        <v>1</v>
      </c>
      <c r="AD350" s="6"/>
      <c r="AE350" s="370"/>
      <c r="AF350" s="6">
        <v>1</v>
      </c>
      <c r="AG350" s="6"/>
      <c r="AH350" t="s">
        <v>1294</v>
      </c>
    </row>
    <row r="351" spans="1:34" x14ac:dyDescent="0.3">
      <c r="A351" t="s">
        <v>1277</v>
      </c>
      <c r="B351" t="s">
        <v>1692</v>
      </c>
      <c r="C351" s="365" t="s">
        <v>1652</v>
      </c>
      <c r="D351" s="365" t="s">
        <v>1481</v>
      </c>
      <c r="E351" s="365" t="s">
        <v>12</v>
      </c>
      <c r="F351" s="365" t="s">
        <v>212</v>
      </c>
      <c r="G351" s="366">
        <v>43018</v>
      </c>
      <c r="H351" s="367">
        <v>0.62152777777777779</v>
      </c>
      <c r="I351" s="368"/>
      <c r="J351" s="368"/>
      <c r="K351" s="368"/>
      <c r="M351" s="368"/>
      <c r="N351" s="368"/>
      <c r="O351" s="368"/>
      <c r="Q351" t="s">
        <v>785</v>
      </c>
      <c r="R351" t="s">
        <v>785</v>
      </c>
      <c r="S351" t="s">
        <v>800</v>
      </c>
      <c r="T351" t="s">
        <v>805</v>
      </c>
      <c r="U351" t="s">
        <v>806</v>
      </c>
      <c r="V351" s="369" t="s">
        <v>807</v>
      </c>
      <c r="W351" t="s">
        <v>1322</v>
      </c>
      <c r="X351">
        <v>131141</v>
      </c>
      <c r="Y351">
        <v>0</v>
      </c>
      <c r="Z351">
        <v>0</v>
      </c>
      <c r="AA351" s="6" t="s">
        <v>1280</v>
      </c>
      <c r="AB351" s="6">
        <v>2</v>
      </c>
      <c r="AC351" s="370">
        <v>2</v>
      </c>
      <c r="AD351" s="6">
        <v>1</v>
      </c>
      <c r="AE351" s="370">
        <v>3</v>
      </c>
      <c r="AF351" s="6">
        <v>3</v>
      </c>
      <c r="AG351" s="6"/>
      <c r="AH351" t="s">
        <v>1693</v>
      </c>
    </row>
    <row r="352" spans="1:34" x14ac:dyDescent="0.3">
      <c r="A352" t="s">
        <v>1277</v>
      </c>
      <c r="B352" t="s">
        <v>1692</v>
      </c>
      <c r="C352" s="365" t="s">
        <v>1652</v>
      </c>
      <c r="D352" s="365" t="s">
        <v>1481</v>
      </c>
      <c r="E352" s="365" t="s">
        <v>12</v>
      </c>
      <c r="F352" s="365" t="s">
        <v>212</v>
      </c>
      <c r="G352" s="366">
        <v>43018</v>
      </c>
      <c r="H352" s="367">
        <v>0.62152777777777779</v>
      </c>
      <c r="I352" s="368"/>
      <c r="J352" s="368"/>
      <c r="K352" s="368"/>
      <c r="M352" s="368"/>
      <c r="N352" s="368"/>
      <c r="O352" s="368"/>
      <c r="Q352" t="s">
        <v>834</v>
      </c>
      <c r="R352" t="s">
        <v>834</v>
      </c>
      <c r="S352" t="s">
        <v>534</v>
      </c>
      <c r="T352">
        <v>0</v>
      </c>
      <c r="U352">
        <v>0</v>
      </c>
      <c r="V352" s="369" t="s">
        <v>1309</v>
      </c>
      <c r="W352" t="s">
        <v>1310</v>
      </c>
      <c r="X352">
        <v>105</v>
      </c>
      <c r="Y352">
        <v>0</v>
      </c>
      <c r="Z352">
        <v>0</v>
      </c>
      <c r="AA352" s="6" t="s">
        <v>1280</v>
      </c>
      <c r="AB352" s="6"/>
      <c r="AC352" s="370"/>
      <c r="AD352" s="6">
        <v>1</v>
      </c>
      <c r="AE352" s="370">
        <v>1</v>
      </c>
      <c r="AF352" s="6">
        <v>1</v>
      </c>
      <c r="AG352" s="6"/>
      <c r="AH352" t="s">
        <v>1462</v>
      </c>
    </row>
    <row r="353" spans="1:34" x14ac:dyDescent="0.3">
      <c r="A353" t="s">
        <v>1277</v>
      </c>
      <c r="B353" t="s">
        <v>1694</v>
      </c>
      <c r="C353" s="365" t="s">
        <v>1652</v>
      </c>
      <c r="D353" s="365" t="s">
        <v>1481</v>
      </c>
      <c r="E353" s="365" t="s">
        <v>12</v>
      </c>
      <c r="F353" s="365" t="s">
        <v>212</v>
      </c>
      <c r="G353" s="366">
        <v>43018</v>
      </c>
      <c r="H353" s="367">
        <v>0.62152777777777779</v>
      </c>
      <c r="I353" s="368">
        <v>3.1399999999999997E-2</v>
      </c>
      <c r="J353" s="368">
        <v>1.72E-2</v>
      </c>
      <c r="K353" s="368">
        <v>1.4199999999999997E-2</v>
      </c>
      <c r="L353">
        <v>0.25869999999999999</v>
      </c>
      <c r="M353" s="368">
        <v>9.6500000000000002E-2</v>
      </c>
      <c r="N353" s="368">
        <v>0.16219999999999998</v>
      </c>
      <c r="O353" s="368"/>
      <c r="Q353" t="s">
        <v>813</v>
      </c>
      <c r="R353" t="s">
        <v>813</v>
      </c>
      <c r="S353" t="s">
        <v>821</v>
      </c>
      <c r="T353" t="s">
        <v>822</v>
      </c>
      <c r="U353" t="s">
        <v>823</v>
      </c>
      <c r="V353" s="369" t="s">
        <v>82</v>
      </c>
      <c r="W353" t="s">
        <v>1279</v>
      </c>
      <c r="X353">
        <v>102101</v>
      </c>
      <c r="Y353">
        <v>0</v>
      </c>
      <c r="Z353">
        <v>0</v>
      </c>
      <c r="AA353" s="6" t="s">
        <v>1280</v>
      </c>
      <c r="AB353" s="6">
        <v>2</v>
      </c>
      <c r="AC353" s="370">
        <v>1</v>
      </c>
      <c r="AD353" s="6">
        <v>22</v>
      </c>
      <c r="AE353" s="370">
        <v>2</v>
      </c>
      <c r="AF353" s="6">
        <v>24</v>
      </c>
      <c r="AG353" s="6"/>
    </row>
    <row r="354" spans="1:34" x14ac:dyDescent="0.3">
      <c r="A354" t="s">
        <v>1277</v>
      </c>
      <c r="B354" t="s">
        <v>1694</v>
      </c>
      <c r="C354" s="365" t="s">
        <v>1652</v>
      </c>
      <c r="D354" s="365" t="s">
        <v>1481</v>
      </c>
      <c r="E354" s="365" t="s">
        <v>12</v>
      </c>
      <c r="F354" s="365" t="s">
        <v>212</v>
      </c>
      <c r="G354" s="366">
        <v>43018</v>
      </c>
      <c r="H354" s="367">
        <v>0.62152777777777779</v>
      </c>
      <c r="I354" s="368"/>
      <c r="J354" s="368"/>
      <c r="K354" s="368"/>
      <c r="M354" s="368"/>
      <c r="N354" s="368"/>
      <c r="O354" s="368"/>
      <c r="Q354" t="s">
        <v>785</v>
      </c>
      <c r="R354" t="s">
        <v>785</v>
      </c>
      <c r="S354" t="s">
        <v>800</v>
      </c>
      <c r="T354" t="s">
        <v>805</v>
      </c>
      <c r="U354" t="s">
        <v>806</v>
      </c>
      <c r="V354" s="369" t="s">
        <v>807</v>
      </c>
      <c r="W354" t="s">
        <v>1322</v>
      </c>
      <c r="X354">
        <v>131141</v>
      </c>
      <c r="Y354">
        <v>0</v>
      </c>
      <c r="Z354">
        <v>0</v>
      </c>
      <c r="AA354" s="6" t="s">
        <v>1280</v>
      </c>
      <c r="AB354" s="6">
        <v>1</v>
      </c>
      <c r="AC354" s="370">
        <v>3</v>
      </c>
      <c r="AD354" s="6">
        <v>20</v>
      </c>
      <c r="AE354" s="372" t="s">
        <v>1299</v>
      </c>
      <c r="AF354" s="6">
        <v>21</v>
      </c>
      <c r="AG354" s="6"/>
      <c r="AH354" t="s">
        <v>1695</v>
      </c>
    </row>
    <row r="355" spans="1:34" x14ac:dyDescent="0.3">
      <c r="A355" t="s">
        <v>1277</v>
      </c>
      <c r="B355" t="s">
        <v>1694</v>
      </c>
      <c r="C355" s="365" t="s">
        <v>1652</v>
      </c>
      <c r="D355" s="365" t="s">
        <v>1481</v>
      </c>
      <c r="E355" s="365" t="s">
        <v>12</v>
      </c>
      <c r="F355" s="365" t="s">
        <v>212</v>
      </c>
      <c r="G355" s="366">
        <v>43018</v>
      </c>
      <c r="H355" s="367">
        <v>0.62152777777777779</v>
      </c>
      <c r="I355" s="368"/>
      <c r="J355" s="368"/>
      <c r="K355" s="368"/>
      <c r="M355" s="368"/>
      <c r="N355" s="368"/>
      <c r="O355" s="368"/>
      <c r="Q355" t="s">
        <v>813</v>
      </c>
      <c r="R355" t="s">
        <v>813</v>
      </c>
      <c r="S355" t="s">
        <v>821</v>
      </c>
      <c r="T355" t="s">
        <v>596</v>
      </c>
      <c r="U355" t="s">
        <v>826</v>
      </c>
      <c r="V355" s="369" t="s">
        <v>1281</v>
      </c>
      <c r="W355" t="s">
        <v>1282</v>
      </c>
      <c r="X355">
        <v>107552</v>
      </c>
      <c r="Y355">
        <v>0</v>
      </c>
      <c r="Z355" t="s">
        <v>1283</v>
      </c>
      <c r="AA355" s="6" t="s">
        <v>1280</v>
      </c>
      <c r="AB355" s="6"/>
      <c r="AC355" s="370"/>
      <c r="AD355" s="6">
        <v>2</v>
      </c>
      <c r="AE355" s="370">
        <v>1</v>
      </c>
      <c r="AF355" s="6">
        <v>2</v>
      </c>
      <c r="AG355" s="6"/>
    </row>
    <row r="356" spans="1:34" x14ac:dyDescent="0.3">
      <c r="A356" t="s">
        <v>1277</v>
      </c>
      <c r="B356" t="s">
        <v>1694</v>
      </c>
      <c r="C356" s="365" t="s">
        <v>1652</v>
      </c>
      <c r="D356" s="365" t="s">
        <v>1481</v>
      </c>
      <c r="E356" s="365" t="s">
        <v>12</v>
      </c>
      <c r="F356" s="365" t="s">
        <v>212</v>
      </c>
      <c r="G356" s="366">
        <v>43018</v>
      </c>
      <c r="H356" s="367">
        <v>0.62152777777777779</v>
      </c>
      <c r="I356" s="368"/>
      <c r="J356" s="368"/>
      <c r="K356" s="368"/>
      <c r="M356" s="368"/>
      <c r="N356" s="368"/>
      <c r="O356" s="368"/>
      <c r="Q356" t="s">
        <v>1286</v>
      </c>
      <c r="R356" t="s">
        <v>1287</v>
      </c>
      <c r="S356" t="s">
        <v>1288</v>
      </c>
      <c r="T356" t="s">
        <v>1289</v>
      </c>
      <c r="U356" t="s">
        <v>1290</v>
      </c>
      <c r="V356" s="369" t="s">
        <v>1291</v>
      </c>
      <c r="W356" t="s">
        <v>1282</v>
      </c>
      <c r="X356">
        <v>127160</v>
      </c>
      <c r="Y356">
        <v>0</v>
      </c>
      <c r="Z356" t="s">
        <v>1292</v>
      </c>
      <c r="AA356" s="6" t="s">
        <v>1293</v>
      </c>
      <c r="AB356" s="6"/>
      <c r="AC356" s="370"/>
      <c r="AD356" s="6">
        <v>1</v>
      </c>
      <c r="AE356" s="370">
        <v>1</v>
      </c>
      <c r="AF356" s="6">
        <v>1</v>
      </c>
      <c r="AG356" s="6"/>
      <c r="AH356" t="s">
        <v>1294</v>
      </c>
    </row>
    <row r="357" spans="1:34" x14ac:dyDescent="0.3">
      <c r="A357" t="s">
        <v>1277</v>
      </c>
      <c r="B357" t="s">
        <v>1694</v>
      </c>
      <c r="C357" s="365" t="s">
        <v>1652</v>
      </c>
      <c r="D357" s="365" t="s">
        <v>1481</v>
      </c>
      <c r="E357" s="365" t="s">
        <v>12</v>
      </c>
      <c r="F357" s="365" t="s">
        <v>212</v>
      </c>
      <c r="G357" s="366">
        <v>43018</v>
      </c>
      <c r="H357" s="367">
        <v>0.62152777777777779</v>
      </c>
      <c r="I357" s="368"/>
      <c r="J357" s="368"/>
      <c r="K357" s="368"/>
      <c r="M357" s="368"/>
      <c r="N357" s="368"/>
      <c r="O357" s="368"/>
      <c r="Q357" t="s">
        <v>785</v>
      </c>
      <c r="R357" t="s">
        <v>785</v>
      </c>
      <c r="S357" t="s">
        <v>800</v>
      </c>
      <c r="T357" t="s">
        <v>805</v>
      </c>
      <c r="U357" t="s">
        <v>806</v>
      </c>
      <c r="V357" s="369" t="s">
        <v>1679</v>
      </c>
      <c r="W357" t="s">
        <v>1680</v>
      </c>
      <c r="X357">
        <v>131114</v>
      </c>
      <c r="Y357">
        <v>0</v>
      </c>
      <c r="Z357">
        <v>0</v>
      </c>
      <c r="AA357" s="6" t="s">
        <v>1280</v>
      </c>
      <c r="AB357" s="6"/>
      <c r="AC357" s="370"/>
      <c r="AD357" s="6">
        <v>1</v>
      </c>
      <c r="AE357" s="370">
        <v>3</v>
      </c>
      <c r="AF357" s="6">
        <v>1</v>
      </c>
      <c r="AG357" s="6"/>
      <c r="AH357" t="s">
        <v>1696</v>
      </c>
    </row>
    <row r="358" spans="1:34" x14ac:dyDescent="0.3">
      <c r="A358" t="s">
        <v>1277</v>
      </c>
      <c r="B358" t="s">
        <v>1694</v>
      </c>
      <c r="C358" s="365" t="s">
        <v>1652</v>
      </c>
      <c r="D358" s="365" t="s">
        <v>1481</v>
      </c>
      <c r="E358" s="365" t="s">
        <v>12</v>
      </c>
      <c r="F358" s="365" t="s">
        <v>212</v>
      </c>
      <c r="G358" s="366">
        <v>43018</v>
      </c>
      <c r="H358" s="367">
        <v>0.62152777777777779</v>
      </c>
      <c r="I358" s="368"/>
      <c r="J358" s="368"/>
      <c r="K358" s="368"/>
      <c r="M358" s="368"/>
      <c r="N358" s="368"/>
      <c r="O358" s="368"/>
      <c r="Q358" t="s">
        <v>1286</v>
      </c>
      <c r="R358" t="s">
        <v>1367</v>
      </c>
      <c r="S358" t="s">
        <v>1368</v>
      </c>
      <c r="T358">
        <v>0</v>
      </c>
      <c r="U358">
        <v>0</v>
      </c>
      <c r="V358" s="369" t="s">
        <v>1369</v>
      </c>
      <c r="W358" t="s">
        <v>1370</v>
      </c>
      <c r="X358">
        <v>148899</v>
      </c>
      <c r="Y358">
        <v>0</v>
      </c>
      <c r="Z358" t="s">
        <v>1371</v>
      </c>
      <c r="AA358" s="6" t="s">
        <v>1293</v>
      </c>
      <c r="AB358" s="6"/>
      <c r="AC358" s="370"/>
      <c r="AD358" s="6">
        <v>10</v>
      </c>
      <c r="AE358" s="370">
        <v>1</v>
      </c>
      <c r="AF358" s="6">
        <v>10</v>
      </c>
      <c r="AG358" s="6"/>
      <c r="AH358" t="s">
        <v>1372</v>
      </c>
    </row>
    <row r="359" spans="1:34" x14ac:dyDescent="0.3">
      <c r="A359" t="s">
        <v>1277</v>
      </c>
      <c r="B359" t="s">
        <v>1694</v>
      </c>
      <c r="C359" s="365" t="s">
        <v>1652</v>
      </c>
      <c r="D359" s="365" t="s">
        <v>1481</v>
      </c>
      <c r="E359" s="365" t="s">
        <v>12</v>
      </c>
      <c r="F359" s="365" t="s">
        <v>212</v>
      </c>
      <c r="G359" s="366">
        <v>43018</v>
      </c>
      <c r="H359" s="367">
        <v>0.62152777777777779</v>
      </c>
      <c r="I359" s="368"/>
      <c r="J359" s="368"/>
      <c r="K359" s="368"/>
      <c r="M359" s="368"/>
      <c r="N359" s="368"/>
      <c r="O359" s="368"/>
      <c r="Q359" t="s">
        <v>1286</v>
      </c>
      <c r="R359" t="s">
        <v>1367</v>
      </c>
      <c r="S359" t="s">
        <v>1368</v>
      </c>
      <c r="T359">
        <v>0</v>
      </c>
      <c r="U359">
        <v>0</v>
      </c>
      <c r="V359" s="369" t="s">
        <v>1369</v>
      </c>
      <c r="W359" t="s">
        <v>1370</v>
      </c>
      <c r="X359">
        <v>148899</v>
      </c>
      <c r="Y359">
        <v>0</v>
      </c>
      <c r="Z359" t="s">
        <v>1371</v>
      </c>
      <c r="AA359" s="6" t="s">
        <v>1293</v>
      </c>
      <c r="AB359" s="6"/>
      <c r="AC359" s="370"/>
      <c r="AD359" s="6">
        <v>1</v>
      </c>
      <c r="AE359" s="370">
        <v>1</v>
      </c>
      <c r="AF359" s="6">
        <v>1</v>
      </c>
      <c r="AG359" s="6"/>
      <c r="AH359" t="s">
        <v>1697</v>
      </c>
    </row>
    <row r="360" spans="1:34" x14ac:dyDescent="0.3">
      <c r="A360" t="s">
        <v>1277</v>
      </c>
      <c r="B360" t="s">
        <v>1698</v>
      </c>
      <c r="C360" s="365" t="s">
        <v>1652</v>
      </c>
      <c r="D360" s="365" t="s">
        <v>1481</v>
      </c>
      <c r="E360" s="365" t="s">
        <v>12</v>
      </c>
      <c r="F360" s="365" t="s">
        <v>210</v>
      </c>
      <c r="G360" s="366">
        <v>43018</v>
      </c>
      <c r="H360" s="367">
        <v>0.64097222222222217</v>
      </c>
      <c r="I360" s="368">
        <v>2.5100000000000001E-2</v>
      </c>
      <c r="J360" s="368">
        <v>1.9599999999999999E-2</v>
      </c>
      <c r="K360" s="368">
        <v>5.5000000000000014E-3</v>
      </c>
      <c r="L360">
        <v>0.21879999999999999</v>
      </c>
      <c r="M360" s="368">
        <v>6.3E-2</v>
      </c>
      <c r="N360" s="368">
        <v>0.15579999999999999</v>
      </c>
      <c r="O360" s="368"/>
      <c r="Q360" t="s">
        <v>813</v>
      </c>
      <c r="R360" t="s">
        <v>813</v>
      </c>
      <c r="S360" t="s">
        <v>821</v>
      </c>
      <c r="T360" t="s">
        <v>822</v>
      </c>
      <c r="U360" t="s">
        <v>823</v>
      </c>
      <c r="V360" s="369" t="s">
        <v>82</v>
      </c>
      <c r="W360" t="s">
        <v>1279</v>
      </c>
      <c r="X360">
        <v>102101</v>
      </c>
      <c r="Y360">
        <v>0</v>
      </c>
      <c r="Z360">
        <v>0</v>
      </c>
      <c r="AA360" s="6" t="s">
        <v>1280</v>
      </c>
      <c r="AB360" s="6">
        <v>1</v>
      </c>
      <c r="AC360" s="370">
        <v>1</v>
      </c>
      <c r="AD360" s="6">
        <v>51</v>
      </c>
      <c r="AE360" s="374" t="s">
        <v>1388</v>
      </c>
      <c r="AF360" s="6">
        <v>52</v>
      </c>
      <c r="AG360" s="6"/>
    </row>
    <row r="361" spans="1:34" x14ac:dyDescent="0.3">
      <c r="A361" t="s">
        <v>1277</v>
      </c>
      <c r="B361" t="s">
        <v>1698</v>
      </c>
      <c r="C361" s="365" t="s">
        <v>1652</v>
      </c>
      <c r="D361" s="365" t="s">
        <v>1481</v>
      </c>
      <c r="E361" s="365" t="s">
        <v>12</v>
      </c>
      <c r="F361" s="365" t="s">
        <v>210</v>
      </c>
      <c r="G361" s="366">
        <v>43018</v>
      </c>
      <c r="H361" s="367">
        <v>0.64097222222222217</v>
      </c>
      <c r="I361" s="368"/>
      <c r="J361" s="368"/>
      <c r="K361" s="368"/>
      <c r="M361" s="368"/>
      <c r="N361" s="368"/>
      <c r="O361" s="368"/>
      <c r="Q361" t="s">
        <v>1286</v>
      </c>
      <c r="R361" t="s">
        <v>1287</v>
      </c>
      <c r="S361" t="s">
        <v>1288</v>
      </c>
      <c r="T361">
        <v>0</v>
      </c>
      <c r="U361">
        <v>0</v>
      </c>
      <c r="V361" s="373" t="s">
        <v>1465</v>
      </c>
      <c r="W361">
        <v>0</v>
      </c>
      <c r="X361">
        <v>10194</v>
      </c>
      <c r="Y361">
        <v>0</v>
      </c>
      <c r="Z361">
        <v>0</v>
      </c>
      <c r="AA361" s="6" t="s">
        <v>1280</v>
      </c>
      <c r="AB361" s="6">
        <v>2</v>
      </c>
      <c r="AC361" s="370">
        <v>1</v>
      </c>
      <c r="AD361" s="6"/>
      <c r="AE361" s="370"/>
      <c r="AF361" s="6">
        <v>2</v>
      </c>
      <c r="AG361" s="6"/>
      <c r="AH361" t="s">
        <v>1294</v>
      </c>
    </row>
    <row r="362" spans="1:34" x14ac:dyDescent="0.3">
      <c r="A362" t="s">
        <v>1277</v>
      </c>
      <c r="B362" t="s">
        <v>1698</v>
      </c>
      <c r="C362" s="365" t="s">
        <v>1652</v>
      </c>
      <c r="D362" s="365" t="s">
        <v>1481</v>
      </c>
      <c r="E362" s="365" t="s">
        <v>12</v>
      </c>
      <c r="F362" s="365" t="s">
        <v>210</v>
      </c>
      <c r="G362" s="366">
        <v>43018</v>
      </c>
      <c r="H362" s="367">
        <v>0.64097222222222217</v>
      </c>
      <c r="I362" s="368"/>
      <c r="J362" s="368"/>
      <c r="K362" s="368"/>
      <c r="M362" s="368"/>
      <c r="N362" s="368"/>
      <c r="O362" s="368"/>
      <c r="Q362" t="s">
        <v>785</v>
      </c>
      <c r="R362" t="s">
        <v>785</v>
      </c>
      <c r="S362" t="s">
        <v>800</v>
      </c>
      <c r="T362" t="s">
        <v>805</v>
      </c>
      <c r="U362" t="s">
        <v>806</v>
      </c>
      <c r="V362" s="369" t="s">
        <v>807</v>
      </c>
      <c r="W362" t="s">
        <v>1322</v>
      </c>
      <c r="X362">
        <v>131141</v>
      </c>
      <c r="Y362">
        <v>0</v>
      </c>
      <c r="Z362">
        <v>0</v>
      </c>
      <c r="AA362" s="6" t="s">
        <v>1280</v>
      </c>
      <c r="AB362" s="6"/>
      <c r="AC362" s="370"/>
      <c r="AD362" s="6">
        <v>2</v>
      </c>
      <c r="AE362" s="370">
        <v>3</v>
      </c>
      <c r="AF362" s="6">
        <v>2</v>
      </c>
      <c r="AG362" s="6"/>
      <c r="AH362" t="s">
        <v>1699</v>
      </c>
    </row>
    <row r="363" spans="1:34" x14ac:dyDescent="0.3">
      <c r="A363" t="s">
        <v>1277</v>
      </c>
      <c r="B363" t="s">
        <v>1698</v>
      </c>
      <c r="C363" s="365" t="s">
        <v>1652</v>
      </c>
      <c r="D363" s="365" t="s">
        <v>1481</v>
      </c>
      <c r="E363" s="365" t="s">
        <v>12</v>
      </c>
      <c r="F363" s="365" t="s">
        <v>210</v>
      </c>
      <c r="G363" s="366">
        <v>43018</v>
      </c>
      <c r="H363" s="367">
        <v>0.64097222222222217</v>
      </c>
      <c r="I363" s="368"/>
      <c r="J363" s="368"/>
      <c r="K363" s="368"/>
      <c r="M363" s="368"/>
      <c r="N363" s="368"/>
      <c r="O363" s="368"/>
      <c r="Q363" t="s">
        <v>785</v>
      </c>
      <c r="R363" t="s">
        <v>785</v>
      </c>
      <c r="S363" t="s">
        <v>800</v>
      </c>
      <c r="T363" t="s">
        <v>805</v>
      </c>
      <c r="U363" t="s">
        <v>806</v>
      </c>
      <c r="V363" s="369" t="s">
        <v>1679</v>
      </c>
      <c r="W363" t="s">
        <v>1680</v>
      </c>
      <c r="X363">
        <v>131114</v>
      </c>
      <c r="Y363">
        <v>0</v>
      </c>
      <c r="Z363">
        <v>0</v>
      </c>
      <c r="AA363" s="6" t="s">
        <v>1280</v>
      </c>
      <c r="AB363" s="6"/>
      <c r="AC363" s="370"/>
      <c r="AD363" s="6">
        <v>1</v>
      </c>
      <c r="AE363" s="370">
        <v>3</v>
      </c>
      <c r="AF363" s="6">
        <v>1</v>
      </c>
      <c r="AG363" s="6"/>
      <c r="AH363" t="s">
        <v>1700</v>
      </c>
    </row>
    <row r="364" spans="1:34" x14ac:dyDescent="0.3">
      <c r="A364" t="s">
        <v>1277</v>
      </c>
      <c r="B364" t="s">
        <v>1698</v>
      </c>
      <c r="C364" s="365" t="s">
        <v>1652</v>
      </c>
      <c r="D364" s="365" t="s">
        <v>1481</v>
      </c>
      <c r="E364" s="365" t="s">
        <v>12</v>
      </c>
      <c r="F364" s="365" t="s">
        <v>210</v>
      </c>
      <c r="G364" s="366">
        <v>43018</v>
      </c>
      <c r="H364" s="367">
        <v>0.64097222222222217</v>
      </c>
      <c r="I364" s="368"/>
      <c r="J364" s="368"/>
      <c r="K364" s="368"/>
      <c r="M364" s="368"/>
      <c r="N364" s="368"/>
      <c r="O364" s="368"/>
      <c r="Q364" t="s">
        <v>1286</v>
      </c>
      <c r="R364" t="s">
        <v>1367</v>
      </c>
      <c r="S364" t="s">
        <v>1368</v>
      </c>
      <c r="T364">
        <v>0</v>
      </c>
      <c r="U364">
        <v>0</v>
      </c>
      <c r="V364" s="369" t="s">
        <v>1369</v>
      </c>
      <c r="W364" t="s">
        <v>1370</v>
      </c>
      <c r="X364">
        <v>148899</v>
      </c>
      <c r="Y364">
        <v>0</v>
      </c>
      <c r="Z364" t="s">
        <v>1371</v>
      </c>
      <c r="AA364" s="6" t="s">
        <v>1293</v>
      </c>
      <c r="AB364" s="6"/>
      <c r="AC364" s="370"/>
      <c r="AD364" s="6">
        <v>1</v>
      </c>
      <c r="AE364" s="370">
        <v>1</v>
      </c>
      <c r="AF364" s="6">
        <v>1</v>
      </c>
      <c r="AG364" s="6"/>
      <c r="AH364" t="s">
        <v>1372</v>
      </c>
    </row>
    <row r="365" spans="1:34" x14ac:dyDescent="0.3">
      <c r="A365" t="s">
        <v>1277</v>
      </c>
      <c r="B365" t="s">
        <v>1701</v>
      </c>
      <c r="C365" s="365" t="s">
        <v>1652</v>
      </c>
      <c r="D365" s="365" t="s">
        <v>1481</v>
      </c>
      <c r="E365" s="365" t="s">
        <v>12</v>
      </c>
      <c r="F365" s="365" t="s">
        <v>214</v>
      </c>
      <c r="G365" s="366">
        <v>43012</v>
      </c>
      <c r="H365" s="367">
        <v>0.57152777777777775</v>
      </c>
      <c r="I365" s="368">
        <v>1.5599999999999999E-2</v>
      </c>
      <c r="J365" s="368">
        <v>1.17E-2</v>
      </c>
      <c r="K365" s="368">
        <v>3.899999999999999E-3</v>
      </c>
      <c r="L365">
        <v>0.21290000000000001</v>
      </c>
      <c r="M365" s="368">
        <v>8.72E-2</v>
      </c>
      <c r="N365" s="368">
        <v>0.12570000000000001</v>
      </c>
      <c r="O365" s="368" t="s">
        <v>1323</v>
      </c>
      <c r="P365" t="s">
        <v>1702</v>
      </c>
      <c r="Q365" t="s">
        <v>813</v>
      </c>
      <c r="R365" t="s">
        <v>813</v>
      </c>
      <c r="S365" t="s">
        <v>821</v>
      </c>
      <c r="T365" t="s">
        <v>822</v>
      </c>
      <c r="U365" t="s">
        <v>823</v>
      </c>
      <c r="V365" s="369" t="s">
        <v>82</v>
      </c>
      <c r="W365" t="s">
        <v>1279</v>
      </c>
      <c r="X365">
        <v>102101</v>
      </c>
      <c r="Y365">
        <v>0</v>
      </c>
      <c r="Z365">
        <v>0</v>
      </c>
      <c r="AA365" s="6" t="s">
        <v>1280</v>
      </c>
      <c r="AB365" s="6"/>
      <c r="AC365" s="370"/>
      <c r="AD365" s="6">
        <v>3</v>
      </c>
      <c r="AE365" s="370">
        <v>1</v>
      </c>
      <c r="AF365" s="6">
        <v>3</v>
      </c>
      <c r="AG365" s="6"/>
    </row>
    <row r="366" spans="1:34" x14ac:dyDescent="0.3">
      <c r="A366" t="s">
        <v>1277</v>
      </c>
      <c r="B366" t="s">
        <v>1701</v>
      </c>
      <c r="C366" s="365" t="s">
        <v>1652</v>
      </c>
      <c r="D366" s="365" t="s">
        <v>1481</v>
      </c>
      <c r="E366" s="365" t="s">
        <v>12</v>
      </c>
      <c r="F366" s="365" t="s">
        <v>214</v>
      </c>
      <c r="G366" s="366">
        <v>43012</v>
      </c>
      <c r="H366" s="367">
        <v>0.57152777777777775</v>
      </c>
      <c r="I366" s="368"/>
      <c r="J366" s="368"/>
      <c r="K366" s="368"/>
      <c r="M366" s="368"/>
      <c r="N366" s="368"/>
      <c r="O366" s="368"/>
      <c r="Q366" t="s">
        <v>1286</v>
      </c>
      <c r="R366" t="s">
        <v>1367</v>
      </c>
      <c r="S366" t="s">
        <v>1368</v>
      </c>
      <c r="T366">
        <v>0</v>
      </c>
      <c r="U366">
        <v>0</v>
      </c>
      <c r="V366" s="369" t="s">
        <v>1369</v>
      </c>
      <c r="W366" t="s">
        <v>1370</v>
      </c>
      <c r="X366">
        <v>148899</v>
      </c>
      <c r="Y366">
        <v>0</v>
      </c>
      <c r="Z366" t="s">
        <v>1371</v>
      </c>
      <c r="AA366" s="6" t="s">
        <v>1293</v>
      </c>
      <c r="AB366" s="6"/>
      <c r="AC366" s="370"/>
      <c r="AD366" s="6">
        <v>2</v>
      </c>
      <c r="AE366" s="370">
        <v>1</v>
      </c>
      <c r="AF366" s="6">
        <v>2</v>
      </c>
      <c r="AG366" s="6"/>
      <c r="AH366" t="s">
        <v>1372</v>
      </c>
    </row>
    <row r="367" spans="1:34" x14ac:dyDescent="0.3">
      <c r="A367" t="s">
        <v>1277</v>
      </c>
      <c r="B367" t="s">
        <v>1701</v>
      </c>
      <c r="C367" s="365" t="s">
        <v>1652</v>
      </c>
      <c r="D367" s="365" t="s">
        <v>1481</v>
      </c>
      <c r="E367" s="365" t="s">
        <v>12</v>
      </c>
      <c r="F367" s="365" t="s">
        <v>214</v>
      </c>
      <c r="G367" s="366">
        <v>43012</v>
      </c>
      <c r="H367" s="367">
        <v>0.57152777777777775</v>
      </c>
      <c r="I367" s="368"/>
      <c r="J367" s="368"/>
      <c r="K367" s="368"/>
      <c r="M367" s="368"/>
      <c r="N367" s="368"/>
      <c r="O367" s="368"/>
      <c r="Q367" t="s">
        <v>785</v>
      </c>
      <c r="R367" t="s">
        <v>785</v>
      </c>
      <c r="S367" t="s">
        <v>800</v>
      </c>
      <c r="T367" t="s">
        <v>805</v>
      </c>
      <c r="U367" t="s">
        <v>806</v>
      </c>
      <c r="V367" s="369" t="s">
        <v>807</v>
      </c>
      <c r="W367" t="s">
        <v>1322</v>
      </c>
      <c r="X367">
        <v>131141</v>
      </c>
      <c r="Y367">
        <v>0</v>
      </c>
      <c r="Z367">
        <v>0</v>
      </c>
      <c r="AA367" s="6" t="s">
        <v>1280</v>
      </c>
      <c r="AB367" s="6"/>
      <c r="AC367" s="370"/>
      <c r="AD367" s="6">
        <v>49</v>
      </c>
      <c r="AE367" s="370">
        <v>3</v>
      </c>
      <c r="AF367" s="6">
        <v>49</v>
      </c>
      <c r="AG367" s="6"/>
      <c r="AH367" t="s">
        <v>1703</v>
      </c>
    </row>
    <row r="368" spans="1:34" x14ac:dyDescent="0.3">
      <c r="A368" t="s">
        <v>1277</v>
      </c>
      <c r="B368" t="s">
        <v>1701</v>
      </c>
      <c r="C368" s="365" t="s">
        <v>1652</v>
      </c>
      <c r="D368" s="365" t="s">
        <v>1481</v>
      </c>
      <c r="E368" s="365" t="s">
        <v>12</v>
      </c>
      <c r="F368" s="365" t="s">
        <v>214</v>
      </c>
      <c r="G368" s="366">
        <v>43012</v>
      </c>
      <c r="H368" s="367">
        <v>0.57152777777777775</v>
      </c>
      <c r="I368" s="368"/>
      <c r="J368" s="368"/>
      <c r="K368" s="368"/>
      <c r="M368" s="368"/>
      <c r="N368" s="368"/>
      <c r="O368" s="368"/>
      <c r="Q368" t="s">
        <v>785</v>
      </c>
      <c r="R368" t="s">
        <v>785</v>
      </c>
      <c r="S368" t="s">
        <v>800</v>
      </c>
      <c r="T368" t="s">
        <v>805</v>
      </c>
      <c r="U368" t="s">
        <v>806</v>
      </c>
      <c r="V368" s="369" t="s">
        <v>1704</v>
      </c>
      <c r="W368" t="s">
        <v>1705</v>
      </c>
      <c r="X368">
        <v>131169</v>
      </c>
      <c r="Y368">
        <v>0</v>
      </c>
      <c r="Z368">
        <v>0</v>
      </c>
      <c r="AA368" s="6" t="s">
        <v>1280</v>
      </c>
      <c r="AB368" s="6"/>
      <c r="AC368" s="370"/>
      <c r="AD368" s="6">
        <v>1</v>
      </c>
      <c r="AE368" s="370">
        <v>3</v>
      </c>
      <c r="AF368" s="6">
        <v>1</v>
      </c>
      <c r="AG368" s="6"/>
      <c r="AH368" t="s">
        <v>1706</v>
      </c>
    </row>
    <row r="369" spans="1:34" x14ac:dyDescent="0.3">
      <c r="A369" t="s">
        <v>1277</v>
      </c>
      <c r="B369" t="s">
        <v>1707</v>
      </c>
      <c r="C369" s="365" t="s">
        <v>1652</v>
      </c>
      <c r="D369" s="365" t="s">
        <v>1481</v>
      </c>
      <c r="E369" s="365" t="s">
        <v>12</v>
      </c>
      <c r="F369" s="365" t="s">
        <v>214</v>
      </c>
      <c r="G369" s="366">
        <v>43012</v>
      </c>
      <c r="H369" s="367">
        <v>0.57152777777777775</v>
      </c>
      <c r="I369" s="368">
        <v>3.6999999999999998E-2</v>
      </c>
      <c r="J369" s="368">
        <v>2.8199999999999999E-2</v>
      </c>
      <c r="K369" s="368">
        <v>8.7999999999999988E-3</v>
      </c>
      <c r="L369">
        <v>0.36530000000000001</v>
      </c>
      <c r="M369" s="368">
        <v>0.19620000000000001</v>
      </c>
      <c r="N369" s="368">
        <v>0.1691</v>
      </c>
      <c r="O369" s="368"/>
      <c r="Q369" t="s">
        <v>785</v>
      </c>
      <c r="R369" t="s">
        <v>785</v>
      </c>
      <c r="S369" t="s">
        <v>800</v>
      </c>
      <c r="T369" t="s">
        <v>805</v>
      </c>
      <c r="U369" t="s">
        <v>806</v>
      </c>
      <c r="V369" s="369" t="s">
        <v>807</v>
      </c>
      <c r="W369" t="s">
        <v>1322</v>
      </c>
      <c r="X369">
        <v>131141</v>
      </c>
      <c r="Y369">
        <v>0</v>
      </c>
      <c r="Z369">
        <v>0</v>
      </c>
      <c r="AA369" s="6" t="s">
        <v>1280</v>
      </c>
      <c r="AB369" s="6">
        <v>2</v>
      </c>
      <c r="AC369" s="370" t="s">
        <v>1388</v>
      </c>
      <c r="AD369" s="375">
        <v>40</v>
      </c>
      <c r="AE369" s="370">
        <v>3</v>
      </c>
      <c r="AF369" s="6">
        <v>42</v>
      </c>
      <c r="AG369" s="6"/>
      <c r="AH369" t="s">
        <v>1708</v>
      </c>
    </row>
    <row r="370" spans="1:34" x14ac:dyDescent="0.3">
      <c r="A370" t="s">
        <v>1277</v>
      </c>
      <c r="B370" t="s">
        <v>1707</v>
      </c>
      <c r="C370" s="365" t="s">
        <v>1652</v>
      </c>
      <c r="D370" s="365" t="s">
        <v>1481</v>
      </c>
      <c r="E370" s="365" t="s">
        <v>12</v>
      </c>
      <c r="F370" s="365" t="s">
        <v>214</v>
      </c>
      <c r="G370" s="366">
        <v>43012</v>
      </c>
      <c r="H370" s="367">
        <v>0.57152777777777775</v>
      </c>
      <c r="I370" s="368"/>
      <c r="J370" s="368"/>
      <c r="K370" s="368"/>
      <c r="M370" s="368"/>
      <c r="N370" s="368"/>
      <c r="O370" s="368"/>
      <c r="Q370" t="s">
        <v>1286</v>
      </c>
      <c r="R370" t="s">
        <v>1311</v>
      </c>
      <c r="S370">
        <v>0</v>
      </c>
      <c r="T370">
        <v>0</v>
      </c>
      <c r="U370">
        <v>0</v>
      </c>
      <c r="V370" s="369" t="s">
        <v>1311</v>
      </c>
      <c r="W370">
        <v>0</v>
      </c>
      <c r="X370">
        <v>799</v>
      </c>
      <c r="Y370" t="s">
        <v>1312</v>
      </c>
      <c r="Z370" t="s">
        <v>1313</v>
      </c>
      <c r="AA370" s="6" t="s">
        <v>1298</v>
      </c>
      <c r="AB370" s="6"/>
      <c r="AC370" s="370"/>
      <c r="AD370" s="6">
        <v>3</v>
      </c>
      <c r="AE370" s="370">
        <v>1</v>
      </c>
      <c r="AF370" s="6">
        <v>3</v>
      </c>
      <c r="AG370" s="6"/>
    </row>
    <row r="371" spans="1:34" x14ac:dyDescent="0.3">
      <c r="A371" t="s">
        <v>1277</v>
      </c>
      <c r="B371" t="s">
        <v>1707</v>
      </c>
      <c r="C371" s="365" t="s">
        <v>1652</v>
      </c>
      <c r="D371" s="365" t="s">
        <v>1481</v>
      </c>
      <c r="E371" s="365" t="s">
        <v>12</v>
      </c>
      <c r="F371" s="365" t="s">
        <v>214</v>
      </c>
      <c r="G371" s="366">
        <v>43012</v>
      </c>
      <c r="H371" s="367">
        <v>0.57152777777777775</v>
      </c>
      <c r="I371" s="368"/>
      <c r="J371" s="368"/>
      <c r="K371" s="368"/>
      <c r="M371" s="368"/>
      <c r="N371" s="368"/>
      <c r="O371" s="368"/>
      <c r="Q371" t="s">
        <v>834</v>
      </c>
      <c r="R371" t="s">
        <v>834</v>
      </c>
      <c r="S371" t="s">
        <v>534</v>
      </c>
      <c r="T371" t="s">
        <v>835</v>
      </c>
      <c r="U371" t="s">
        <v>1416</v>
      </c>
      <c r="V371" s="369" t="s">
        <v>1417</v>
      </c>
      <c r="W371" t="s">
        <v>1418</v>
      </c>
      <c r="X371">
        <v>345281</v>
      </c>
      <c r="Y371" t="s">
        <v>1419</v>
      </c>
      <c r="Z371">
        <v>0</v>
      </c>
      <c r="AA371" s="6" t="s">
        <v>1280</v>
      </c>
      <c r="AB371" s="6"/>
      <c r="AC371" s="370"/>
      <c r="AD371" s="6">
        <v>1</v>
      </c>
      <c r="AE371" s="370">
        <v>2</v>
      </c>
      <c r="AF371" s="6">
        <v>1</v>
      </c>
      <c r="AG371" s="6"/>
    </row>
    <row r="372" spans="1:34" x14ac:dyDescent="0.3">
      <c r="A372" t="s">
        <v>1277</v>
      </c>
      <c r="B372" t="s">
        <v>1707</v>
      </c>
      <c r="C372" s="365" t="s">
        <v>1652</v>
      </c>
      <c r="D372" s="365" t="s">
        <v>1481</v>
      </c>
      <c r="E372" s="365" t="s">
        <v>12</v>
      </c>
      <c r="F372" s="365" t="s">
        <v>214</v>
      </c>
      <c r="G372" s="366">
        <v>43012</v>
      </c>
      <c r="H372" s="367">
        <v>0.57152777777777775</v>
      </c>
      <c r="I372" s="368"/>
      <c r="J372" s="368"/>
      <c r="K372" s="368"/>
      <c r="M372" s="368"/>
      <c r="N372" s="368"/>
      <c r="O372" s="368"/>
      <c r="Q372" t="s">
        <v>785</v>
      </c>
      <c r="R372" t="s">
        <v>785</v>
      </c>
      <c r="S372" t="s">
        <v>786</v>
      </c>
      <c r="T372" t="s">
        <v>787</v>
      </c>
      <c r="U372" t="s">
        <v>791</v>
      </c>
      <c r="V372" s="369" t="s">
        <v>792</v>
      </c>
      <c r="W372" t="s">
        <v>1300</v>
      </c>
      <c r="X372">
        <v>234850</v>
      </c>
      <c r="Y372" t="s">
        <v>1301</v>
      </c>
      <c r="Z372">
        <v>0</v>
      </c>
      <c r="AA372" s="6" t="s">
        <v>1280</v>
      </c>
      <c r="AB372" s="6"/>
      <c r="AC372" s="370"/>
      <c r="AD372" s="6">
        <v>1</v>
      </c>
      <c r="AE372" s="372" t="s">
        <v>1299</v>
      </c>
      <c r="AF372" s="6">
        <v>1</v>
      </c>
      <c r="AG372" s="6"/>
      <c r="AH372" t="s">
        <v>1331</v>
      </c>
    </row>
    <row r="373" spans="1:34" x14ac:dyDescent="0.3">
      <c r="A373" t="s">
        <v>1277</v>
      </c>
      <c r="B373" t="s">
        <v>1707</v>
      </c>
      <c r="C373" s="365" t="s">
        <v>1652</v>
      </c>
      <c r="D373" s="365" t="s">
        <v>1481</v>
      </c>
      <c r="E373" s="365" t="s">
        <v>12</v>
      </c>
      <c r="F373" s="365" t="s">
        <v>214</v>
      </c>
      <c r="G373" s="366">
        <v>43012</v>
      </c>
      <c r="H373" s="367">
        <v>0.57152777777777775</v>
      </c>
      <c r="I373" s="368"/>
      <c r="J373" s="368"/>
      <c r="K373" s="368"/>
      <c r="M373" s="368"/>
      <c r="N373" s="368"/>
      <c r="O373" s="368"/>
      <c r="Q373" t="s">
        <v>813</v>
      </c>
      <c r="R373" t="s">
        <v>813</v>
      </c>
      <c r="S373" t="s">
        <v>821</v>
      </c>
      <c r="T373" t="s">
        <v>822</v>
      </c>
      <c r="U373" t="s">
        <v>823</v>
      </c>
      <c r="V373" s="369" t="s">
        <v>82</v>
      </c>
      <c r="W373" t="s">
        <v>1279</v>
      </c>
      <c r="X373">
        <v>102101</v>
      </c>
      <c r="Y373">
        <v>0</v>
      </c>
      <c r="Z373">
        <v>0</v>
      </c>
      <c r="AA373" s="6" t="s">
        <v>1280</v>
      </c>
      <c r="AB373" s="6"/>
      <c r="AC373" s="370"/>
      <c r="AD373" s="6">
        <v>2</v>
      </c>
      <c r="AE373" s="370">
        <v>1</v>
      </c>
      <c r="AF373" s="6">
        <v>2</v>
      </c>
      <c r="AG373" s="6"/>
    </row>
    <row r="374" spans="1:34" x14ac:dyDescent="0.3">
      <c r="A374" t="s">
        <v>1277</v>
      </c>
      <c r="B374" t="s">
        <v>1707</v>
      </c>
      <c r="C374" s="365" t="s">
        <v>1652</v>
      </c>
      <c r="D374" s="365" t="s">
        <v>1481</v>
      </c>
      <c r="E374" s="365" t="s">
        <v>12</v>
      </c>
      <c r="F374" s="365" t="s">
        <v>214</v>
      </c>
      <c r="G374" s="366">
        <v>43012</v>
      </c>
      <c r="H374" s="367">
        <v>0.57152777777777775</v>
      </c>
      <c r="I374" s="368"/>
      <c r="J374" s="368"/>
      <c r="K374" s="368"/>
      <c r="M374" s="368"/>
      <c r="N374" s="368"/>
      <c r="O374" s="368"/>
      <c r="Q374" t="s">
        <v>785</v>
      </c>
      <c r="R374" t="s">
        <v>785</v>
      </c>
      <c r="S374" t="s">
        <v>800</v>
      </c>
      <c r="T374" t="s">
        <v>805</v>
      </c>
      <c r="U374" t="s">
        <v>806</v>
      </c>
      <c r="V374" s="369" t="s">
        <v>1679</v>
      </c>
      <c r="W374" t="s">
        <v>1680</v>
      </c>
      <c r="X374">
        <v>131114</v>
      </c>
      <c r="Y374">
        <v>0</v>
      </c>
      <c r="Z374">
        <v>0</v>
      </c>
      <c r="AA374" s="6" t="s">
        <v>1280</v>
      </c>
      <c r="AB374" s="6"/>
      <c r="AC374" s="370"/>
      <c r="AD374" s="6">
        <v>1</v>
      </c>
      <c r="AE374" s="370">
        <v>3</v>
      </c>
      <c r="AF374" s="6">
        <v>1</v>
      </c>
      <c r="AG374" s="6"/>
    </row>
    <row r="375" spans="1:34" x14ac:dyDescent="0.3">
      <c r="A375" t="s">
        <v>1277</v>
      </c>
      <c r="B375" t="s">
        <v>1707</v>
      </c>
      <c r="C375" s="365" t="s">
        <v>1652</v>
      </c>
      <c r="D375" s="365" t="s">
        <v>1481</v>
      </c>
      <c r="E375" s="365" t="s">
        <v>12</v>
      </c>
      <c r="F375" s="365" t="s">
        <v>214</v>
      </c>
      <c r="G375" s="366">
        <v>43012</v>
      </c>
      <c r="H375" s="367">
        <v>0.57152777777777775</v>
      </c>
      <c r="I375" s="368"/>
      <c r="J375" s="368"/>
      <c r="K375" s="368"/>
      <c r="M375" s="368"/>
      <c r="N375" s="368"/>
      <c r="O375" s="368"/>
      <c r="Q375" t="s">
        <v>1286</v>
      </c>
      <c r="R375" t="s">
        <v>1367</v>
      </c>
      <c r="S375" t="s">
        <v>1368</v>
      </c>
      <c r="T375">
        <v>0</v>
      </c>
      <c r="U375">
        <v>0</v>
      </c>
      <c r="V375" s="369" t="s">
        <v>1369</v>
      </c>
      <c r="W375" t="s">
        <v>1370</v>
      </c>
      <c r="X375">
        <v>148899</v>
      </c>
      <c r="Y375">
        <v>0</v>
      </c>
      <c r="Z375" t="s">
        <v>1371</v>
      </c>
      <c r="AA375" s="6" t="s">
        <v>1293</v>
      </c>
      <c r="AB375" s="6"/>
      <c r="AC375" s="370"/>
      <c r="AD375" s="6">
        <v>5</v>
      </c>
      <c r="AE375" s="370">
        <v>1</v>
      </c>
      <c r="AF375" s="6">
        <v>5</v>
      </c>
      <c r="AG375" s="6"/>
      <c r="AH375" t="s">
        <v>1372</v>
      </c>
    </row>
    <row r="376" spans="1:34" x14ac:dyDescent="0.3">
      <c r="A376" t="s">
        <v>1277</v>
      </c>
      <c r="B376" t="s">
        <v>1707</v>
      </c>
      <c r="C376" s="365" t="s">
        <v>1652</v>
      </c>
      <c r="D376" s="365" t="s">
        <v>1481</v>
      </c>
      <c r="E376" s="365" t="s">
        <v>12</v>
      </c>
      <c r="F376" s="365" t="s">
        <v>214</v>
      </c>
      <c r="G376" s="366">
        <v>43012</v>
      </c>
      <c r="H376" s="367">
        <v>0.57152777777777775</v>
      </c>
      <c r="I376" s="368"/>
      <c r="J376" s="368"/>
      <c r="K376" s="368"/>
      <c r="M376" s="368"/>
      <c r="N376" s="368"/>
      <c r="O376" s="368"/>
      <c r="Q376" t="s">
        <v>834</v>
      </c>
      <c r="R376" t="s">
        <v>834</v>
      </c>
      <c r="S376" t="s">
        <v>534</v>
      </c>
      <c r="T376" t="s">
        <v>835</v>
      </c>
      <c r="U376" t="s">
        <v>836</v>
      </c>
      <c r="V376" s="369" t="s">
        <v>31</v>
      </c>
      <c r="W376" t="s">
        <v>1392</v>
      </c>
      <c r="X376">
        <v>141433</v>
      </c>
      <c r="Y376">
        <v>0</v>
      </c>
      <c r="Z376">
        <v>0</v>
      </c>
      <c r="AA376" s="6" t="s">
        <v>1280</v>
      </c>
      <c r="AB376" s="6"/>
      <c r="AC376" s="370"/>
      <c r="AD376" s="6">
        <v>2</v>
      </c>
      <c r="AE376" s="370">
        <v>2</v>
      </c>
      <c r="AF376" s="6">
        <v>2</v>
      </c>
      <c r="AG376" s="6"/>
    </row>
    <row r="377" spans="1:34" x14ac:dyDescent="0.3">
      <c r="A377" t="s">
        <v>1277</v>
      </c>
      <c r="B377" t="s">
        <v>1709</v>
      </c>
      <c r="C377" s="365" t="s">
        <v>1652</v>
      </c>
      <c r="D377" s="365" t="s">
        <v>1481</v>
      </c>
      <c r="E377" s="365" t="s">
        <v>12</v>
      </c>
      <c r="F377" s="365" t="s">
        <v>214</v>
      </c>
      <c r="G377" s="366">
        <v>43012</v>
      </c>
      <c r="H377" s="367">
        <v>0.57152777777777775</v>
      </c>
      <c r="I377" s="368">
        <v>3.3599999999999998E-2</v>
      </c>
      <c r="J377" s="368">
        <v>1.7899999999999999E-2</v>
      </c>
      <c r="K377" s="368">
        <v>1.5699999999999999E-2</v>
      </c>
      <c r="L377">
        <v>0.22020000000000001</v>
      </c>
      <c r="M377" s="368">
        <v>9.5600000000000004E-2</v>
      </c>
      <c r="N377" s="368">
        <v>0.1246</v>
      </c>
      <c r="O377" s="368"/>
      <c r="Q377" t="s">
        <v>1286</v>
      </c>
      <c r="R377">
        <v>0</v>
      </c>
      <c r="S377">
        <v>0</v>
      </c>
      <c r="T377">
        <v>0</v>
      </c>
      <c r="U377">
        <v>0</v>
      </c>
      <c r="V377" s="369" t="s">
        <v>1463</v>
      </c>
      <c r="W377">
        <v>0</v>
      </c>
      <c r="X377">
        <v>0</v>
      </c>
      <c r="Y377">
        <v>0</v>
      </c>
      <c r="Z377">
        <v>0</v>
      </c>
      <c r="AA377" s="6" t="s">
        <v>1298</v>
      </c>
      <c r="AB377" s="6">
        <v>4</v>
      </c>
      <c r="AC377" s="370">
        <v>1</v>
      </c>
      <c r="AD377" s="6">
        <v>1</v>
      </c>
      <c r="AE377" s="370">
        <v>1</v>
      </c>
      <c r="AF377" s="6">
        <v>5</v>
      </c>
      <c r="AG377" s="6"/>
      <c r="AH377" t="s">
        <v>1710</v>
      </c>
    </row>
    <row r="378" spans="1:34" x14ac:dyDescent="0.3">
      <c r="A378" t="s">
        <v>1277</v>
      </c>
      <c r="B378" t="s">
        <v>1709</v>
      </c>
      <c r="C378" s="365" t="s">
        <v>1652</v>
      </c>
      <c r="D378" s="365" t="s">
        <v>1481</v>
      </c>
      <c r="E378" s="365" t="s">
        <v>12</v>
      </c>
      <c r="F378" s="365" t="s">
        <v>214</v>
      </c>
      <c r="G378" s="366">
        <v>43012</v>
      </c>
      <c r="H378" s="367">
        <v>0.57152777777777775</v>
      </c>
      <c r="I378" s="368"/>
      <c r="J378" s="368"/>
      <c r="K378" s="368"/>
      <c r="M378" s="368"/>
      <c r="N378" s="368"/>
      <c r="O378" s="368"/>
      <c r="Q378" t="s">
        <v>785</v>
      </c>
      <c r="R378" t="s">
        <v>785</v>
      </c>
      <c r="S378" t="s">
        <v>800</v>
      </c>
      <c r="T378" t="s">
        <v>805</v>
      </c>
      <c r="U378" t="s">
        <v>806</v>
      </c>
      <c r="V378" s="369" t="s">
        <v>807</v>
      </c>
      <c r="W378" t="s">
        <v>1322</v>
      </c>
      <c r="X378">
        <v>131141</v>
      </c>
      <c r="Y378">
        <v>0</v>
      </c>
      <c r="Z378">
        <v>0</v>
      </c>
      <c r="AA378" s="6" t="s">
        <v>1280</v>
      </c>
      <c r="AB378" s="6">
        <v>3</v>
      </c>
      <c r="AC378" s="370">
        <v>3</v>
      </c>
      <c r="AD378" s="6">
        <v>17</v>
      </c>
      <c r="AE378" s="370">
        <v>3</v>
      </c>
      <c r="AF378" s="6">
        <v>20</v>
      </c>
      <c r="AG378" s="6"/>
      <c r="AH378" t="s">
        <v>1711</v>
      </c>
    </row>
    <row r="379" spans="1:34" x14ac:dyDescent="0.3">
      <c r="A379" t="s">
        <v>1277</v>
      </c>
      <c r="B379" t="s">
        <v>1709</v>
      </c>
      <c r="C379" s="365" t="s">
        <v>1652</v>
      </c>
      <c r="D379" s="365" t="s">
        <v>1481</v>
      </c>
      <c r="E379" s="365" t="s">
        <v>12</v>
      </c>
      <c r="F379" s="365" t="s">
        <v>214</v>
      </c>
      <c r="G379" s="366">
        <v>43012</v>
      </c>
      <c r="H379" s="367">
        <v>0.57152777777777775</v>
      </c>
      <c r="I379" s="368"/>
      <c r="J379" s="368"/>
      <c r="K379" s="368"/>
      <c r="M379" s="368"/>
      <c r="N379" s="368"/>
      <c r="O379" s="368"/>
      <c r="Q379" t="s">
        <v>1286</v>
      </c>
      <c r="R379" t="s">
        <v>1367</v>
      </c>
      <c r="S379" t="s">
        <v>1368</v>
      </c>
      <c r="T379">
        <v>0</v>
      </c>
      <c r="U379">
        <v>0</v>
      </c>
      <c r="V379" s="369" t="s">
        <v>1369</v>
      </c>
      <c r="W379" t="s">
        <v>1370</v>
      </c>
      <c r="X379">
        <v>148899</v>
      </c>
      <c r="Y379">
        <v>0</v>
      </c>
      <c r="Z379" t="s">
        <v>1371</v>
      </c>
      <c r="AA379" s="6" t="s">
        <v>1293</v>
      </c>
      <c r="AB379" s="6">
        <v>1</v>
      </c>
      <c r="AC379" s="370">
        <v>1</v>
      </c>
      <c r="AD379" s="6">
        <v>2</v>
      </c>
      <c r="AE379" s="370">
        <v>1</v>
      </c>
      <c r="AF379" s="6">
        <v>3</v>
      </c>
      <c r="AG379" s="6"/>
      <c r="AH379" t="s">
        <v>1372</v>
      </c>
    </row>
    <row r="380" spans="1:34" x14ac:dyDescent="0.3">
      <c r="A380" t="s">
        <v>1277</v>
      </c>
      <c r="B380" t="s">
        <v>1709</v>
      </c>
      <c r="C380" s="365" t="s">
        <v>1652</v>
      </c>
      <c r="D380" s="365" t="s">
        <v>1481</v>
      </c>
      <c r="E380" s="365" t="s">
        <v>12</v>
      </c>
      <c r="F380" s="365" t="s">
        <v>214</v>
      </c>
      <c r="G380" s="366">
        <v>43012</v>
      </c>
      <c r="H380" s="367">
        <v>0.57152777777777775</v>
      </c>
      <c r="I380" s="368"/>
      <c r="J380" s="368"/>
      <c r="K380" s="368"/>
      <c r="M380" s="368"/>
      <c r="N380" s="368"/>
      <c r="O380" s="368"/>
      <c r="Q380" t="s">
        <v>1286</v>
      </c>
      <c r="R380" t="s">
        <v>1450</v>
      </c>
      <c r="S380">
        <v>0</v>
      </c>
      <c r="T380">
        <v>0</v>
      </c>
      <c r="U380">
        <v>0</v>
      </c>
      <c r="V380" s="369" t="s">
        <v>1450</v>
      </c>
      <c r="W380">
        <v>0</v>
      </c>
      <c r="X380">
        <v>0</v>
      </c>
      <c r="Y380">
        <v>0</v>
      </c>
      <c r="Z380" t="s">
        <v>1451</v>
      </c>
      <c r="AA380" s="6" t="s">
        <v>1293</v>
      </c>
      <c r="AB380" s="6" t="s">
        <v>1461</v>
      </c>
      <c r="AC380" s="370">
        <v>2</v>
      </c>
      <c r="AD380" s="6" t="s">
        <v>1461</v>
      </c>
      <c r="AE380" s="370">
        <v>2</v>
      </c>
      <c r="AF380" s="6" t="s">
        <v>118</v>
      </c>
      <c r="AG380" s="6"/>
      <c r="AH380" t="s">
        <v>1659</v>
      </c>
    </row>
    <row r="381" spans="1:34" x14ac:dyDescent="0.3">
      <c r="A381" t="s">
        <v>1277</v>
      </c>
      <c r="B381" t="s">
        <v>1709</v>
      </c>
      <c r="C381" s="365" t="s">
        <v>1652</v>
      </c>
      <c r="D381" s="365" t="s">
        <v>1481</v>
      </c>
      <c r="E381" s="365" t="s">
        <v>12</v>
      </c>
      <c r="F381" s="365" t="s">
        <v>214</v>
      </c>
      <c r="G381" s="366">
        <v>43012</v>
      </c>
      <c r="H381" s="367">
        <v>0.57152777777777775</v>
      </c>
      <c r="I381" s="368"/>
      <c r="J381" s="368"/>
      <c r="K381" s="368"/>
      <c r="M381" s="368"/>
      <c r="N381" s="368"/>
      <c r="O381" s="368"/>
      <c r="Q381" t="s">
        <v>785</v>
      </c>
      <c r="R381" t="s">
        <v>785</v>
      </c>
      <c r="S381" t="s">
        <v>786</v>
      </c>
      <c r="T381" t="s">
        <v>787</v>
      </c>
      <c r="U381" t="s">
        <v>791</v>
      </c>
      <c r="V381" s="369" t="s">
        <v>791</v>
      </c>
      <c r="W381" t="s">
        <v>1285</v>
      </c>
      <c r="X381">
        <v>22496</v>
      </c>
      <c r="Y381">
        <v>0</v>
      </c>
      <c r="Z381">
        <v>0</v>
      </c>
      <c r="AA381" s="6" t="s">
        <v>1280</v>
      </c>
      <c r="AB381" s="6"/>
      <c r="AC381" s="370"/>
      <c r="AD381" s="6">
        <v>1</v>
      </c>
      <c r="AE381" s="370">
        <v>3</v>
      </c>
      <c r="AF381" s="6">
        <v>1</v>
      </c>
      <c r="AG381" s="6"/>
      <c r="AH381" t="s">
        <v>1712</v>
      </c>
    </row>
    <row r="382" spans="1:34" x14ac:dyDescent="0.3">
      <c r="A382" t="s">
        <v>1277</v>
      </c>
      <c r="B382" t="s">
        <v>1709</v>
      </c>
      <c r="C382" s="365" t="s">
        <v>1652</v>
      </c>
      <c r="D382" s="365" t="s">
        <v>1481</v>
      </c>
      <c r="E382" s="365" t="s">
        <v>12</v>
      </c>
      <c r="F382" s="365" t="s">
        <v>214</v>
      </c>
      <c r="G382" s="366">
        <v>43012</v>
      </c>
      <c r="H382" s="367">
        <v>0.57152777777777775</v>
      </c>
      <c r="I382" s="368"/>
      <c r="J382" s="368"/>
      <c r="K382" s="368"/>
      <c r="M382" s="368"/>
      <c r="N382" s="368"/>
      <c r="O382" s="368"/>
      <c r="Q382" t="s">
        <v>1286</v>
      </c>
      <c r="R382">
        <v>0</v>
      </c>
      <c r="S382">
        <v>0</v>
      </c>
      <c r="T382">
        <v>0</v>
      </c>
      <c r="U382">
        <v>0</v>
      </c>
      <c r="V382" s="369" t="s">
        <v>1366</v>
      </c>
      <c r="W382">
        <v>0</v>
      </c>
      <c r="X382">
        <v>0</v>
      </c>
      <c r="Y382">
        <v>0</v>
      </c>
      <c r="Z382">
        <v>0</v>
      </c>
      <c r="AA382" s="6" t="s">
        <v>1280</v>
      </c>
      <c r="AB382" s="6">
        <v>6</v>
      </c>
      <c r="AC382" s="370">
        <v>1</v>
      </c>
      <c r="AD382" s="6">
        <v>2</v>
      </c>
      <c r="AE382" s="370">
        <v>1</v>
      </c>
      <c r="AF382" s="6">
        <v>8</v>
      </c>
      <c r="AG382" s="6"/>
    </row>
    <row r="383" spans="1:34" x14ac:dyDescent="0.3">
      <c r="A383" t="s">
        <v>1277</v>
      </c>
      <c r="B383" t="s">
        <v>1709</v>
      </c>
      <c r="C383" s="365" t="s">
        <v>1652</v>
      </c>
      <c r="D383" s="365" t="s">
        <v>1481</v>
      </c>
      <c r="E383" s="365" t="s">
        <v>12</v>
      </c>
      <c r="F383" s="365" t="s">
        <v>214</v>
      </c>
      <c r="G383" s="366">
        <v>43012</v>
      </c>
      <c r="H383" s="367">
        <v>0.57152777777777775</v>
      </c>
      <c r="I383" s="368"/>
      <c r="J383" s="368"/>
      <c r="K383" s="368"/>
      <c r="M383" s="368"/>
      <c r="N383" s="368"/>
      <c r="O383" s="368"/>
      <c r="Q383" t="s">
        <v>1286</v>
      </c>
      <c r="R383">
        <v>0</v>
      </c>
      <c r="S383">
        <v>0</v>
      </c>
      <c r="T383">
        <v>0</v>
      </c>
      <c r="U383">
        <v>0</v>
      </c>
      <c r="V383" s="369" t="s">
        <v>1366</v>
      </c>
      <c r="W383">
        <v>0</v>
      </c>
      <c r="X383">
        <v>0</v>
      </c>
      <c r="Y383">
        <v>0</v>
      </c>
      <c r="Z383">
        <v>0</v>
      </c>
      <c r="AA383" s="6" t="s">
        <v>1280</v>
      </c>
      <c r="AB383" s="6">
        <v>1</v>
      </c>
      <c r="AC383" s="370">
        <v>1</v>
      </c>
      <c r="AD383" s="6">
        <v>2</v>
      </c>
      <c r="AE383" s="370"/>
      <c r="AF383" s="6">
        <v>3</v>
      </c>
      <c r="AG383" s="6"/>
    </row>
    <row r="384" spans="1:34" x14ac:dyDescent="0.3">
      <c r="A384" t="s">
        <v>1277</v>
      </c>
      <c r="B384" t="s">
        <v>1709</v>
      </c>
      <c r="C384" s="365" t="s">
        <v>1652</v>
      </c>
      <c r="D384" s="365" t="s">
        <v>1481</v>
      </c>
      <c r="E384" s="365" t="s">
        <v>12</v>
      </c>
      <c r="F384" s="365" t="s">
        <v>214</v>
      </c>
      <c r="G384" s="366">
        <v>43012</v>
      </c>
      <c r="H384" s="367">
        <v>0.57152777777777775</v>
      </c>
      <c r="I384" s="368"/>
      <c r="J384" s="368"/>
      <c r="K384" s="368"/>
      <c r="M384" s="368"/>
      <c r="N384" s="368"/>
      <c r="O384" s="368"/>
      <c r="Q384" t="s">
        <v>834</v>
      </c>
      <c r="R384" t="s">
        <v>834</v>
      </c>
      <c r="S384" t="s">
        <v>534</v>
      </c>
      <c r="T384" t="s">
        <v>835</v>
      </c>
      <c r="U384" t="s">
        <v>1416</v>
      </c>
      <c r="V384" s="369" t="s">
        <v>1417</v>
      </c>
      <c r="W384" t="s">
        <v>1418</v>
      </c>
      <c r="X384">
        <v>345281</v>
      </c>
      <c r="Y384" t="s">
        <v>1419</v>
      </c>
      <c r="Z384">
        <v>0</v>
      </c>
      <c r="AA384" s="6" t="s">
        <v>1280</v>
      </c>
      <c r="AB384" s="6"/>
      <c r="AC384" s="370"/>
      <c r="AD384" s="6">
        <v>1</v>
      </c>
      <c r="AE384" s="370">
        <v>2</v>
      </c>
      <c r="AF384" s="6">
        <v>1</v>
      </c>
      <c r="AG384" s="6"/>
    </row>
    <row r="385" spans="1:34" x14ac:dyDescent="0.3">
      <c r="A385" t="s">
        <v>1277</v>
      </c>
      <c r="B385" t="s">
        <v>1709</v>
      </c>
      <c r="C385" s="365" t="s">
        <v>1652</v>
      </c>
      <c r="D385" s="365" t="s">
        <v>1481</v>
      </c>
      <c r="E385" s="365" t="s">
        <v>12</v>
      </c>
      <c r="F385" s="365" t="s">
        <v>214</v>
      </c>
      <c r="G385" s="366">
        <v>43012</v>
      </c>
      <c r="H385" s="367">
        <v>0.57152777777777775</v>
      </c>
      <c r="I385" s="368"/>
      <c r="J385" s="368"/>
      <c r="K385" s="368"/>
      <c r="M385" s="368"/>
      <c r="N385" s="368"/>
      <c r="O385" s="368"/>
      <c r="Q385" t="s">
        <v>1286</v>
      </c>
      <c r="R385" t="s">
        <v>1311</v>
      </c>
      <c r="S385">
        <v>0</v>
      </c>
      <c r="T385">
        <v>0</v>
      </c>
      <c r="U385">
        <v>0</v>
      </c>
      <c r="V385" s="369" t="s">
        <v>1311</v>
      </c>
      <c r="W385">
        <v>0</v>
      </c>
      <c r="X385">
        <v>799</v>
      </c>
      <c r="Y385" t="s">
        <v>1312</v>
      </c>
      <c r="Z385" t="s">
        <v>1313</v>
      </c>
      <c r="AA385" s="6" t="s">
        <v>1298</v>
      </c>
      <c r="AB385" s="6"/>
      <c r="AC385" s="370"/>
      <c r="AD385" s="6">
        <v>2</v>
      </c>
      <c r="AE385" s="370">
        <v>1</v>
      </c>
      <c r="AF385" s="6">
        <v>2</v>
      </c>
      <c r="AG385" s="6"/>
    </row>
    <row r="386" spans="1:34" x14ac:dyDescent="0.3">
      <c r="A386" t="s">
        <v>1277</v>
      </c>
      <c r="B386" t="s">
        <v>1709</v>
      </c>
      <c r="C386" s="365" t="s">
        <v>1652</v>
      </c>
      <c r="D386" s="365" t="s">
        <v>1481</v>
      </c>
      <c r="E386" s="365" t="s">
        <v>12</v>
      </c>
      <c r="F386" s="365" t="s">
        <v>214</v>
      </c>
      <c r="G386" s="366">
        <v>43012</v>
      </c>
      <c r="H386" s="367">
        <v>0.57152777777777775</v>
      </c>
      <c r="I386" s="368"/>
      <c r="J386" s="368"/>
      <c r="K386" s="368"/>
      <c r="M386" s="368"/>
      <c r="N386" s="368"/>
      <c r="O386" s="368"/>
      <c r="Q386" t="s">
        <v>785</v>
      </c>
      <c r="R386" t="s">
        <v>785</v>
      </c>
      <c r="S386" t="s">
        <v>786</v>
      </c>
      <c r="T386" t="s">
        <v>787</v>
      </c>
      <c r="U386" t="s">
        <v>797</v>
      </c>
      <c r="V386" s="369" t="s">
        <v>797</v>
      </c>
      <c r="W386" t="s">
        <v>1347</v>
      </c>
      <c r="X386">
        <v>931</v>
      </c>
      <c r="Y386">
        <v>0</v>
      </c>
      <c r="Z386">
        <v>0</v>
      </c>
      <c r="AA386" s="6" t="s">
        <v>1280</v>
      </c>
      <c r="AB386" s="6"/>
      <c r="AC386" s="370"/>
      <c r="AD386" s="6">
        <v>1</v>
      </c>
      <c r="AE386" s="370">
        <v>3</v>
      </c>
      <c r="AF386" s="6">
        <v>1</v>
      </c>
      <c r="AG386" s="6"/>
      <c r="AH386" t="s">
        <v>1713</v>
      </c>
    </row>
    <row r="387" spans="1:34" x14ac:dyDescent="0.3">
      <c r="A387" t="s">
        <v>1277</v>
      </c>
      <c r="B387" t="s">
        <v>1709</v>
      </c>
      <c r="C387" s="365" t="s">
        <v>1652</v>
      </c>
      <c r="D387" s="365" t="s">
        <v>1481</v>
      </c>
      <c r="E387" s="365" t="s">
        <v>12</v>
      </c>
      <c r="F387" s="365" t="s">
        <v>214</v>
      </c>
      <c r="G387" s="366">
        <v>43012</v>
      </c>
      <c r="H387" s="367">
        <v>0.57152777777777775</v>
      </c>
      <c r="I387" s="368"/>
      <c r="J387" s="368"/>
      <c r="K387" s="368"/>
      <c r="M387" s="368"/>
      <c r="N387" s="368"/>
      <c r="O387" s="368"/>
      <c r="Q387" t="s">
        <v>813</v>
      </c>
      <c r="R387" t="s">
        <v>813</v>
      </c>
      <c r="S387" t="s">
        <v>821</v>
      </c>
      <c r="T387">
        <v>0</v>
      </c>
      <c r="U387">
        <v>0</v>
      </c>
      <c r="V387" s="369" t="s">
        <v>813</v>
      </c>
      <c r="W387">
        <v>0</v>
      </c>
      <c r="X387">
        <v>1066</v>
      </c>
      <c r="Y387">
        <v>0</v>
      </c>
      <c r="Z387">
        <v>0</v>
      </c>
      <c r="AA387" s="6" t="s">
        <v>1280</v>
      </c>
      <c r="AB387" s="6"/>
      <c r="AC387" s="370"/>
      <c r="AD387" s="6">
        <v>1</v>
      </c>
      <c r="AE387" s="370">
        <v>3</v>
      </c>
      <c r="AF387" s="6">
        <v>1</v>
      </c>
      <c r="AG387" s="6"/>
      <c r="AH387" t="s">
        <v>1714</v>
      </c>
    </row>
    <row r="388" spans="1:34" x14ac:dyDescent="0.3">
      <c r="A388" t="s">
        <v>1277</v>
      </c>
      <c r="B388" t="s">
        <v>1715</v>
      </c>
      <c r="C388" s="365" t="s">
        <v>1652</v>
      </c>
      <c r="D388" s="365" t="s">
        <v>1481</v>
      </c>
      <c r="E388" s="365" t="s">
        <v>12</v>
      </c>
      <c r="F388" s="365" t="s">
        <v>214</v>
      </c>
      <c r="G388" s="366">
        <v>43012</v>
      </c>
      <c r="H388" s="367">
        <v>0.57152777777777775</v>
      </c>
      <c r="I388" s="368">
        <v>4.2000000000000003E-2</v>
      </c>
      <c r="J388" s="368">
        <v>3.3099999999999997E-2</v>
      </c>
      <c r="K388" s="368">
        <v>8.9000000000000051E-3</v>
      </c>
      <c r="L388">
        <v>0.25030000000000002</v>
      </c>
      <c r="M388" s="368">
        <v>9.0499999999999997E-2</v>
      </c>
      <c r="N388" s="368">
        <v>0.15980000000000003</v>
      </c>
      <c r="O388" s="368"/>
      <c r="Q388" t="s">
        <v>785</v>
      </c>
      <c r="R388" t="s">
        <v>785</v>
      </c>
      <c r="S388" t="s">
        <v>800</v>
      </c>
      <c r="T388" t="s">
        <v>805</v>
      </c>
      <c r="U388" t="s">
        <v>806</v>
      </c>
      <c r="V388" s="369" t="s">
        <v>807</v>
      </c>
      <c r="W388" t="s">
        <v>1322</v>
      </c>
      <c r="X388">
        <v>131141</v>
      </c>
      <c r="Y388">
        <v>0</v>
      </c>
      <c r="Z388">
        <v>0</v>
      </c>
      <c r="AA388" s="6" t="s">
        <v>1280</v>
      </c>
      <c r="AB388" s="6"/>
      <c r="AC388" s="370"/>
      <c r="AD388" s="6">
        <v>51</v>
      </c>
      <c r="AE388" s="370">
        <v>3</v>
      </c>
      <c r="AF388" s="6">
        <v>51</v>
      </c>
      <c r="AG388" s="6"/>
      <c r="AH388" t="s">
        <v>1716</v>
      </c>
    </row>
    <row r="389" spans="1:34" x14ac:dyDescent="0.3">
      <c r="A389" t="s">
        <v>1277</v>
      </c>
      <c r="B389" t="s">
        <v>1715</v>
      </c>
      <c r="C389" s="365" t="s">
        <v>1652</v>
      </c>
      <c r="D389" s="365" t="s">
        <v>1481</v>
      </c>
      <c r="E389" s="365" t="s">
        <v>12</v>
      </c>
      <c r="F389" s="365" t="s">
        <v>214</v>
      </c>
      <c r="G389" s="366">
        <v>43012</v>
      </c>
      <c r="H389" s="367">
        <v>0.57152777777777775</v>
      </c>
      <c r="I389" s="368"/>
      <c r="J389" s="368"/>
      <c r="K389" s="368"/>
      <c r="M389" s="368"/>
      <c r="N389" s="368"/>
      <c r="O389" s="368"/>
      <c r="Q389" t="s">
        <v>1286</v>
      </c>
      <c r="R389">
        <v>0</v>
      </c>
      <c r="S389">
        <v>0</v>
      </c>
      <c r="T389">
        <v>0</v>
      </c>
      <c r="U389">
        <v>0</v>
      </c>
      <c r="V389" s="369" t="s">
        <v>1366</v>
      </c>
      <c r="W389">
        <v>0</v>
      </c>
      <c r="X389">
        <v>0</v>
      </c>
      <c r="Y389">
        <v>0</v>
      </c>
      <c r="Z389">
        <v>0</v>
      </c>
      <c r="AA389" s="6" t="s">
        <v>1280</v>
      </c>
      <c r="AB389" s="6">
        <v>1</v>
      </c>
      <c r="AC389" s="370">
        <v>1</v>
      </c>
      <c r="AD389" s="6">
        <v>2</v>
      </c>
      <c r="AE389" s="370">
        <v>1</v>
      </c>
      <c r="AF389" s="6">
        <v>3</v>
      </c>
      <c r="AG389" s="6"/>
    </row>
    <row r="390" spans="1:34" x14ac:dyDescent="0.3">
      <c r="A390" t="s">
        <v>1277</v>
      </c>
      <c r="B390" t="s">
        <v>1715</v>
      </c>
      <c r="C390" s="365" t="s">
        <v>1652</v>
      </c>
      <c r="D390" s="365" t="s">
        <v>1481</v>
      </c>
      <c r="E390" s="365" t="s">
        <v>12</v>
      </c>
      <c r="F390" s="365" t="s">
        <v>214</v>
      </c>
      <c r="G390" s="366">
        <v>43012</v>
      </c>
      <c r="H390" s="367">
        <v>0.57152777777777775</v>
      </c>
      <c r="I390" s="368"/>
      <c r="J390" s="368"/>
      <c r="K390" s="368"/>
      <c r="M390" s="368"/>
      <c r="N390" s="368"/>
      <c r="O390" s="368"/>
      <c r="Q390" t="s">
        <v>813</v>
      </c>
      <c r="R390" t="s">
        <v>813</v>
      </c>
      <c r="S390" t="s">
        <v>821</v>
      </c>
      <c r="T390">
        <v>0</v>
      </c>
      <c r="U390">
        <v>0</v>
      </c>
      <c r="V390" s="369" t="s">
        <v>813</v>
      </c>
      <c r="W390">
        <v>0</v>
      </c>
      <c r="X390">
        <v>1066</v>
      </c>
      <c r="Y390">
        <v>0</v>
      </c>
      <c r="Z390">
        <v>0</v>
      </c>
      <c r="AA390" s="6" t="s">
        <v>1280</v>
      </c>
      <c r="AB390" s="6">
        <v>1</v>
      </c>
      <c r="AC390" s="370">
        <v>3</v>
      </c>
      <c r="AD390" s="6"/>
      <c r="AE390" s="370"/>
      <c r="AF390" s="6">
        <v>1</v>
      </c>
      <c r="AG390" s="6"/>
      <c r="AH390" t="s">
        <v>1548</v>
      </c>
    </row>
    <row r="391" spans="1:34" x14ac:dyDescent="0.3">
      <c r="A391" t="s">
        <v>1277</v>
      </c>
      <c r="B391" t="s">
        <v>1715</v>
      </c>
      <c r="C391" s="365" t="s">
        <v>1652</v>
      </c>
      <c r="D391" s="365" t="s">
        <v>1481</v>
      </c>
      <c r="E391" s="365" t="s">
        <v>12</v>
      </c>
      <c r="F391" s="365" t="s">
        <v>214</v>
      </c>
      <c r="G391" s="366">
        <v>43012</v>
      </c>
      <c r="H391" s="367">
        <v>0.57152777777777775</v>
      </c>
      <c r="I391" s="368"/>
      <c r="J391" s="368"/>
      <c r="K391" s="368"/>
      <c r="M391" s="368"/>
      <c r="N391" s="368"/>
      <c r="O391" s="368"/>
      <c r="Q391" t="s">
        <v>834</v>
      </c>
      <c r="R391" t="s">
        <v>834</v>
      </c>
      <c r="S391" t="s">
        <v>534</v>
      </c>
      <c r="T391" t="s">
        <v>835</v>
      </c>
      <c r="U391" t="s">
        <v>1416</v>
      </c>
      <c r="V391" s="369" t="s">
        <v>1417</v>
      </c>
      <c r="W391" t="s">
        <v>1418</v>
      </c>
      <c r="X391">
        <v>345281</v>
      </c>
      <c r="Y391" t="s">
        <v>1419</v>
      </c>
      <c r="Z391">
        <v>0</v>
      </c>
      <c r="AA391" s="6" t="s">
        <v>1280</v>
      </c>
      <c r="AB391" s="6"/>
      <c r="AC391" s="370"/>
      <c r="AD391" s="6">
        <v>2</v>
      </c>
      <c r="AE391" s="370">
        <v>2</v>
      </c>
      <c r="AF391" s="6">
        <v>2</v>
      </c>
      <c r="AG391" s="6"/>
    </row>
    <row r="392" spans="1:34" x14ac:dyDescent="0.3">
      <c r="A392" t="s">
        <v>1277</v>
      </c>
      <c r="B392" t="s">
        <v>1715</v>
      </c>
      <c r="C392" s="365" t="s">
        <v>1652</v>
      </c>
      <c r="D392" s="365" t="s">
        <v>1481</v>
      </c>
      <c r="E392" s="365" t="s">
        <v>12</v>
      </c>
      <c r="F392" s="365" t="s">
        <v>214</v>
      </c>
      <c r="G392" s="366">
        <v>43012</v>
      </c>
      <c r="H392" s="367">
        <v>0.57152777777777775</v>
      </c>
      <c r="I392" s="368"/>
      <c r="J392" s="368"/>
      <c r="K392" s="368"/>
      <c r="M392" s="368"/>
      <c r="N392" s="368"/>
      <c r="O392" s="368"/>
      <c r="Q392" t="s">
        <v>1286</v>
      </c>
      <c r="R392" t="s">
        <v>1367</v>
      </c>
      <c r="S392" t="s">
        <v>1368</v>
      </c>
      <c r="T392">
        <v>0</v>
      </c>
      <c r="U392">
        <v>0</v>
      </c>
      <c r="V392" s="369" t="s">
        <v>1369</v>
      </c>
      <c r="W392" t="s">
        <v>1370</v>
      </c>
      <c r="X392">
        <v>148899</v>
      </c>
      <c r="Y392">
        <v>0</v>
      </c>
      <c r="Z392" t="s">
        <v>1371</v>
      </c>
      <c r="AA392" s="6" t="s">
        <v>1293</v>
      </c>
      <c r="AB392" s="6"/>
      <c r="AC392" s="370"/>
      <c r="AD392" s="6">
        <v>2</v>
      </c>
      <c r="AE392" s="370">
        <v>1</v>
      </c>
      <c r="AF392" s="6">
        <v>2</v>
      </c>
      <c r="AG392" s="6"/>
      <c r="AH392" t="s">
        <v>1372</v>
      </c>
    </row>
    <row r="393" spans="1:34" x14ac:dyDescent="0.3">
      <c r="A393" t="s">
        <v>1277</v>
      </c>
      <c r="B393" t="s">
        <v>1715</v>
      </c>
      <c r="C393" s="365" t="s">
        <v>1652</v>
      </c>
      <c r="D393" s="365" t="s">
        <v>1481</v>
      </c>
      <c r="E393" s="365" t="s">
        <v>12</v>
      </c>
      <c r="F393" s="365" t="s">
        <v>214</v>
      </c>
      <c r="G393" s="366">
        <v>43012</v>
      </c>
      <c r="H393" s="367">
        <v>0.57152777777777775</v>
      </c>
      <c r="I393" s="368"/>
      <c r="J393" s="368"/>
      <c r="K393" s="368"/>
      <c r="M393" s="368"/>
      <c r="N393" s="368"/>
      <c r="O393" s="368"/>
      <c r="Q393" t="s">
        <v>1286</v>
      </c>
      <c r="R393" t="s">
        <v>1287</v>
      </c>
      <c r="S393" t="s">
        <v>1288</v>
      </c>
      <c r="T393" t="s">
        <v>1289</v>
      </c>
      <c r="U393" t="s">
        <v>1290</v>
      </c>
      <c r="V393" s="369" t="s">
        <v>1291</v>
      </c>
      <c r="W393" t="s">
        <v>1282</v>
      </c>
      <c r="X393">
        <v>127160</v>
      </c>
      <c r="Y393">
        <v>0</v>
      </c>
      <c r="Z393" t="s">
        <v>1292</v>
      </c>
      <c r="AA393" s="6" t="s">
        <v>1293</v>
      </c>
      <c r="AB393" s="6"/>
      <c r="AC393" s="370"/>
      <c r="AD393" s="6">
        <v>1</v>
      </c>
      <c r="AE393" s="370">
        <v>1</v>
      </c>
      <c r="AF393" s="6">
        <v>1</v>
      </c>
      <c r="AG393" s="6"/>
      <c r="AH393" t="s">
        <v>1294</v>
      </c>
    </row>
    <row r="394" spans="1:34" x14ac:dyDescent="0.3">
      <c r="A394" t="s">
        <v>1277</v>
      </c>
      <c r="B394" t="s">
        <v>1715</v>
      </c>
      <c r="C394" s="365" t="s">
        <v>1652</v>
      </c>
      <c r="D394" s="365" t="s">
        <v>1481</v>
      </c>
      <c r="E394" s="365" t="s">
        <v>12</v>
      </c>
      <c r="F394" s="365" t="s">
        <v>214</v>
      </c>
      <c r="G394" s="366">
        <v>43012</v>
      </c>
      <c r="H394" s="367">
        <v>0.57152777777777775</v>
      </c>
      <c r="I394" s="368"/>
      <c r="J394" s="368"/>
      <c r="K394" s="368"/>
      <c r="M394" s="368"/>
      <c r="N394" s="368"/>
      <c r="O394" s="368"/>
      <c r="Q394" t="s">
        <v>785</v>
      </c>
      <c r="R394" t="s">
        <v>785</v>
      </c>
      <c r="S394" t="s">
        <v>786</v>
      </c>
      <c r="T394" t="s">
        <v>787</v>
      </c>
      <c r="U394" t="s">
        <v>791</v>
      </c>
      <c r="V394" s="369" t="s">
        <v>791</v>
      </c>
      <c r="W394" t="s">
        <v>1285</v>
      </c>
      <c r="X394">
        <v>22496</v>
      </c>
      <c r="Y394">
        <v>0</v>
      </c>
      <c r="Z394">
        <v>0</v>
      </c>
      <c r="AA394" s="6" t="s">
        <v>1280</v>
      </c>
      <c r="AB394" s="6"/>
      <c r="AC394" s="370"/>
      <c r="AD394" s="6">
        <v>1</v>
      </c>
      <c r="AE394" s="370">
        <v>3</v>
      </c>
      <c r="AF394" s="6">
        <v>1</v>
      </c>
      <c r="AG394" s="6"/>
    </row>
    <row r="395" spans="1:34" x14ac:dyDescent="0.3">
      <c r="A395" t="s">
        <v>1277</v>
      </c>
      <c r="B395" t="s">
        <v>1717</v>
      </c>
      <c r="C395" s="365" t="s">
        <v>1652</v>
      </c>
      <c r="D395" s="365" t="s">
        <v>1481</v>
      </c>
      <c r="E395" s="365" t="s">
        <v>12</v>
      </c>
      <c r="F395" s="365" t="s">
        <v>214</v>
      </c>
      <c r="G395" s="366">
        <v>43012</v>
      </c>
      <c r="H395" s="367">
        <v>0.57152777777777775</v>
      </c>
      <c r="I395" s="368">
        <v>2.98E-2</v>
      </c>
      <c r="J395" s="368">
        <v>1.54E-2</v>
      </c>
      <c r="K395" s="368">
        <v>1.44E-2</v>
      </c>
      <c r="L395">
        <v>0.29189999999999999</v>
      </c>
      <c r="M395" s="368">
        <v>0.1772</v>
      </c>
      <c r="N395" s="368">
        <v>0.1147</v>
      </c>
      <c r="O395" s="368"/>
      <c r="Q395" t="s">
        <v>1286</v>
      </c>
      <c r="R395" t="s">
        <v>1295</v>
      </c>
      <c r="S395" t="s">
        <v>1296</v>
      </c>
      <c r="T395">
        <v>0</v>
      </c>
      <c r="U395">
        <v>0</v>
      </c>
      <c r="V395" s="369" t="s">
        <v>1297</v>
      </c>
      <c r="W395">
        <v>0</v>
      </c>
      <c r="X395">
        <v>108400</v>
      </c>
      <c r="Y395">
        <v>0</v>
      </c>
      <c r="Z395">
        <v>0</v>
      </c>
      <c r="AA395" s="6" t="s">
        <v>1298</v>
      </c>
      <c r="AB395" s="6">
        <v>1</v>
      </c>
      <c r="AC395" s="370">
        <v>1</v>
      </c>
      <c r="AD395" s="6"/>
      <c r="AE395" s="370"/>
      <c r="AF395" s="6">
        <v>1</v>
      </c>
      <c r="AG395" s="6"/>
    </row>
    <row r="396" spans="1:34" x14ac:dyDescent="0.3">
      <c r="A396" t="s">
        <v>1277</v>
      </c>
      <c r="B396" t="s">
        <v>1717</v>
      </c>
      <c r="C396" s="365" t="s">
        <v>1652</v>
      </c>
      <c r="D396" s="365" t="s">
        <v>1481</v>
      </c>
      <c r="E396" s="365" t="s">
        <v>12</v>
      </c>
      <c r="F396" s="365" t="s">
        <v>214</v>
      </c>
      <c r="G396" s="366">
        <v>43012</v>
      </c>
      <c r="H396" s="367">
        <v>0.57152777777777775</v>
      </c>
      <c r="I396" s="368"/>
      <c r="J396" s="368"/>
      <c r="K396" s="368"/>
      <c r="M396" s="368"/>
      <c r="N396" s="368"/>
      <c r="O396" s="368"/>
      <c r="Q396" t="s">
        <v>1286</v>
      </c>
      <c r="R396" t="s">
        <v>1311</v>
      </c>
      <c r="S396">
        <v>0</v>
      </c>
      <c r="T396">
        <v>0</v>
      </c>
      <c r="U396">
        <v>0</v>
      </c>
      <c r="V396" s="369" t="s">
        <v>1311</v>
      </c>
      <c r="W396">
        <v>0</v>
      </c>
      <c r="X396">
        <v>799</v>
      </c>
      <c r="Y396" t="s">
        <v>1312</v>
      </c>
      <c r="Z396" t="s">
        <v>1313</v>
      </c>
      <c r="AA396" s="6" t="s">
        <v>1298</v>
      </c>
      <c r="AB396" s="6"/>
      <c r="AC396" s="370"/>
      <c r="AD396" s="6">
        <v>2</v>
      </c>
      <c r="AE396" s="370">
        <v>1</v>
      </c>
      <c r="AF396" s="6">
        <v>2</v>
      </c>
      <c r="AG396" s="6"/>
    </row>
    <row r="397" spans="1:34" x14ac:dyDescent="0.3">
      <c r="A397" t="s">
        <v>1277</v>
      </c>
      <c r="B397" t="s">
        <v>1717</v>
      </c>
      <c r="C397" s="365" t="s">
        <v>1652</v>
      </c>
      <c r="D397" s="365" t="s">
        <v>1481</v>
      </c>
      <c r="E397" s="365" t="s">
        <v>12</v>
      </c>
      <c r="F397" s="365" t="s">
        <v>214</v>
      </c>
      <c r="G397" s="366">
        <v>43012</v>
      </c>
      <c r="H397" s="367">
        <v>0.57152777777777775</v>
      </c>
      <c r="I397" s="368"/>
      <c r="J397" s="368"/>
      <c r="K397" s="368"/>
      <c r="M397" s="368"/>
      <c r="N397" s="368"/>
      <c r="O397" s="368"/>
      <c r="Q397" t="s">
        <v>785</v>
      </c>
      <c r="R397" t="s">
        <v>785</v>
      </c>
      <c r="S397" t="s">
        <v>800</v>
      </c>
      <c r="T397" t="s">
        <v>805</v>
      </c>
      <c r="U397" t="s">
        <v>806</v>
      </c>
      <c r="V397" s="369" t="s">
        <v>807</v>
      </c>
      <c r="W397" t="s">
        <v>1322</v>
      </c>
      <c r="X397">
        <v>131141</v>
      </c>
      <c r="Y397">
        <v>0</v>
      </c>
      <c r="Z397">
        <v>0</v>
      </c>
      <c r="AA397" s="6" t="s">
        <v>1280</v>
      </c>
      <c r="AB397" s="6"/>
      <c r="AC397" s="370"/>
      <c r="AD397" s="6">
        <v>14</v>
      </c>
      <c r="AE397" s="370">
        <v>3</v>
      </c>
      <c r="AF397" s="6">
        <v>14</v>
      </c>
      <c r="AG397" s="6"/>
      <c r="AH397" t="s">
        <v>1718</v>
      </c>
    </row>
    <row r="398" spans="1:34" x14ac:dyDescent="0.3">
      <c r="A398" t="s">
        <v>1277</v>
      </c>
      <c r="B398" t="s">
        <v>1717</v>
      </c>
      <c r="C398" s="365" t="s">
        <v>1652</v>
      </c>
      <c r="D398" s="365" t="s">
        <v>1481</v>
      </c>
      <c r="E398" s="365" t="s">
        <v>12</v>
      </c>
      <c r="F398" s="365" t="s">
        <v>214</v>
      </c>
      <c r="G398" s="366">
        <v>43012</v>
      </c>
      <c r="H398" s="367">
        <v>0.57152777777777775</v>
      </c>
      <c r="I398" s="368"/>
      <c r="J398" s="368"/>
      <c r="K398" s="368"/>
      <c r="M398" s="368"/>
      <c r="N398" s="368"/>
      <c r="O398" s="368"/>
      <c r="Q398" t="s">
        <v>785</v>
      </c>
      <c r="R398" t="s">
        <v>785</v>
      </c>
      <c r="S398" t="s">
        <v>786</v>
      </c>
      <c r="T398" t="s">
        <v>787</v>
      </c>
      <c r="U398" t="s">
        <v>791</v>
      </c>
      <c r="V398" s="369" t="s">
        <v>791</v>
      </c>
      <c r="W398" t="s">
        <v>1285</v>
      </c>
      <c r="X398">
        <v>22496</v>
      </c>
      <c r="Y398">
        <v>0</v>
      </c>
      <c r="Z398">
        <v>0</v>
      </c>
      <c r="AA398" s="6" t="s">
        <v>1280</v>
      </c>
      <c r="AB398" s="6"/>
      <c r="AC398" s="370"/>
      <c r="AD398" s="6">
        <v>1</v>
      </c>
      <c r="AE398" s="370">
        <v>3</v>
      </c>
      <c r="AF398" s="6">
        <v>1</v>
      </c>
      <c r="AG398" s="6"/>
      <c r="AH398" t="s">
        <v>1719</v>
      </c>
    </row>
    <row r="399" spans="1:34" x14ac:dyDescent="0.3">
      <c r="A399" t="s">
        <v>1277</v>
      </c>
      <c r="B399" t="s">
        <v>1717</v>
      </c>
      <c r="C399" s="365" t="s">
        <v>1652</v>
      </c>
      <c r="D399" s="365" t="s">
        <v>1481</v>
      </c>
      <c r="E399" s="365" t="s">
        <v>12</v>
      </c>
      <c r="F399" s="365" t="s">
        <v>214</v>
      </c>
      <c r="G399" s="366">
        <v>43012</v>
      </c>
      <c r="H399" s="367">
        <v>0.57152777777777775</v>
      </c>
      <c r="I399" s="368"/>
      <c r="J399" s="368"/>
      <c r="K399" s="368"/>
      <c r="M399" s="368"/>
      <c r="N399" s="368"/>
      <c r="O399" s="368"/>
      <c r="Q399" t="s">
        <v>1286</v>
      </c>
      <c r="R399">
        <v>0</v>
      </c>
      <c r="S399">
        <v>0</v>
      </c>
      <c r="T399">
        <v>0</v>
      </c>
      <c r="U399">
        <v>0</v>
      </c>
      <c r="V399" s="369" t="s">
        <v>1366</v>
      </c>
      <c r="W399">
        <v>0</v>
      </c>
      <c r="X399">
        <v>0</v>
      </c>
      <c r="Y399">
        <v>0</v>
      </c>
      <c r="Z399">
        <v>0</v>
      </c>
      <c r="AA399" s="6" t="s">
        <v>1280</v>
      </c>
      <c r="AB399" s="6"/>
      <c r="AC399" s="370"/>
      <c r="AD399" s="6">
        <v>2</v>
      </c>
      <c r="AE399" s="370">
        <v>1</v>
      </c>
      <c r="AF399" s="6">
        <v>2</v>
      </c>
      <c r="AG399" s="6"/>
    </row>
    <row r="400" spans="1:34" x14ac:dyDescent="0.3">
      <c r="A400" t="s">
        <v>1277</v>
      </c>
      <c r="B400" t="s">
        <v>1717</v>
      </c>
      <c r="C400" s="365" t="s">
        <v>1652</v>
      </c>
      <c r="D400" s="365" t="s">
        <v>1481</v>
      </c>
      <c r="E400" s="365" t="s">
        <v>12</v>
      </c>
      <c r="F400" s="365" t="s">
        <v>214</v>
      </c>
      <c r="G400" s="366">
        <v>43012</v>
      </c>
      <c r="H400" s="367">
        <v>0.57152777777777775</v>
      </c>
      <c r="I400" s="368"/>
      <c r="J400" s="368"/>
      <c r="K400" s="368"/>
      <c r="M400" s="368"/>
      <c r="N400" s="368"/>
      <c r="O400" s="368"/>
      <c r="Q400" t="s">
        <v>1286</v>
      </c>
      <c r="R400" t="s">
        <v>1367</v>
      </c>
      <c r="S400" t="s">
        <v>1368</v>
      </c>
      <c r="T400">
        <v>0</v>
      </c>
      <c r="U400">
        <v>0</v>
      </c>
      <c r="V400" s="369" t="s">
        <v>1369</v>
      </c>
      <c r="W400" t="s">
        <v>1370</v>
      </c>
      <c r="X400">
        <v>148899</v>
      </c>
      <c r="Y400">
        <v>0</v>
      </c>
      <c r="Z400" t="s">
        <v>1371</v>
      </c>
      <c r="AA400" s="6" t="s">
        <v>1293</v>
      </c>
      <c r="AB400" s="6"/>
      <c r="AC400" s="370"/>
      <c r="AD400" s="6">
        <v>1</v>
      </c>
      <c r="AE400" s="370">
        <v>1</v>
      </c>
      <c r="AF400" s="6">
        <v>1</v>
      </c>
      <c r="AG400" s="6"/>
      <c r="AH400" t="s">
        <v>1372</v>
      </c>
    </row>
    <row r="401" spans="1:34" x14ac:dyDescent="0.3">
      <c r="A401" t="s">
        <v>1277</v>
      </c>
      <c r="B401" t="s">
        <v>1717</v>
      </c>
      <c r="C401" s="365" t="s">
        <v>1652</v>
      </c>
      <c r="D401" s="365" t="s">
        <v>1481</v>
      </c>
      <c r="E401" s="365" t="s">
        <v>12</v>
      </c>
      <c r="F401" s="365" t="s">
        <v>214</v>
      </c>
      <c r="G401" s="366">
        <v>43012</v>
      </c>
      <c r="H401" s="367">
        <v>0.57152777777777775</v>
      </c>
      <c r="I401" s="368"/>
      <c r="J401" s="368"/>
      <c r="K401" s="368"/>
      <c r="M401" s="368"/>
      <c r="N401" s="368"/>
      <c r="O401" s="368"/>
      <c r="Q401" t="s">
        <v>813</v>
      </c>
      <c r="R401" t="s">
        <v>813</v>
      </c>
      <c r="S401" t="s">
        <v>821</v>
      </c>
      <c r="T401">
        <v>0</v>
      </c>
      <c r="U401">
        <v>0</v>
      </c>
      <c r="V401" s="369" t="s">
        <v>813</v>
      </c>
      <c r="W401">
        <v>0</v>
      </c>
      <c r="X401">
        <v>1066</v>
      </c>
      <c r="Y401">
        <v>0</v>
      </c>
      <c r="Z401">
        <v>0</v>
      </c>
      <c r="AA401" s="6" t="s">
        <v>1280</v>
      </c>
      <c r="AB401" s="6"/>
      <c r="AC401" s="370"/>
      <c r="AD401" s="6">
        <v>1</v>
      </c>
      <c r="AE401" s="370">
        <v>3</v>
      </c>
      <c r="AF401" s="6">
        <v>1</v>
      </c>
      <c r="AG401" s="6"/>
      <c r="AH401" t="s">
        <v>1548</v>
      </c>
    </row>
    <row r="402" spans="1:34" x14ac:dyDescent="0.3">
      <c r="A402" t="s">
        <v>1277</v>
      </c>
      <c r="B402" t="s">
        <v>1720</v>
      </c>
      <c r="C402" s="365" t="s">
        <v>1652</v>
      </c>
      <c r="D402" s="365" t="s">
        <v>1481</v>
      </c>
      <c r="E402" s="365" t="s">
        <v>12</v>
      </c>
      <c r="F402" s="365" t="s">
        <v>214</v>
      </c>
      <c r="G402" s="366">
        <v>43012</v>
      </c>
      <c r="H402" s="367">
        <v>0.57152777777777775</v>
      </c>
      <c r="I402" s="368">
        <v>2.0199999999999999E-2</v>
      </c>
      <c r="J402" s="368">
        <v>1.2200000000000001E-2</v>
      </c>
      <c r="K402" s="368">
        <v>7.9999999999999984E-3</v>
      </c>
      <c r="L402">
        <v>0.1124</v>
      </c>
      <c r="M402" s="368">
        <v>5.2200000000000003E-2</v>
      </c>
      <c r="N402" s="368">
        <v>6.0199999999999997E-2</v>
      </c>
      <c r="O402" s="368"/>
      <c r="Q402" t="s">
        <v>1286</v>
      </c>
      <c r="R402" t="s">
        <v>1287</v>
      </c>
      <c r="S402" t="s">
        <v>1288</v>
      </c>
      <c r="T402" t="s">
        <v>1289</v>
      </c>
      <c r="U402" t="s">
        <v>1290</v>
      </c>
      <c r="V402" s="369" t="s">
        <v>1291</v>
      </c>
      <c r="W402" t="s">
        <v>1282</v>
      </c>
      <c r="X402">
        <v>127160</v>
      </c>
      <c r="Y402">
        <v>0</v>
      </c>
      <c r="Z402" t="s">
        <v>1292</v>
      </c>
      <c r="AA402" s="6" t="s">
        <v>1293</v>
      </c>
      <c r="AB402" s="6">
        <v>1</v>
      </c>
      <c r="AC402" s="370">
        <v>1</v>
      </c>
      <c r="AD402" s="6"/>
      <c r="AE402" s="370"/>
      <c r="AF402" s="6">
        <v>1</v>
      </c>
      <c r="AG402" s="6"/>
      <c r="AH402" t="s">
        <v>1294</v>
      </c>
    </row>
    <row r="403" spans="1:34" x14ac:dyDescent="0.3">
      <c r="A403" t="s">
        <v>1277</v>
      </c>
      <c r="B403" t="s">
        <v>1720</v>
      </c>
      <c r="C403" s="365" t="s">
        <v>1652</v>
      </c>
      <c r="D403" s="365" t="s">
        <v>1481</v>
      </c>
      <c r="E403" s="365" t="s">
        <v>12</v>
      </c>
      <c r="F403" s="365" t="s">
        <v>214</v>
      </c>
      <c r="G403" s="366">
        <v>43012</v>
      </c>
      <c r="H403" s="367">
        <v>0.57152777777777775</v>
      </c>
      <c r="I403" s="368"/>
      <c r="J403" s="368"/>
      <c r="K403" s="368"/>
      <c r="M403" s="368"/>
      <c r="N403" s="368"/>
      <c r="O403" s="368"/>
      <c r="Q403" t="s">
        <v>785</v>
      </c>
      <c r="R403" t="s">
        <v>785</v>
      </c>
      <c r="S403" t="s">
        <v>800</v>
      </c>
      <c r="T403" t="s">
        <v>805</v>
      </c>
      <c r="U403" t="s">
        <v>806</v>
      </c>
      <c r="V403" s="369" t="s">
        <v>807</v>
      </c>
      <c r="W403" t="s">
        <v>1322</v>
      </c>
      <c r="X403">
        <v>131141</v>
      </c>
      <c r="Y403">
        <v>0</v>
      </c>
      <c r="Z403">
        <v>0</v>
      </c>
      <c r="AA403" s="6" t="s">
        <v>1280</v>
      </c>
      <c r="AB403" s="6"/>
      <c r="AC403" s="370"/>
      <c r="AD403" s="6">
        <v>13</v>
      </c>
      <c r="AE403" s="370">
        <v>3</v>
      </c>
      <c r="AF403" s="6">
        <v>13</v>
      </c>
      <c r="AG403" s="6"/>
      <c r="AH403" t="s">
        <v>1721</v>
      </c>
    </row>
    <row r="404" spans="1:34" x14ac:dyDescent="0.3">
      <c r="A404" t="s">
        <v>1277</v>
      </c>
      <c r="B404" t="s">
        <v>1720</v>
      </c>
      <c r="C404" s="365" t="s">
        <v>1652</v>
      </c>
      <c r="D404" s="365" t="s">
        <v>1481</v>
      </c>
      <c r="E404" s="365" t="s">
        <v>12</v>
      </c>
      <c r="F404" s="365" t="s">
        <v>214</v>
      </c>
      <c r="G404" s="366">
        <v>43012</v>
      </c>
      <c r="H404" s="367">
        <v>0.57152777777777775</v>
      </c>
      <c r="I404" s="368"/>
      <c r="J404" s="368"/>
      <c r="K404" s="368"/>
      <c r="M404" s="368"/>
      <c r="N404" s="368"/>
      <c r="O404" s="368"/>
      <c r="Q404" t="s">
        <v>1286</v>
      </c>
      <c r="R404" t="s">
        <v>1367</v>
      </c>
      <c r="S404" t="s">
        <v>1368</v>
      </c>
      <c r="T404">
        <v>0</v>
      </c>
      <c r="U404">
        <v>0</v>
      </c>
      <c r="V404" s="369" t="s">
        <v>1369</v>
      </c>
      <c r="W404" t="s">
        <v>1370</v>
      </c>
      <c r="X404">
        <v>148899</v>
      </c>
      <c r="Y404">
        <v>0</v>
      </c>
      <c r="Z404" t="s">
        <v>1371</v>
      </c>
      <c r="AA404" s="6" t="s">
        <v>1293</v>
      </c>
      <c r="AB404" s="6"/>
      <c r="AC404" s="370"/>
      <c r="AD404" s="6">
        <v>1</v>
      </c>
      <c r="AE404" s="370">
        <v>1</v>
      </c>
      <c r="AF404" s="6">
        <v>1</v>
      </c>
      <c r="AG404" s="6"/>
      <c r="AH404" t="s">
        <v>1372</v>
      </c>
    </row>
    <row r="405" spans="1:34" x14ac:dyDescent="0.3">
      <c r="A405" t="s">
        <v>1277</v>
      </c>
      <c r="B405" t="s">
        <v>1720</v>
      </c>
      <c r="C405" s="365" t="s">
        <v>1652</v>
      </c>
      <c r="D405" s="365" t="s">
        <v>1481</v>
      </c>
      <c r="E405" s="365" t="s">
        <v>12</v>
      </c>
      <c r="F405" s="365" t="s">
        <v>214</v>
      </c>
      <c r="G405" s="366">
        <v>43012</v>
      </c>
      <c r="H405" s="367">
        <v>0.57152777777777775</v>
      </c>
      <c r="I405" s="368"/>
      <c r="J405" s="368"/>
      <c r="K405" s="368"/>
      <c r="M405" s="368"/>
      <c r="N405" s="368"/>
      <c r="O405" s="368"/>
      <c r="Q405" t="s">
        <v>813</v>
      </c>
      <c r="R405" t="s">
        <v>813</v>
      </c>
      <c r="S405" t="s">
        <v>821</v>
      </c>
      <c r="T405" t="s">
        <v>596</v>
      </c>
      <c r="U405" t="s">
        <v>826</v>
      </c>
      <c r="V405" s="369" t="s">
        <v>1281</v>
      </c>
      <c r="W405" t="s">
        <v>1282</v>
      </c>
      <c r="X405">
        <v>107552</v>
      </c>
      <c r="Y405">
        <v>0</v>
      </c>
      <c r="Z405" t="s">
        <v>1283</v>
      </c>
      <c r="AA405" s="6" t="s">
        <v>1280</v>
      </c>
      <c r="AB405" s="6"/>
      <c r="AC405" s="370"/>
      <c r="AD405" s="6">
        <v>1</v>
      </c>
      <c r="AE405" s="370">
        <v>2</v>
      </c>
      <c r="AF405" s="6">
        <v>1</v>
      </c>
      <c r="AG405" s="6"/>
      <c r="AH405" t="s">
        <v>1722</v>
      </c>
    </row>
    <row r="406" spans="1:34" x14ac:dyDescent="0.3">
      <c r="A406" t="s">
        <v>1277</v>
      </c>
      <c r="B406" t="s">
        <v>1723</v>
      </c>
      <c r="C406" s="365" t="s">
        <v>1652</v>
      </c>
      <c r="D406" s="365" t="s">
        <v>1481</v>
      </c>
      <c r="E406" s="365" t="s">
        <v>12</v>
      </c>
      <c r="F406" s="365" t="s">
        <v>214</v>
      </c>
      <c r="G406" s="366">
        <v>43012</v>
      </c>
      <c r="H406" s="367">
        <v>0.57152777777777775</v>
      </c>
      <c r="I406" s="368">
        <v>4.2299999999999997E-2</v>
      </c>
      <c r="J406" s="368">
        <v>3.27E-2</v>
      </c>
      <c r="K406" s="368">
        <v>9.5999999999999974E-3</v>
      </c>
      <c r="L406">
        <v>0.20150000000000001</v>
      </c>
      <c r="M406" s="368">
        <v>8.7999999999999995E-2</v>
      </c>
      <c r="N406" s="368">
        <v>0.11350000000000002</v>
      </c>
      <c r="O406" s="368"/>
      <c r="Q406" t="s">
        <v>1286</v>
      </c>
      <c r="R406">
        <v>0</v>
      </c>
      <c r="S406">
        <v>0</v>
      </c>
      <c r="T406">
        <v>0</v>
      </c>
      <c r="U406">
        <v>0</v>
      </c>
      <c r="V406" s="369" t="s">
        <v>1366</v>
      </c>
      <c r="W406">
        <v>0</v>
      </c>
      <c r="X406">
        <v>0</v>
      </c>
      <c r="Y406">
        <v>0</v>
      </c>
      <c r="Z406">
        <v>0</v>
      </c>
      <c r="AA406" s="6" t="s">
        <v>1280</v>
      </c>
      <c r="AB406" s="6">
        <v>2</v>
      </c>
      <c r="AC406" s="370">
        <v>1</v>
      </c>
      <c r="AD406" s="6">
        <v>5</v>
      </c>
      <c r="AE406" s="370">
        <v>1</v>
      </c>
      <c r="AF406" s="6">
        <v>7</v>
      </c>
      <c r="AG406" s="6"/>
    </row>
    <row r="407" spans="1:34" x14ac:dyDescent="0.3">
      <c r="A407" t="s">
        <v>1277</v>
      </c>
      <c r="B407" t="s">
        <v>1723</v>
      </c>
      <c r="C407" s="365" t="s">
        <v>1652</v>
      </c>
      <c r="D407" s="365" t="s">
        <v>1481</v>
      </c>
      <c r="E407" s="365" t="s">
        <v>12</v>
      </c>
      <c r="F407" s="365" t="s">
        <v>214</v>
      </c>
      <c r="G407" s="366">
        <v>43012</v>
      </c>
      <c r="H407" s="367">
        <v>0.57152777777777775</v>
      </c>
      <c r="I407" s="368"/>
      <c r="J407" s="368"/>
      <c r="K407" s="368"/>
      <c r="M407" s="368"/>
      <c r="N407" s="368"/>
      <c r="O407" s="368"/>
      <c r="Q407" t="s">
        <v>785</v>
      </c>
      <c r="R407" t="s">
        <v>785</v>
      </c>
      <c r="S407" t="s">
        <v>800</v>
      </c>
      <c r="T407" t="s">
        <v>805</v>
      </c>
      <c r="U407" t="s">
        <v>806</v>
      </c>
      <c r="V407" s="369" t="s">
        <v>807</v>
      </c>
      <c r="W407" t="s">
        <v>1322</v>
      </c>
      <c r="X407">
        <v>131141</v>
      </c>
      <c r="Y407">
        <v>0</v>
      </c>
      <c r="Z407">
        <v>0</v>
      </c>
      <c r="AA407" s="6" t="s">
        <v>1280</v>
      </c>
      <c r="AB407" s="6"/>
      <c r="AC407" s="370"/>
      <c r="AD407" s="6">
        <v>30</v>
      </c>
      <c r="AE407" s="370">
        <v>3</v>
      </c>
      <c r="AF407" s="6">
        <v>30</v>
      </c>
      <c r="AG407" s="6"/>
      <c r="AH407" t="s">
        <v>1724</v>
      </c>
    </row>
    <row r="408" spans="1:34" x14ac:dyDescent="0.3">
      <c r="A408" t="s">
        <v>1277</v>
      </c>
      <c r="B408" t="s">
        <v>1723</v>
      </c>
      <c r="C408" s="365" t="s">
        <v>1652</v>
      </c>
      <c r="D408" s="365" t="s">
        <v>1481</v>
      </c>
      <c r="E408" s="365" t="s">
        <v>12</v>
      </c>
      <c r="F408" s="365" t="s">
        <v>214</v>
      </c>
      <c r="G408" s="366">
        <v>43012</v>
      </c>
      <c r="H408" s="367">
        <v>0.57152777777777775</v>
      </c>
      <c r="I408" s="368"/>
      <c r="J408" s="368"/>
      <c r="K408" s="368"/>
      <c r="M408" s="368"/>
      <c r="N408" s="368"/>
      <c r="O408" s="368"/>
      <c r="Q408" t="s">
        <v>785</v>
      </c>
      <c r="R408" t="s">
        <v>785</v>
      </c>
      <c r="S408" t="s">
        <v>786</v>
      </c>
      <c r="T408" t="s">
        <v>787</v>
      </c>
      <c r="U408" t="s">
        <v>791</v>
      </c>
      <c r="V408" s="369" t="s">
        <v>791</v>
      </c>
      <c r="W408" t="s">
        <v>1285</v>
      </c>
      <c r="X408">
        <v>22496</v>
      </c>
      <c r="Y408">
        <v>0</v>
      </c>
      <c r="Z408">
        <v>0</v>
      </c>
      <c r="AA408" s="6" t="s">
        <v>1280</v>
      </c>
      <c r="AB408" s="6"/>
      <c r="AC408" s="370"/>
      <c r="AD408" s="6">
        <v>1</v>
      </c>
      <c r="AE408" s="370">
        <v>3</v>
      </c>
      <c r="AF408" s="6">
        <v>1</v>
      </c>
      <c r="AG408" s="6"/>
      <c r="AH408" t="s">
        <v>1725</v>
      </c>
    </row>
    <row r="409" spans="1:34" x14ac:dyDescent="0.3">
      <c r="A409" t="s">
        <v>1277</v>
      </c>
      <c r="B409" t="s">
        <v>1723</v>
      </c>
      <c r="C409" s="365" t="s">
        <v>1652</v>
      </c>
      <c r="D409" s="365" t="s">
        <v>1481</v>
      </c>
      <c r="E409" s="365" t="s">
        <v>12</v>
      </c>
      <c r="F409" s="365" t="s">
        <v>214</v>
      </c>
      <c r="G409" s="366">
        <v>43012</v>
      </c>
      <c r="H409" s="367">
        <v>0.57152777777777775</v>
      </c>
      <c r="I409" s="368"/>
      <c r="J409" s="368"/>
      <c r="K409" s="368"/>
      <c r="M409" s="368"/>
      <c r="N409" s="368"/>
      <c r="O409" s="368"/>
      <c r="Q409" t="s">
        <v>813</v>
      </c>
      <c r="R409" t="s">
        <v>813</v>
      </c>
      <c r="S409" t="s">
        <v>821</v>
      </c>
      <c r="T409" t="s">
        <v>822</v>
      </c>
      <c r="U409" t="s">
        <v>823</v>
      </c>
      <c r="V409" s="369" t="s">
        <v>82</v>
      </c>
      <c r="W409" t="s">
        <v>1279</v>
      </c>
      <c r="X409">
        <v>102101</v>
      </c>
      <c r="Y409">
        <v>0</v>
      </c>
      <c r="Z409">
        <v>0</v>
      </c>
      <c r="AA409" s="6" t="s">
        <v>1280</v>
      </c>
      <c r="AB409" s="6"/>
      <c r="AC409" s="370"/>
      <c r="AD409" s="6">
        <v>1</v>
      </c>
      <c r="AE409" s="370">
        <v>2</v>
      </c>
      <c r="AF409" s="6">
        <v>1</v>
      </c>
      <c r="AG409" s="6"/>
    </row>
    <row r="410" spans="1:34" x14ac:dyDescent="0.3">
      <c r="A410" t="s">
        <v>1277</v>
      </c>
      <c r="B410" t="s">
        <v>1723</v>
      </c>
      <c r="C410" s="365" t="s">
        <v>1652</v>
      </c>
      <c r="D410" s="365" t="s">
        <v>1481</v>
      </c>
      <c r="E410" s="365" t="s">
        <v>12</v>
      </c>
      <c r="F410" s="365" t="s">
        <v>214</v>
      </c>
      <c r="G410" s="366">
        <v>43012</v>
      </c>
      <c r="H410" s="367">
        <v>0.57152777777777775</v>
      </c>
      <c r="I410" s="368"/>
      <c r="J410" s="368"/>
      <c r="K410" s="368"/>
      <c r="M410" s="368"/>
      <c r="N410" s="368"/>
      <c r="O410" s="368"/>
      <c r="Q410" t="s">
        <v>1286</v>
      </c>
      <c r="R410" t="s">
        <v>1367</v>
      </c>
      <c r="S410" t="s">
        <v>1368</v>
      </c>
      <c r="T410">
        <v>0</v>
      </c>
      <c r="U410">
        <v>0</v>
      </c>
      <c r="V410" s="369" t="s">
        <v>1369</v>
      </c>
      <c r="W410" t="s">
        <v>1370</v>
      </c>
      <c r="X410">
        <v>148899</v>
      </c>
      <c r="Y410">
        <v>0</v>
      </c>
      <c r="Z410" t="s">
        <v>1371</v>
      </c>
      <c r="AA410" s="6" t="s">
        <v>1293</v>
      </c>
      <c r="AB410" s="6"/>
      <c r="AC410" s="370"/>
      <c r="AD410" s="6">
        <v>2</v>
      </c>
      <c r="AE410" s="370">
        <v>1</v>
      </c>
      <c r="AF410" s="6">
        <v>2</v>
      </c>
      <c r="AG410" s="6"/>
      <c r="AH410" t="s">
        <v>1372</v>
      </c>
    </row>
    <row r="411" spans="1:34" x14ac:dyDescent="0.3">
      <c r="A411" t="s">
        <v>1277</v>
      </c>
      <c r="B411" t="s">
        <v>1723</v>
      </c>
      <c r="C411" s="365" t="s">
        <v>1652</v>
      </c>
      <c r="D411" s="365" t="s">
        <v>1481</v>
      </c>
      <c r="E411" s="365" t="s">
        <v>12</v>
      </c>
      <c r="F411" s="365" t="s">
        <v>214</v>
      </c>
      <c r="G411" s="366">
        <v>43012</v>
      </c>
      <c r="H411" s="367">
        <v>0.57152777777777775</v>
      </c>
      <c r="I411" s="368"/>
      <c r="J411" s="368"/>
      <c r="K411" s="368"/>
      <c r="M411" s="368"/>
      <c r="N411" s="368"/>
      <c r="O411" s="368"/>
      <c r="Q411" t="s">
        <v>1286</v>
      </c>
      <c r="R411" t="s">
        <v>1311</v>
      </c>
      <c r="S411">
        <v>0</v>
      </c>
      <c r="T411">
        <v>0</v>
      </c>
      <c r="U411">
        <v>0</v>
      </c>
      <c r="V411" s="369" t="s">
        <v>1311</v>
      </c>
      <c r="W411">
        <v>0</v>
      </c>
      <c r="X411">
        <v>799</v>
      </c>
      <c r="Y411" t="s">
        <v>1312</v>
      </c>
      <c r="Z411" t="s">
        <v>1313</v>
      </c>
      <c r="AA411" s="6" t="s">
        <v>1298</v>
      </c>
      <c r="AB411" s="6"/>
      <c r="AC411" s="370"/>
      <c r="AD411" s="6">
        <v>2</v>
      </c>
      <c r="AE411" s="370">
        <v>1</v>
      </c>
      <c r="AF411" s="6">
        <v>2</v>
      </c>
      <c r="AG411" s="6"/>
    </row>
    <row r="412" spans="1:34" x14ac:dyDescent="0.3">
      <c r="A412" t="s">
        <v>1277</v>
      </c>
      <c r="B412" t="s">
        <v>1726</v>
      </c>
      <c r="C412" s="365" t="s">
        <v>1652</v>
      </c>
      <c r="D412" s="365" t="s">
        <v>1481</v>
      </c>
      <c r="E412" s="365" t="s">
        <v>12</v>
      </c>
      <c r="F412" s="365" t="s">
        <v>214</v>
      </c>
      <c r="G412" s="366">
        <v>43012</v>
      </c>
      <c r="H412" s="367">
        <v>0.57152777777777775</v>
      </c>
      <c r="I412" s="368">
        <v>2.0199999999999999E-2</v>
      </c>
      <c r="J412" s="368">
        <v>1.2500000000000001E-2</v>
      </c>
      <c r="K412" s="368">
        <v>7.6999999999999985E-3</v>
      </c>
      <c r="L412">
        <v>8.2199999999999995E-2</v>
      </c>
      <c r="M412" s="368">
        <v>4.6199999999999998E-2</v>
      </c>
      <c r="N412" s="368">
        <v>3.5999999999999997E-2</v>
      </c>
      <c r="O412" s="368" t="s">
        <v>1323</v>
      </c>
      <c r="Q412" t="s">
        <v>785</v>
      </c>
      <c r="R412" t="s">
        <v>785</v>
      </c>
      <c r="S412" t="s">
        <v>800</v>
      </c>
      <c r="T412" t="s">
        <v>805</v>
      </c>
      <c r="U412" t="s">
        <v>806</v>
      </c>
      <c r="V412" s="369" t="s">
        <v>807</v>
      </c>
      <c r="W412" t="s">
        <v>1322</v>
      </c>
      <c r="X412">
        <v>131141</v>
      </c>
      <c r="Y412">
        <v>0</v>
      </c>
      <c r="Z412">
        <v>0</v>
      </c>
      <c r="AA412" s="6" t="s">
        <v>1280</v>
      </c>
      <c r="AB412" s="6"/>
      <c r="AC412" s="370"/>
      <c r="AD412" s="6">
        <v>3</v>
      </c>
      <c r="AE412" s="370">
        <v>3</v>
      </c>
      <c r="AF412" s="6">
        <v>3</v>
      </c>
      <c r="AG412" s="6"/>
      <c r="AH412" t="s">
        <v>1727</v>
      </c>
    </row>
    <row r="413" spans="1:34" x14ac:dyDescent="0.3">
      <c r="A413" t="s">
        <v>1277</v>
      </c>
      <c r="B413" t="s">
        <v>1726</v>
      </c>
      <c r="C413" s="365" t="s">
        <v>1652</v>
      </c>
      <c r="D413" s="365" t="s">
        <v>1481</v>
      </c>
      <c r="E413" s="365" t="s">
        <v>12</v>
      </c>
      <c r="F413" s="365" t="s">
        <v>214</v>
      </c>
      <c r="G413" s="366">
        <v>43012</v>
      </c>
      <c r="H413" s="367">
        <v>0.57152777777777775</v>
      </c>
      <c r="I413" s="368"/>
      <c r="J413" s="368"/>
      <c r="K413" s="368"/>
      <c r="M413" s="368"/>
      <c r="N413" s="368"/>
      <c r="O413" s="368"/>
      <c r="Q413" t="s">
        <v>1286</v>
      </c>
      <c r="R413" t="s">
        <v>1311</v>
      </c>
      <c r="S413">
        <v>0</v>
      </c>
      <c r="T413">
        <v>0</v>
      </c>
      <c r="U413">
        <v>0</v>
      </c>
      <c r="V413" s="369" t="s">
        <v>1311</v>
      </c>
      <c r="W413">
        <v>0</v>
      </c>
      <c r="X413">
        <v>799</v>
      </c>
      <c r="Y413" t="s">
        <v>1312</v>
      </c>
      <c r="Z413" t="s">
        <v>1313</v>
      </c>
      <c r="AA413" s="6" t="s">
        <v>1298</v>
      </c>
      <c r="AB413" s="6"/>
      <c r="AC413" s="370"/>
      <c r="AD413" s="6">
        <v>1</v>
      </c>
      <c r="AE413" s="370">
        <v>1</v>
      </c>
      <c r="AF413" s="6">
        <v>1</v>
      </c>
      <c r="AG413" s="6"/>
    </row>
    <row r="414" spans="1:34" x14ac:dyDescent="0.3">
      <c r="A414" t="s">
        <v>1277</v>
      </c>
      <c r="B414" t="s">
        <v>1726</v>
      </c>
      <c r="C414" s="365" t="s">
        <v>1652</v>
      </c>
      <c r="D414" s="365" t="s">
        <v>1481</v>
      </c>
      <c r="E414" s="365" t="s">
        <v>12</v>
      </c>
      <c r="F414" s="365" t="s">
        <v>214</v>
      </c>
      <c r="G414" s="366">
        <v>43012</v>
      </c>
      <c r="H414" s="367">
        <v>0.57152777777777775</v>
      </c>
      <c r="I414" s="368"/>
      <c r="J414" s="368"/>
      <c r="K414" s="368"/>
      <c r="M414" s="368"/>
      <c r="N414" s="368"/>
      <c r="O414" s="368"/>
      <c r="Q414" t="s">
        <v>785</v>
      </c>
      <c r="R414" t="s">
        <v>785</v>
      </c>
      <c r="S414" t="s">
        <v>786</v>
      </c>
      <c r="T414" t="s">
        <v>787</v>
      </c>
      <c r="U414" t="s">
        <v>791</v>
      </c>
      <c r="V414" s="369" t="s">
        <v>791</v>
      </c>
      <c r="W414" t="s">
        <v>1285</v>
      </c>
      <c r="X414">
        <v>22496</v>
      </c>
      <c r="Y414">
        <v>0</v>
      </c>
      <c r="Z414">
        <v>0</v>
      </c>
      <c r="AA414" s="6" t="s">
        <v>1280</v>
      </c>
      <c r="AB414" s="6"/>
      <c r="AC414" s="370"/>
      <c r="AD414" s="6">
        <v>1</v>
      </c>
      <c r="AE414" s="370">
        <v>3</v>
      </c>
      <c r="AF414" s="6">
        <v>1</v>
      </c>
      <c r="AG414" s="6"/>
      <c r="AH414" t="s">
        <v>1728</v>
      </c>
    </row>
    <row r="415" spans="1:34" x14ac:dyDescent="0.3">
      <c r="A415" t="s">
        <v>1277</v>
      </c>
      <c r="B415" t="s">
        <v>1117</v>
      </c>
      <c r="C415" s="365" t="s">
        <v>1652</v>
      </c>
      <c r="D415" s="365" t="s">
        <v>1481</v>
      </c>
      <c r="E415" s="365" t="s">
        <v>3</v>
      </c>
      <c r="F415" s="365" t="s">
        <v>192</v>
      </c>
      <c r="G415" s="366">
        <v>42985</v>
      </c>
      <c r="H415" s="367">
        <v>0.33819444444444446</v>
      </c>
      <c r="I415" s="368">
        <v>5.11E-2</v>
      </c>
      <c r="J415" s="368">
        <v>3.3099999999999997E-2</v>
      </c>
      <c r="K415" s="368">
        <v>1.8000000000000002E-2</v>
      </c>
      <c r="L415">
        <v>0.12039999999999999</v>
      </c>
      <c r="M415" s="368">
        <v>7.8600000000000003E-2</v>
      </c>
      <c r="N415" s="368">
        <v>4.179999999999999E-2</v>
      </c>
      <c r="O415" s="368" t="s">
        <v>1323</v>
      </c>
      <c r="Q415" t="s">
        <v>785</v>
      </c>
      <c r="R415" t="s">
        <v>785</v>
      </c>
      <c r="S415" t="s">
        <v>786</v>
      </c>
      <c r="T415" t="s">
        <v>787</v>
      </c>
      <c r="U415" t="s">
        <v>788</v>
      </c>
      <c r="V415" s="369" t="s">
        <v>35</v>
      </c>
      <c r="W415" t="s">
        <v>1358</v>
      </c>
      <c r="X415">
        <v>129370</v>
      </c>
      <c r="Y415">
        <v>0</v>
      </c>
      <c r="Z415">
        <v>0</v>
      </c>
      <c r="AA415" s="6" t="s">
        <v>1280</v>
      </c>
      <c r="AB415" s="6"/>
      <c r="AC415" s="370"/>
      <c r="AD415" s="6">
        <v>1</v>
      </c>
      <c r="AE415" s="370">
        <v>3</v>
      </c>
      <c r="AF415" s="6">
        <v>1</v>
      </c>
      <c r="AG415" s="6"/>
    </row>
    <row r="416" spans="1:34" x14ac:dyDescent="0.3">
      <c r="A416" t="s">
        <v>1277</v>
      </c>
      <c r="B416" t="s">
        <v>1117</v>
      </c>
      <c r="C416" s="365" t="s">
        <v>1652</v>
      </c>
      <c r="D416" s="365" t="s">
        <v>1481</v>
      </c>
      <c r="E416" s="365" t="s">
        <v>3</v>
      </c>
      <c r="F416" s="365" t="s">
        <v>192</v>
      </c>
      <c r="G416" s="366">
        <v>42985</v>
      </c>
      <c r="H416" s="367">
        <v>0.33819444444444446</v>
      </c>
      <c r="I416" s="368"/>
      <c r="J416" s="368"/>
      <c r="K416" s="368"/>
      <c r="M416" s="368"/>
      <c r="N416" s="368"/>
      <c r="O416" s="368"/>
      <c r="Q416" t="s">
        <v>813</v>
      </c>
      <c r="R416" t="s">
        <v>813</v>
      </c>
      <c r="S416" t="s">
        <v>821</v>
      </c>
      <c r="T416">
        <v>0</v>
      </c>
      <c r="U416">
        <v>0</v>
      </c>
      <c r="V416" s="369" t="s">
        <v>813</v>
      </c>
      <c r="W416">
        <v>0</v>
      </c>
      <c r="X416">
        <v>1066</v>
      </c>
      <c r="Y416">
        <v>0</v>
      </c>
      <c r="Z416">
        <v>0</v>
      </c>
      <c r="AA416" s="6" t="s">
        <v>1280</v>
      </c>
      <c r="AB416" s="6"/>
      <c r="AC416" s="370"/>
      <c r="AD416" s="6">
        <v>1</v>
      </c>
      <c r="AE416" s="370">
        <v>3</v>
      </c>
      <c r="AF416" s="6">
        <v>1</v>
      </c>
      <c r="AG416" s="6"/>
      <c r="AH416" t="s">
        <v>1548</v>
      </c>
    </row>
    <row r="417" spans="1:34" x14ac:dyDescent="0.3">
      <c r="A417" t="s">
        <v>1277</v>
      </c>
      <c r="B417" t="s">
        <v>1117</v>
      </c>
      <c r="C417" s="365" t="s">
        <v>1652</v>
      </c>
      <c r="D417" s="365" t="s">
        <v>1481</v>
      </c>
      <c r="E417" s="365" t="s">
        <v>3</v>
      </c>
      <c r="F417" s="365" t="s">
        <v>192</v>
      </c>
      <c r="G417" s="366">
        <v>42985</v>
      </c>
      <c r="H417" s="367">
        <v>0.33819444444444446</v>
      </c>
      <c r="I417" s="368"/>
      <c r="J417" s="368"/>
      <c r="K417" s="368"/>
      <c r="M417" s="368"/>
      <c r="N417" s="368"/>
      <c r="O417" s="368"/>
      <c r="Q417" t="s">
        <v>1286</v>
      </c>
      <c r="R417" t="s">
        <v>1311</v>
      </c>
      <c r="S417">
        <v>0</v>
      </c>
      <c r="T417">
        <v>0</v>
      </c>
      <c r="U417">
        <v>0</v>
      </c>
      <c r="V417" s="369" t="s">
        <v>1311</v>
      </c>
      <c r="W417">
        <v>0</v>
      </c>
      <c r="X417">
        <v>799</v>
      </c>
      <c r="Y417" t="s">
        <v>1312</v>
      </c>
      <c r="Z417" t="s">
        <v>1313</v>
      </c>
      <c r="AA417" s="6" t="s">
        <v>1298</v>
      </c>
      <c r="AB417" s="6"/>
      <c r="AC417" s="370"/>
      <c r="AD417" s="6">
        <v>2</v>
      </c>
      <c r="AE417" s="370">
        <v>1</v>
      </c>
      <c r="AF417" s="6">
        <v>2</v>
      </c>
      <c r="AG417" s="6"/>
    </row>
    <row r="418" spans="1:34" x14ac:dyDescent="0.3">
      <c r="A418" t="s">
        <v>1277</v>
      </c>
      <c r="B418" t="s">
        <v>1729</v>
      </c>
      <c r="C418" s="365" t="s">
        <v>1652</v>
      </c>
      <c r="D418" s="365" t="s">
        <v>1481</v>
      </c>
      <c r="E418" s="365" t="s">
        <v>3</v>
      </c>
      <c r="F418" s="365" t="s">
        <v>192</v>
      </c>
      <c r="G418" s="366">
        <v>43018</v>
      </c>
      <c r="H418" s="367">
        <v>0.43888888888888888</v>
      </c>
      <c r="I418" s="368">
        <v>6.5600000000000006E-2</v>
      </c>
      <c r="J418" s="368">
        <v>4.1000000000000002E-2</v>
      </c>
      <c r="K418" s="368">
        <v>2.4600000000000004E-2</v>
      </c>
      <c r="L418">
        <v>0.61619999999999997</v>
      </c>
      <c r="M418" s="368">
        <v>0.17280000000000001</v>
      </c>
      <c r="N418" s="368">
        <v>0.44339999999999996</v>
      </c>
      <c r="O418" s="368"/>
      <c r="Q418" t="s">
        <v>813</v>
      </c>
      <c r="R418" t="s">
        <v>813</v>
      </c>
      <c r="S418" t="s">
        <v>821</v>
      </c>
      <c r="T418" t="s">
        <v>1377</v>
      </c>
      <c r="U418" t="s">
        <v>1378</v>
      </c>
      <c r="V418" s="369" t="s">
        <v>1398</v>
      </c>
      <c r="W418" t="s">
        <v>1399</v>
      </c>
      <c r="X418">
        <v>110472</v>
      </c>
      <c r="Y418">
        <v>0</v>
      </c>
      <c r="Z418">
        <v>0</v>
      </c>
      <c r="AA418" s="6" t="s">
        <v>1280</v>
      </c>
      <c r="AB418" s="6">
        <v>1</v>
      </c>
      <c r="AC418" s="370">
        <v>2</v>
      </c>
      <c r="AD418" s="6"/>
      <c r="AE418" s="370"/>
      <c r="AF418" s="6">
        <v>1</v>
      </c>
      <c r="AG418" s="6"/>
    </row>
    <row r="419" spans="1:34" x14ac:dyDescent="0.3">
      <c r="A419" t="s">
        <v>1277</v>
      </c>
      <c r="B419" t="s">
        <v>1729</v>
      </c>
      <c r="C419" s="365" t="s">
        <v>1652</v>
      </c>
      <c r="D419" s="365" t="s">
        <v>1481</v>
      </c>
      <c r="E419" s="365" t="s">
        <v>3</v>
      </c>
      <c r="F419" s="365" t="s">
        <v>192</v>
      </c>
      <c r="G419" s="366">
        <v>43018</v>
      </c>
      <c r="H419" s="367">
        <v>0.43888888888888888</v>
      </c>
      <c r="I419" s="368"/>
      <c r="J419" s="368"/>
      <c r="K419" s="368"/>
      <c r="M419" s="368"/>
      <c r="N419" s="368"/>
      <c r="O419" s="368"/>
      <c r="Q419" t="s">
        <v>785</v>
      </c>
      <c r="R419" t="s">
        <v>785</v>
      </c>
      <c r="S419" t="s">
        <v>800</v>
      </c>
      <c r="T419" t="s">
        <v>809</v>
      </c>
      <c r="U419" t="s">
        <v>1361</v>
      </c>
      <c r="V419" s="369" t="s">
        <v>1410</v>
      </c>
      <c r="W419" t="s">
        <v>1411</v>
      </c>
      <c r="X419">
        <v>129781</v>
      </c>
      <c r="Y419" t="s">
        <v>1412</v>
      </c>
      <c r="Z419">
        <v>0</v>
      </c>
      <c r="AA419" s="6" t="s">
        <v>1280</v>
      </c>
      <c r="AB419" s="6">
        <v>2</v>
      </c>
      <c r="AC419" s="370">
        <v>2</v>
      </c>
      <c r="AD419" s="6"/>
      <c r="AE419" s="370"/>
      <c r="AF419" s="6">
        <v>2</v>
      </c>
      <c r="AG419" s="6"/>
    </row>
    <row r="420" spans="1:34" x14ac:dyDescent="0.3">
      <c r="A420" t="s">
        <v>1277</v>
      </c>
      <c r="B420" t="s">
        <v>1729</v>
      </c>
      <c r="C420" s="365" t="s">
        <v>1652</v>
      </c>
      <c r="D420" s="365" t="s">
        <v>1481</v>
      </c>
      <c r="E420" s="365" t="s">
        <v>3</v>
      </c>
      <c r="F420" s="365" t="s">
        <v>192</v>
      </c>
      <c r="G420" s="366">
        <v>43018</v>
      </c>
      <c r="H420" s="367">
        <v>0.43888888888888888</v>
      </c>
      <c r="I420" s="368"/>
      <c r="J420" s="368"/>
      <c r="K420" s="368"/>
      <c r="M420" s="368"/>
      <c r="N420" s="368"/>
      <c r="O420" s="368"/>
      <c r="Q420" t="s">
        <v>1286</v>
      </c>
      <c r="R420" t="s">
        <v>1295</v>
      </c>
      <c r="S420" t="s">
        <v>1296</v>
      </c>
      <c r="T420">
        <v>0</v>
      </c>
      <c r="U420">
        <v>0</v>
      </c>
      <c r="V420" s="369" t="s">
        <v>1297</v>
      </c>
      <c r="W420">
        <v>0</v>
      </c>
      <c r="X420">
        <v>108400</v>
      </c>
      <c r="Y420">
        <v>0</v>
      </c>
      <c r="Z420">
        <v>0</v>
      </c>
      <c r="AA420" s="6" t="s">
        <v>1298</v>
      </c>
      <c r="AB420" s="6">
        <v>1</v>
      </c>
      <c r="AC420" s="370">
        <v>1</v>
      </c>
      <c r="AD420" s="6"/>
      <c r="AE420" s="370"/>
      <c r="AF420" s="6">
        <v>1</v>
      </c>
      <c r="AG420" s="6"/>
    </row>
    <row r="421" spans="1:34" x14ac:dyDescent="0.3">
      <c r="A421" t="s">
        <v>1277</v>
      </c>
      <c r="B421" t="s">
        <v>1729</v>
      </c>
      <c r="C421" s="365" t="s">
        <v>1652</v>
      </c>
      <c r="D421" s="365" t="s">
        <v>1481</v>
      </c>
      <c r="E421" s="365" t="s">
        <v>3</v>
      </c>
      <c r="F421" s="365" t="s">
        <v>192</v>
      </c>
      <c r="G421" s="366">
        <v>43018</v>
      </c>
      <c r="H421" s="367">
        <v>0.43888888888888888</v>
      </c>
      <c r="I421" s="368"/>
      <c r="J421" s="368"/>
      <c r="K421" s="368"/>
      <c r="M421" s="368"/>
      <c r="N421" s="368"/>
      <c r="O421" s="368"/>
      <c r="Q421" t="s">
        <v>785</v>
      </c>
      <c r="R421" t="s">
        <v>785</v>
      </c>
      <c r="S421" t="s">
        <v>786</v>
      </c>
      <c r="T421" t="s">
        <v>787</v>
      </c>
      <c r="U421" t="s">
        <v>788</v>
      </c>
      <c r="V421" s="369" t="s">
        <v>35</v>
      </c>
      <c r="W421" t="s">
        <v>1358</v>
      </c>
      <c r="X421">
        <v>129370</v>
      </c>
      <c r="Y421">
        <v>0</v>
      </c>
      <c r="Z421">
        <v>0</v>
      </c>
      <c r="AA421" s="6" t="s">
        <v>1280</v>
      </c>
      <c r="AB421" s="6">
        <v>1</v>
      </c>
      <c r="AC421" s="370">
        <v>3</v>
      </c>
      <c r="AD421" s="6"/>
      <c r="AE421" s="370"/>
      <c r="AF421" s="6">
        <v>1</v>
      </c>
      <c r="AG421" s="6"/>
    </row>
    <row r="422" spans="1:34" x14ac:dyDescent="0.3">
      <c r="A422" t="s">
        <v>1277</v>
      </c>
      <c r="B422" t="s">
        <v>1729</v>
      </c>
      <c r="C422" s="365" t="s">
        <v>1652</v>
      </c>
      <c r="D422" s="365" t="s">
        <v>1481</v>
      </c>
      <c r="E422" s="365" t="s">
        <v>3</v>
      </c>
      <c r="F422" s="365" t="s">
        <v>192</v>
      </c>
      <c r="G422" s="366">
        <v>43018</v>
      </c>
      <c r="H422" s="367">
        <v>0.43888888888888888</v>
      </c>
      <c r="I422" s="368"/>
      <c r="J422" s="368"/>
      <c r="K422" s="368"/>
      <c r="M422" s="368"/>
      <c r="N422" s="368"/>
      <c r="O422" s="368"/>
      <c r="Q422" t="s">
        <v>785</v>
      </c>
      <c r="R422" t="s">
        <v>785</v>
      </c>
      <c r="S422" t="s">
        <v>800</v>
      </c>
      <c r="T422" t="s">
        <v>801</v>
      </c>
      <c r="U422" t="s">
        <v>802</v>
      </c>
      <c r="V422" s="369" t="s">
        <v>38</v>
      </c>
      <c r="W422" t="s">
        <v>1376</v>
      </c>
      <c r="X422">
        <v>130544</v>
      </c>
      <c r="Y422">
        <v>0</v>
      </c>
      <c r="Z422">
        <v>0</v>
      </c>
      <c r="AA422" s="6" t="s">
        <v>1280</v>
      </c>
      <c r="AB422" s="6"/>
      <c r="AC422" s="370"/>
      <c r="AD422" s="6">
        <v>1</v>
      </c>
      <c r="AE422" s="370">
        <v>3</v>
      </c>
      <c r="AF422" s="6">
        <v>1</v>
      </c>
      <c r="AG422" s="6"/>
    </row>
    <row r="423" spans="1:34" x14ac:dyDescent="0.3">
      <c r="A423" t="s">
        <v>1277</v>
      </c>
      <c r="B423" t="s">
        <v>1729</v>
      </c>
      <c r="C423" s="365" t="s">
        <v>1652</v>
      </c>
      <c r="D423" s="365" t="s">
        <v>1481</v>
      </c>
      <c r="E423" s="365" t="s">
        <v>3</v>
      </c>
      <c r="F423" s="365" t="s">
        <v>192</v>
      </c>
      <c r="G423" s="366">
        <v>43018</v>
      </c>
      <c r="H423" s="367">
        <v>0.43888888888888888</v>
      </c>
      <c r="I423" s="368"/>
      <c r="J423" s="368"/>
      <c r="K423" s="368"/>
      <c r="M423" s="368"/>
      <c r="N423" s="368"/>
      <c r="O423" s="368"/>
      <c r="Q423" t="s">
        <v>785</v>
      </c>
      <c r="R423" t="s">
        <v>785</v>
      </c>
      <c r="S423" t="s">
        <v>800</v>
      </c>
      <c r="T423" t="s">
        <v>809</v>
      </c>
      <c r="U423" t="s">
        <v>812</v>
      </c>
      <c r="V423" s="369" t="s">
        <v>72</v>
      </c>
      <c r="W423" t="s">
        <v>1279</v>
      </c>
      <c r="X423">
        <v>131495</v>
      </c>
      <c r="Y423">
        <v>0</v>
      </c>
      <c r="Z423" t="s">
        <v>1314</v>
      </c>
      <c r="AA423" s="6" t="s">
        <v>1280</v>
      </c>
      <c r="AB423" s="6"/>
      <c r="AC423" s="370"/>
      <c r="AD423" s="6">
        <v>2</v>
      </c>
      <c r="AE423" s="370">
        <v>3</v>
      </c>
      <c r="AF423" s="6">
        <v>2</v>
      </c>
      <c r="AG423" s="6"/>
    </row>
    <row r="424" spans="1:34" x14ac:dyDescent="0.3">
      <c r="A424" t="s">
        <v>1277</v>
      </c>
      <c r="B424" t="s">
        <v>1729</v>
      </c>
      <c r="C424" s="365" t="s">
        <v>1652</v>
      </c>
      <c r="D424" s="365" t="s">
        <v>1481</v>
      </c>
      <c r="E424" s="365" t="s">
        <v>3</v>
      </c>
      <c r="F424" s="365" t="s">
        <v>192</v>
      </c>
      <c r="G424" s="366">
        <v>43018</v>
      </c>
      <c r="H424" s="367">
        <v>0.43888888888888888</v>
      </c>
      <c r="I424" s="368"/>
      <c r="J424" s="368"/>
      <c r="K424" s="368"/>
      <c r="M424" s="368"/>
      <c r="N424" s="368"/>
      <c r="O424" s="368"/>
      <c r="Q424" t="s">
        <v>1286</v>
      </c>
      <c r="R424" t="s">
        <v>1367</v>
      </c>
      <c r="S424" t="s">
        <v>1368</v>
      </c>
      <c r="T424">
        <v>0</v>
      </c>
      <c r="U424">
        <v>0</v>
      </c>
      <c r="V424" s="369" t="s">
        <v>1369</v>
      </c>
      <c r="W424" t="s">
        <v>1370</v>
      </c>
      <c r="X424">
        <v>148899</v>
      </c>
      <c r="Y424">
        <v>0</v>
      </c>
      <c r="Z424" t="s">
        <v>1371</v>
      </c>
      <c r="AA424" s="6" t="s">
        <v>1293</v>
      </c>
      <c r="AB424" s="6"/>
      <c r="AC424" s="370"/>
      <c r="AD424" s="6">
        <v>1</v>
      </c>
      <c r="AE424" s="370">
        <v>1</v>
      </c>
      <c r="AF424" s="6">
        <v>1</v>
      </c>
      <c r="AG424" s="6"/>
      <c r="AH424" t="s">
        <v>1372</v>
      </c>
    </row>
    <row r="425" spans="1:34" x14ac:dyDescent="0.3">
      <c r="A425" t="s">
        <v>1277</v>
      </c>
      <c r="B425" t="s">
        <v>1729</v>
      </c>
      <c r="C425" s="365" t="s">
        <v>1652</v>
      </c>
      <c r="D425" s="365" t="s">
        <v>1481</v>
      </c>
      <c r="E425" s="365" t="s">
        <v>3</v>
      </c>
      <c r="F425" s="365" t="s">
        <v>192</v>
      </c>
      <c r="G425" s="366">
        <v>43018</v>
      </c>
      <c r="H425" s="367">
        <v>0.43888888888888888</v>
      </c>
      <c r="I425" s="368"/>
      <c r="J425" s="368"/>
      <c r="K425" s="368"/>
      <c r="M425" s="368"/>
      <c r="N425" s="368"/>
      <c r="O425" s="368"/>
      <c r="Q425" t="s">
        <v>785</v>
      </c>
      <c r="R425" t="s">
        <v>785</v>
      </c>
      <c r="S425" t="s">
        <v>800</v>
      </c>
      <c r="T425" t="s">
        <v>809</v>
      </c>
      <c r="U425" t="s">
        <v>1361</v>
      </c>
      <c r="V425" s="369" t="s">
        <v>1362</v>
      </c>
      <c r="W425" t="s">
        <v>1363</v>
      </c>
      <c r="X425">
        <v>129808</v>
      </c>
      <c r="Y425">
        <v>0</v>
      </c>
      <c r="Z425">
        <v>0</v>
      </c>
      <c r="AA425" s="6" t="s">
        <v>1280</v>
      </c>
      <c r="AB425" s="6"/>
      <c r="AC425" s="370"/>
      <c r="AD425" s="6">
        <v>2</v>
      </c>
      <c r="AE425" s="370">
        <v>3</v>
      </c>
      <c r="AF425" s="6">
        <v>2</v>
      </c>
      <c r="AG425" s="6"/>
    </row>
    <row r="426" spans="1:34" x14ac:dyDescent="0.3">
      <c r="A426" t="s">
        <v>1277</v>
      </c>
      <c r="B426" t="s">
        <v>1729</v>
      </c>
      <c r="C426" s="365" t="s">
        <v>1652</v>
      </c>
      <c r="D426" s="365" t="s">
        <v>1481</v>
      </c>
      <c r="E426" s="365" t="s">
        <v>3</v>
      </c>
      <c r="F426" s="365" t="s">
        <v>192</v>
      </c>
      <c r="G426" s="366">
        <v>43018</v>
      </c>
      <c r="H426" s="367">
        <v>0.43888888888888888</v>
      </c>
      <c r="I426" s="368"/>
      <c r="J426" s="368"/>
      <c r="K426" s="368"/>
      <c r="M426" s="368"/>
      <c r="N426" s="368"/>
      <c r="O426" s="368"/>
      <c r="Q426" t="s">
        <v>785</v>
      </c>
      <c r="R426" t="s">
        <v>785</v>
      </c>
      <c r="S426" t="s">
        <v>800</v>
      </c>
      <c r="T426" t="s">
        <v>805</v>
      </c>
      <c r="U426" t="s">
        <v>806</v>
      </c>
      <c r="V426" s="369" t="s">
        <v>807</v>
      </c>
      <c r="W426" t="s">
        <v>1322</v>
      </c>
      <c r="X426">
        <v>131141</v>
      </c>
      <c r="Y426">
        <v>0</v>
      </c>
      <c r="Z426">
        <v>0</v>
      </c>
      <c r="AA426" s="6" t="s">
        <v>1280</v>
      </c>
      <c r="AB426" s="6"/>
      <c r="AC426" s="370"/>
      <c r="AD426" s="6">
        <v>1</v>
      </c>
      <c r="AE426" s="370">
        <v>3</v>
      </c>
      <c r="AF426" s="6">
        <v>1</v>
      </c>
      <c r="AG426" s="6"/>
      <c r="AH426" t="s">
        <v>1730</v>
      </c>
    </row>
    <row r="427" spans="1:34" x14ac:dyDescent="0.3">
      <c r="A427" t="s">
        <v>1277</v>
      </c>
      <c r="B427" t="s">
        <v>1729</v>
      </c>
      <c r="C427" s="365" t="s">
        <v>1652</v>
      </c>
      <c r="D427" s="365" t="s">
        <v>1481</v>
      </c>
      <c r="E427" s="365" t="s">
        <v>3</v>
      </c>
      <c r="F427" s="365" t="s">
        <v>192</v>
      </c>
      <c r="G427" s="366">
        <v>43018</v>
      </c>
      <c r="H427" s="367">
        <v>0.43888888888888888</v>
      </c>
      <c r="I427" s="368"/>
      <c r="J427" s="368"/>
      <c r="K427" s="368"/>
      <c r="M427" s="368"/>
      <c r="N427" s="368"/>
      <c r="O427" s="368"/>
      <c r="Q427" t="s">
        <v>785</v>
      </c>
      <c r="R427" t="s">
        <v>785</v>
      </c>
      <c r="S427" t="s">
        <v>786</v>
      </c>
      <c r="T427" t="s">
        <v>787</v>
      </c>
      <c r="U427" t="s">
        <v>797</v>
      </c>
      <c r="V427" s="369" t="s">
        <v>797</v>
      </c>
      <c r="W427" t="s">
        <v>1347</v>
      </c>
      <c r="X427">
        <v>931</v>
      </c>
      <c r="Y427">
        <v>0</v>
      </c>
      <c r="Z427">
        <v>0</v>
      </c>
      <c r="AA427" s="6" t="s">
        <v>1280</v>
      </c>
      <c r="AB427" s="6"/>
      <c r="AC427" s="370"/>
      <c r="AD427" s="6">
        <v>1</v>
      </c>
      <c r="AE427" s="370">
        <v>3</v>
      </c>
      <c r="AF427" s="6">
        <v>1</v>
      </c>
      <c r="AG427" s="6"/>
    </row>
    <row r="428" spans="1:34" x14ac:dyDescent="0.3">
      <c r="A428" t="s">
        <v>1277</v>
      </c>
      <c r="B428" t="s">
        <v>1729</v>
      </c>
      <c r="C428" s="365" t="s">
        <v>1652</v>
      </c>
      <c r="D428" s="365" t="s">
        <v>1481</v>
      </c>
      <c r="E428" s="365" t="s">
        <v>3</v>
      </c>
      <c r="F428" s="365" t="s">
        <v>192</v>
      </c>
      <c r="G428" s="366">
        <v>43018</v>
      </c>
      <c r="H428" s="367">
        <v>0.43888888888888888</v>
      </c>
      <c r="I428" s="368"/>
      <c r="J428" s="368"/>
      <c r="K428" s="368"/>
      <c r="M428" s="368"/>
      <c r="N428" s="368"/>
      <c r="O428" s="368"/>
      <c r="Q428" t="s">
        <v>813</v>
      </c>
      <c r="R428" t="s">
        <v>813</v>
      </c>
      <c r="S428" t="s">
        <v>821</v>
      </c>
      <c r="T428" t="s">
        <v>596</v>
      </c>
      <c r="U428" t="s">
        <v>826</v>
      </c>
      <c r="V428" s="369" t="s">
        <v>1281</v>
      </c>
      <c r="W428" t="s">
        <v>1282</v>
      </c>
      <c r="X428">
        <v>107552</v>
      </c>
      <c r="Y428">
        <v>0</v>
      </c>
      <c r="Z428" t="s">
        <v>1283</v>
      </c>
      <c r="AA428" s="6" t="s">
        <v>1280</v>
      </c>
      <c r="AB428" s="6"/>
      <c r="AC428" s="370"/>
      <c r="AD428" s="6">
        <v>1</v>
      </c>
      <c r="AE428" s="370">
        <v>3</v>
      </c>
      <c r="AF428" s="6">
        <v>1</v>
      </c>
      <c r="AG428" s="6"/>
    </row>
    <row r="429" spans="1:34" x14ac:dyDescent="0.3">
      <c r="A429" t="s">
        <v>1277</v>
      </c>
      <c r="B429" t="s">
        <v>1729</v>
      </c>
      <c r="C429" s="365" t="s">
        <v>1652</v>
      </c>
      <c r="D429" s="365" t="s">
        <v>1481</v>
      </c>
      <c r="E429" s="365" t="s">
        <v>3</v>
      </c>
      <c r="F429" s="365" t="s">
        <v>192</v>
      </c>
      <c r="G429" s="366">
        <v>43018</v>
      </c>
      <c r="H429" s="367">
        <v>0.43888888888888888</v>
      </c>
      <c r="I429" s="368"/>
      <c r="J429" s="368"/>
      <c r="K429" s="368"/>
      <c r="M429" s="368"/>
      <c r="N429" s="368"/>
      <c r="O429" s="368"/>
      <c r="Q429" t="s">
        <v>813</v>
      </c>
      <c r="R429" t="s">
        <v>813</v>
      </c>
      <c r="S429" t="s">
        <v>821</v>
      </c>
      <c r="T429" t="s">
        <v>596</v>
      </c>
      <c r="U429">
        <v>0</v>
      </c>
      <c r="V429" s="369" t="s">
        <v>1731</v>
      </c>
      <c r="W429" t="s">
        <v>1310</v>
      </c>
      <c r="X429">
        <v>106673</v>
      </c>
      <c r="Y429">
        <v>0</v>
      </c>
      <c r="Z429" t="s">
        <v>1732</v>
      </c>
      <c r="AA429" s="6" t="s">
        <v>1280</v>
      </c>
      <c r="AB429" s="6"/>
      <c r="AC429" s="370"/>
      <c r="AD429" s="6">
        <v>1</v>
      </c>
      <c r="AE429" s="370">
        <v>3</v>
      </c>
      <c r="AF429" s="6">
        <v>1</v>
      </c>
      <c r="AG429" s="6"/>
      <c r="AH429" t="s">
        <v>1329</v>
      </c>
    </row>
    <row r="430" spans="1:34" x14ac:dyDescent="0.3">
      <c r="A430" t="s">
        <v>1277</v>
      </c>
      <c r="B430" t="s">
        <v>1729</v>
      </c>
      <c r="C430" s="365" t="s">
        <v>1652</v>
      </c>
      <c r="D430" s="365" t="s">
        <v>1481</v>
      </c>
      <c r="E430" s="365" t="s">
        <v>3</v>
      </c>
      <c r="F430" s="365" t="s">
        <v>192</v>
      </c>
      <c r="G430" s="366">
        <v>43018</v>
      </c>
      <c r="H430" s="367">
        <v>0.43888888888888888</v>
      </c>
      <c r="I430" s="368"/>
      <c r="J430" s="368"/>
      <c r="K430" s="368"/>
      <c r="M430" s="368"/>
      <c r="N430" s="368"/>
      <c r="O430" s="368"/>
      <c r="Q430" t="s">
        <v>1286</v>
      </c>
      <c r="R430" t="s">
        <v>1397</v>
      </c>
      <c r="S430" t="s">
        <v>1444</v>
      </c>
      <c r="T430">
        <v>0</v>
      </c>
      <c r="U430">
        <v>0</v>
      </c>
      <c r="V430" s="369" t="s">
        <v>1444</v>
      </c>
      <c r="W430" t="s">
        <v>1445</v>
      </c>
      <c r="X430">
        <v>1337</v>
      </c>
      <c r="Y430">
        <v>0</v>
      </c>
      <c r="Z430" t="s">
        <v>1446</v>
      </c>
      <c r="AA430" s="6" t="s">
        <v>1280</v>
      </c>
      <c r="AB430" s="6"/>
      <c r="AC430" s="370"/>
      <c r="AD430" s="6">
        <v>1</v>
      </c>
      <c r="AE430" s="370">
        <v>3</v>
      </c>
      <c r="AF430" s="6">
        <v>1</v>
      </c>
      <c r="AG430" s="6"/>
    </row>
    <row r="431" spans="1:34" x14ac:dyDescent="0.3">
      <c r="A431" t="s">
        <v>1277</v>
      </c>
      <c r="B431" t="s">
        <v>1118</v>
      </c>
      <c r="C431" s="365" t="s">
        <v>1652</v>
      </c>
      <c r="D431" s="365" t="s">
        <v>1481</v>
      </c>
      <c r="E431" s="365" t="s">
        <v>3</v>
      </c>
      <c r="F431" s="365" t="s">
        <v>189</v>
      </c>
      <c r="G431" s="366">
        <v>42985</v>
      </c>
      <c r="H431" s="367">
        <v>0.3215277777777778</v>
      </c>
      <c r="I431" s="368">
        <v>4.4999999999999998E-2</v>
      </c>
      <c r="J431" s="368">
        <v>3.4200000000000001E-2</v>
      </c>
      <c r="K431" s="368">
        <v>1.0799999999999997E-2</v>
      </c>
      <c r="L431">
        <v>0.29520000000000002</v>
      </c>
      <c r="M431" s="368">
        <v>0.1467</v>
      </c>
      <c r="N431" s="368">
        <v>0.14850000000000002</v>
      </c>
      <c r="O431" s="368"/>
      <c r="Q431" t="s">
        <v>1286</v>
      </c>
      <c r="R431" t="s">
        <v>1295</v>
      </c>
      <c r="S431" t="s">
        <v>1296</v>
      </c>
      <c r="T431">
        <v>0</v>
      </c>
      <c r="U431">
        <v>0</v>
      </c>
      <c r="V431" s="369" t="s">
        <v>1297</v>
      </c>
      <c r="W431">
        <v>0</v>
      </c>
      <c r="X431">
        <v>108400</v>
      </c>
      <c r="Y431">
        <v>0</v>
      </c>
      <c r="Z431">
        <v>0</v>
      </c>
      <c r="AA431" s="6" t="s">
        <v>1298</v>
      </c>
      <c r="AB431" s="6">
        <v>1</v>
      </c>
      <c r="AC431" s="370">
        <v>3</v>
      </c>
      <c r="AD431" s="6"/>
      <c r="AE431" s="370"/>
      <c r="AF431" s="6">
        <v>1</v>
      </c>
      <c r="AG431" s="6"/>
    </row>
    <row r="432" spans="1:34" x14ac:dyDescent="0.3">
      <c r="A432" t="s">
        <v>1277</v>
      </c>
      <c r="B432" t="s">
        <v>1118</v>
      </c>
      <c r="C432" s="365" t="s">
        <v>1652</v>
      </c>
      <c r="D432" s="365" t="s">
        <v>1481</v>
      </c>
      <c r="E432" s="365" t="s">
        <v>3</v>
      </c>
      <c r="F432" s="365" t="s">
        <v>189</v>
      </c>
      <c r="G432" s="366">
        <v>42985</v>
      </c>
      <c r="H432" s="367">
        <v>0.3215277777777778</v>
      </c>
      <c r="I432" s="368"/>
      <c r="J432" s="368"/>
      <c r="K432" s="368"/>
      <c r="M432" s="368"/>
      <c r="N432" s="368"/>
      <c r="O432" s="368"/>
      <c r="Q432" t="s">
        <v>1374</v>
      </c>
      <c r="R432" t="s">
        <v>1374</v>
      </c>
      <c r="S432" t="s">
        <v>1408</v>
      </c>
      <c r="T432" t="s">
        <v>1409</v>
      </c>
      <c r="U432">
        <v>0</v>
      </c>
      <c r="V432" s="369" t="s">
        <v>1409</v>
      </c>
      <c r="W432" t="s">
        <v>1657</v>
      </c>
      <c r="X432">
        <v>123117</v>
      </c>
      <c r="Y432">
        <v>0</v>
      </c>
      <c r="Z432">
        <v>0</v>
      </c>
      <c r="AA432" s="6" t="s">
        <v>1293</v>
      </c>
      <c r="AB432" s="6">
        <v>1</v>
      </c>
      <c r="AC432" s="370">
        <v>3</v>
      </c>
      <c r="AD432" s="6"/>
      <c r="AE432" s="370"/>
      <c r="AF432" s="6">
        <v>1</v>
      </c>
      <c r="AG432" s="6"/>
      <c r="AH432" t="s">
        <v>1658</v>
      </c>
    </row>
    <row r="433" spans="1:34" x14ac:dyDescent="0.3">
      <c r="A433" t="s">
        <v>1277</v>
      </c>
      <c r="B433" t="s">
        <v>1118</v>
      </c>
      <c r="C433" s="365" t="s">
        <v>1652</v>
      </c>
      <c r="D433" s="365" t="s">
        <v>1481</v>
      </c>
      <c r="E433" s="365" t="s">
        <v>3</v>
      </c>
      <c r="F433" s="365" t="s">
        <v>189</v>
      </c>
      <c r="G433" s="366">
        <v>42985</v>
      </c>
      <c r="H433" s="367">
        <v>0.3215277777777778</v>
      </c>
      <c r="I433" s="368"/>
      <c r="J433" s="368"/>
      <c r="K433" s="368"/>
      <c r="M433" s="368"/>
      <c r="N433" s="368"/>
      <c r="O433" s="368"/>
      <c r="Q433" t="s">
        <v>1286</v>
      </c>
      <c r="R433" t="s">
        <v>1287</v>
      </c>
      <c r="S433" t="s">
        <v>1288</v>
      </c>
      <c r="T433" t="s">
        <v>1289</v>
      </c>
      <c r="U433" t="s">
        <v>1290</v>
      </c>
      <c r="V433" s="369" t="s">
        <v>1291</v>
      </c>
      <c r="W433" t="s">
        <v>1282</v>
      </c>
      <c r="X433">
        <v>127160</v>
      </c>
      <c r="Y433">
        <v>0</v>
      </c>
      <c r="Z433" t="s">
        <v>1292</v>
      </c>
      <c r="AA433" s="6" t="s">
        <v>1293</v>
      </c>
      <c r="AB433" s="6">
        <v>1</v>
      </c>
      <c r="AC433" s="370">
        <v>1</v>
      </c>
      <c r="AD433" s="6"/>
      <c r="AE433" s="370"/>
      <c r="AF433" s="6">
        <v>1</v>
      </c>
      <c r="AG433" s="6"/>
      <c r="AH433" t="s">
        <v>1294</v>
      </c>
    </row>
    <row r="434" spans="1:34" x14ac:dyDescent="0.3">
      <c r="A434" t="s">
        <v>1277</v>
      </c>
      <c r="B434" t="s">
        <v>1118</v>
      </c>
      <c r="C434" s="365" t="s">
        <v>1652</v>
      </c>
      <c r="D434" s="365" t="s">
        <v>1481</v>
      </c>
      <c r="E434" s="365" t="s">
        <v>3</v>
      </c>
      <c r="F434" s="365" t="s">
        <v>189</v>
      </c>
      <c r="G434" s="366">
        <v>42985</v>
      </c>
      <c r="H434" s="367">
        <v>0.3215277777777778</v>
      </c>
      <c r="I434" s="368"/>
      <c r="J434" s="368"/>
      <c r="K434" s="368"/>
      <c r="M434" s="368"/>
      <c r="N434" s="368"/>
      <c r="O434" s="368"/>
      <c r="Q434" t="s">
        <v>1286</v>
      </c>
      <c r="R434" t="s">
        <v>1450</v>
      </c>
      <c r="S434">
        <v>0</v>
      </c>
      <c r="T434">
        <v>0</v>
      </c>
      <c r="U434">
        <v>0</v>
      </c>
      <c r="V434" s="369" t="s">
        <v>1450</v>
      </c>
      <c r="W434">
        <v>0</v>
      </c>
      <c r="X434">
        <v>0</v>
      </c>
      <c r="Y434">
        <v>0</v>
      </c>
      <c r="Z434" t="s">
        <v>1451</v>
      </c>
      <c r="AA434" s="6" t="s">
        <v>1293</v>
      </c>
      <c r="AB434" s="6" t="s">
        <v>1461</v>
      </c>
      <c r="AC434" s="370">
        <v>3</v>
      </c>
      <c r="AD434" s="6"/>
      <c r="AE434" s="370"/>
      <c r="AF434" s="6" t="s">
        <v>118</v>
      </c>
      <c r="AG434" s="6"/>
      <c r="AH434" t="s">
        <v>1659</v>
      </c>
    </row>
    <row r="435" spans="1:34" x14ac:dyDescent="0.3">
      <c r="A435" t="s">
        <v>1277</v>
      </c>
      <c r="B435" t="s">
        <v>1118</v>
      </c>
      <c r="C435" s="365" t="s">
        <v>1652</v>
      </c>
      <c r="D435" s="365" t="s">
        <v>1481</v>
      </c>
      <c r="E435" s="365" t="s">
        <v>3</v>
      </c>
      <c r="F435" s="365" t="s">
        <v>189</v>
      </c>
      <c r="G435" s="366">
        <v>42985</v>
      </c>
      <c r="H435" s="367">
        <v>0.3215277777777778</v>
      </c>
      <c r="I435" s="368"/>
      <c r="J435" s="368"/>
      <c r="K435" s="368"/>
      <c r="M435" s="368"/>
      <c r="N435" s="368"/>
      <c r="O435" s="368"/>
      <c r="Q435" t="s">
        <v>813</v>
      </c>
      <c r="R435" t="s">
        <v>813</v>
      </c>
      <c r="S435" t="s">
        <v>821</v>
      </c>
      <c r="T435" t="s">
        <v>596</v>
      </c>
      <c r="U435" t="s">
        <v>826</v>
      </c>
      <c r="V435" s="369" t="s">
        <v>826</v>
      </c>
      <c r="W435" t="s">
        <v>1319</v>
      </c>
      <c r="X435">
        <v>106782</v>
      </c>
      <c r="Y435">
        <v>0</v>
      </c>
      <c r="Z435">
        <v>0</v>
      </c>
      <c r="AA435" s="6" t="s">
        <v>1280</v>
      </c>
      <c r="AB435" s="6"/>
      <c r="AC435" s="370"/>
      <c r="AD435" s="6">
        <v>1</v>
      </c>
      <c r="AE435" s="370">
        <v>3</v>
      </c>
      <c r="AF435" s="6">
        <v>1</v>
      </c>
      <c r="AG435" s="6"/>
    </row>
    <row r="436" spans="1:34" x14ac:dyDescent="0.3">
      <c r="A436" t="s">
        <v>1277</v>
      </c>
      <c r="B436" t="s">
        <v>1118</v>
      </c>
      <c r="C436" s="365" t="s">
        <v>1652</v>
      </c>
      <c r="D436" s="365" t="s">
        <v>1481</v>
      </c>
      <c r="E436" s="365" t="s">
        <v>3</v>
      </c>
      <c r="F436" s="365" t="s">
        <v>189</v>
      </c>
      <c r="G436" s="366">
        <v>42985</v>
      </c>
      <c r="H436" s="367">
        <v>0.3215277777777778</v>
      </c>
      <c r="I436" s="368"/>
      <c r="J436" s="368"/>
      <c r="K436" s="368"/>
      <c r="M436" s="368"/>
      <c r="N436" s="368"/>
      <c r="O436" s="368"/>
      <c r="Q436" t="s">
        <v>785</v>
      </c>
      <c r="R436" t="s">
        <v>785</v>
      </c>
      <c r="S436" t="s">
        <v>786</v>
      </c>
      <c r="T436" t="s">
        <v>787</v>
      </c>
      <c r="U436">
        <v>0</v>
      </c>
      <c r="V436" s="369" t="s">
        <v>1345</v>
      </c>
      <c r="W436" t="s">
        <v>1346</v>
      </c>
      <c r="X436">
        <v>927</v>
      </c>
      <c r="Y436">
        <v>0</v>
      </c>
      <c r="Z436">
        <v>0</v>
      </c>
      <c r="AA436" s="6" t="s">
        <v>1280</v>
      </c>
      <c r="AB436" s="6"/>
      <c r="AC436" s="370"/>
      <c r="AD436" s="6">
        <v>1</v>
      </c>
      <c r="AE436" s="370">
        <v>3</v>
      </c>
      <c r="AF436" s="6">
        <v>1</v>
      </c>
      <c r="AG436" s="6"/>
    </row>
    <row r="437" spans="1:34" x14ac:dyDescent="0.3">
      <c r="A437" t="s">
        <v>1277</v>
      </c>
      <c r="B437" t="s">
        <v>1118</v>
      </c>
      <c r="C437" s="365" t="s">
        <v>1652</v>
      </c>
      <c r="D437" s="365" t="s">
        <v>1481</v>
      </c>
      <c r="E437" s="365" t="s">
        <v>3</v>
      </c>
      <c r="F437" s="365" t="s">
        <v>189</v>
      </c>
      <c r="G437" s="366">
        <v>42985</v>
      </c>
      <c r="H437" s="367">
        <v>0.3215277777777778</v>
      </c>
      <c r="I437" s="368"/>
      <c r="J437" s="368"/>
      <c r="K437" s="368"/>
      <c r="M437" s="368"/>
      <c r="N437" s="368"/>
      <c r="O437" s="368"/>
      <c r="Q437" t="s">
        <v>1286</v>
      </c>
      <c r="R437" t="s">
        <v>1311</v>
      </c>
      <c r="S437">
        <v>0</v>
      </c>
      <c r="T437">
        <v>0</v>
      </c>
      <c r="U437">
        <v>0</v>
      </c>
      <c r="V437" s="369" t="s">
        <v>1311</v>
      </c>
      <c r="W437">
        <v>0</v>
      </c>
      <c r="X437">
        <v>799</v>
      </c>
      <c r="Y437" t="s">
        <v>1312</v>
      </c>
      <c r="Z437" t="s">
        <v>1313</v>
      </c>
      <c r="AA437" s="6" t="s">
        <v>1298</v>
      </c>
      <c r="AB437" s="6"/>
      <c r="AC437" s="370"/>
      <c r="AD437" s="6">
        <v>1</v>
      </c>
      <c r="AE437" s="370">
        <v>3</v>
      </c>
      <c r="AF437" s="6">
        <v>1</v>
      </c>
      <c r="AG437" s="6"/>
    </row>
    <row r="438" spans="1:34" x14ac:dyDescent="0.3">
      <c r="A438" t="s">
        <v>1277</v>
      </c>
      <c r="B438" t="s">
        <v>1118</v>
      </c>
      <c r="C438" s="365" t="s">
        <v>1652</v>
      </c>
      <c r="D438" s="365" t="s">
        <v>1481</v>
      </c>
      <c r="E438" s="365" t="s">
        <v>3</v>
      </c>
      <c r="F438" s="365" t="s">
        <v>189</v>
      </c>
      <c r="G438" s="366">
        <v>42985</v>
      </c>
      <c r="H438" s="367">
        <v>0.3215277777777778</v>
      </c>
      <c r="I438" s="368"/>
      <c r="J438" s="368"/>
      <c r="K438" s="368"/>
      <c r="M438" s="368"/>
      <c r="N438" s="368"/>
      <c r="O438" s="368"/>
      <c r="Q438" t="s">
        <v>785</v>
      </c>
      <c r="R438" t="s">
        <v>785</v>
      </c>
      <c r="S438" t="s">
        <v>800</v>
      </c>
      <c r="T438" t="s">
        <v>809</v>
      </c>
      <c r="U438" t="s">
        <v>1361</v>
      </c>
      <c r="V438" s="369" t="s">
        <v>1361</v>
      </c>
      <c r="W438" t="s">
        <v>1389</v>
      </c>
      <c r="X438">
        <v>981</v>
      </c>
      <c r="Y438">
        <v>0</v>
      </c>
      <c r="Z438">
        <v>0</v>
      </c>
      <c r="AA438" s="6" t="s">
        <v>1280</v>
      </c>
      <c r="AB438" s="6"/>
      <c r="AC438" s="370"/>
      <c r="AD438" s="6">
        <v>1</v>
      </c>
      <c r="AE438" s="370">
        <v>3</v>
      </c>
      <c r="AF438" s="6">
        <v>1</v>
      </c>
      <c r="AG438" s="6"/>
      <c r="AH438" t="s">
        <v>1733</v>
      </c>
    </row>
    <row r="439" spans="1:34" x14ac:dyDescent="0.3">
      <c r="A439" t="s">
        <v>1277</v>
      </c>
      <c r="B439" t="s">
        <v>1118</v>
      </c>
      <c r="C439" s="365" t="s">
        <v>1652</v>
      </c>
      <c r="D439" s="365" t="s">
        <v>1481</v>
      </c>
      <c r="E439" s="365" t="s">
        <v>3</v>
      </c>
      <c r="F439" s="365" t="s">
        <v>189</v>
      </c>
      <c r="G439" s="366">
        <v>42985</v>
      </c>
      <c r="H439" s="367">
        <v>0.3215277777777778</v>
      </c>
      <c r="I439" s="368"/>
      <c r="J439" s="368"/>
      <c r="K439" s="368"/>
      <c r="M439" s="368"/>
      <c r="N439" s="368"/>
      <c r="O439" s="368"/>
      <c r="Q439" t="s">
        <v>785</v>
      </c>
      <c r="R439" t="s">
        <v>785</v>
      </c>
      <c r="S439" t="s">
        <v>800</v>
      </c>
      <c r="T439" t="s">
        <v>805</v>
      </c>
      <c r="U439" t="s">
        <v>806</v>
      </c>
      <c r="V439" s="369" t="s">
        <v>806</v>
      </c>
      <c r="W439" t="s">
        <v>1317</v>
      </c>
      <c r="X439">
        <v>913</v>
      </c>
      <c r="Y439">
        <v>0</v>
      </c>
      <c r="Z439">
        <v>0</v>
      </c>
      <c r="AA439" s="6" t="s">
        <v>1280</v>
      </c>
      <c r="AB439" s="6"/>
      <c r="AC439" s="370"/>
      <c r="AD439" s="6">
        <v>1</v>
      </c>
      <c r="AE439" s="370">
        <v>3</v>
      </c>
      <c r="AF439" s="6">
        <v>1</v>
      </c>
      <c r="AG439" s="6"/>
      <c r="AH439" t="s">
        <v>1734</v>
      </c>
    </row>
    <row r="440" spans="1:34" x14ac:dyDescent="0.3">
      <c r="A440" t="s">
        <v>1277</v>
      </c>
      <c r="B440" t="s">
        <v>1115</v>
      </c>
      <c r="C440" s="365" t="s">
        <v>1652</v>
      </c>
      <c r="D440" s="365" t="s">
        <v>1481</v>
      </c>
      <c r="E440" s="365" t="s">
        <v>3</v>
      </c>
      <c r="F440" s="365" t="s">
        <v>189</v>
      </c>
      <c r="G440" s="366">
        <v>42985</v>
      </c>
      <c r="H440" s="367">
        <v>0.3215277777777778</v>
      </c>
      <c r="I440" s="368">
        <v>3.1199999999999999E-2</v>
      </c>
      <c r="J440" s="368">
        <v>1.55E-2</v>
      </c>
      <c r="K440" s="368">
        <v>1.5699999999999999E-2</v>
      </c>
      <c r="L440">
        <v>0.1633</v>
      </c>
      <c r="M440" s="368">
        <v>0.128</v>
      </c>
      <c r="N440" s="368">
        <v>3.5299999999999998E-2</v>
      </c>
      <c r="O440" s="368" t="s">
        <v>1323</v>
      </c>
      <c r="Q440" t="s">
        <v>1286</v>
      </c>
      <c r="R440" t="s">
        <v>1450</v>
      </c>
      <c r="S440">
        <v>0</v>
      </c>
      <c r="T440">
        <v>0</v>
      </c>
      <c r="U440">
        <v>0</v>
      </c>
      <c r="V440" s="369" t="s">
        <v>1450</v>
      </c>
      <c r="W440">
        <v>0</v>
      </c>
      <c r="X440">
        <v>0</v>
      </c>
      <c r="Y440">
        <v>0</v>
      </c>
      <c r="Z440" t="s">
        <v>1451</v>
      </c>
      <c r="AA440" s="6" t="s">
        <v>1293</v>
      </c>
      <c r="AB440" s="6"/>
      <c r="AC440" s="370"/>
      <c r="AD440" s="6" t="s">
        <v>1461</v>
      </c>
      <c r="AE440" s="370">
        <v>3</v>
      </c>
      <c r="AF440" s="6" t="s">
        <v>118</v>
      </c>
      <c r="AG440" s="6"/>
      <c r="AH440" t="s">
        <v>1659</v>
      </c>
    </row>
    <row r="441" spans="1:34" x14ac:dyDescent="0.3">
      <c r="A441" t="s">
        <v>1277</v>
      </c>
      <c r="B441" t="s">
        <v>1115</v>
      </c>
      <c r="C441" s="365" t="s">
        <v>1652</v>
      </c>
      <c r="D441" s="365" t="s">
        <v>1481</v>
      </c>
      <c r="E441" s="365" t="s">
        <v>3</v>
      </c>
      <c r="F441" s="365" t="s">
        <v>189</v>
      </c>
      <c r="G441" s="366">
        <v>42985</v>
      </c>
      <c r="H441" s="367">
        <v>0.3215277777777778</v>
      </c>
      <c r="I441" s="368"/>
      <c r="J441" s="368"/>
      <c r="K441" s="368"/>
      <c r="M441" s="368"/>
      <c r="N441" s="368"/>
      <c r="O441" s="368"/>
      <c r="Q441" t="s">
        <v>785</v>
      </c>
      <c r="R441" t="s">
        <v>785</v>
      </c>
      <c r="S441" t="s">
        <v>786</v>
      </c>
      <c r="T441" t="s">
        <v>787</v>
      </c>
      <c r="U441" t="s">
        <v>788</v>
      </c>
      <c r="V441" s="369" t="s">
        <v>35</v>
      </c>
      <c r="W441" t="s">
        <v>1358</v>
      </c>
      <c r="X441">
        <v>129370</v>
      </c>
      <c r="Y441">
        <v>0</v>
      </c>
      <c r="Z441">
        <v>0</v>
      </c>
      <c r="AA441" s="6" t="s">
        <v>1280</v>
      </c>
      <c r="AB441" s="6"/>
      <c r="AC441" s="370"/>
      <c r="AD441" s="6">
        <v>1</v>
      </c>
      <c r="AE441" s="370">
        <v>3</v>
      </c>
      <c r="AF441" s="6">
        <v>1</v>
      </c>
      <c r="AG441" s="6"/>
    </row>
    <row r="442" spans="1:34" x14ac:dyDescent="0.3">
      <c r="A442" t="s">
        <v>1277</v>
      </c>
      <c r="B442" t="s">
        <v>1735</v>
      </c>
      <c r="C442" s="365" t="s">
        <v>1652</v>
      </c>
      <c r="D442" s="365" t="s">
        <v>1481</v>
      </c>
      <c r="E442" s="365" t="s">
        <v>3</v>
      </c>
      <c r="F442" s="365" t="s">
        <v>189</v>
      </c>
      <c r="G442" s="366">
        <v>43018</v>
      </c>
      <c r="H442" s="367">
        <v>0.42430555555555555</v>
      </c>
      <c r="I442" s="368">
        <v>6.88E-2</v>
      </c>
      <c r="J442" s="368">
        <v>5.33E-2</v>
      </c>
      <c r="K442" s="368">
        <v>1.55E-2</v>
      </c>
      <c r="L442">
        <v>0.61919999999999997</v>
      </c>
      <c r="M442" s="368">
        <v>0.23250000000000001</v>
      </c>
      <c r="N442" s="368">
        <v>0.38669999999999993</v>
      </c>
      <c r="O442" s="368"/>
      <c r="Q442" t="s">
        <v>813</v>
      </c>
      <c r="R442" t="s">
        <v>813</v>
      </c>
      <c r="S442" t="s">
        <v>821</v>
      </c>
      <c r="T442" t="s">
        <v>1377</v>
      </c>
      <c r="U442" t="s">
        <v>1378</v>
      </c>
      <c r="V442" s="369" t="s">
        <v>1398</v>
      </c>
      <c r="W442" t="s">
        <v>1399</v>
      </c>
      <c r="X442">
        <v>110472</v>
      </c>
      <c r="Y442">
        <v>0</v>
      </c>
      <c r="Z442">
        <v>0</v>
      </c>
      <c r="AA442" s="6" t="s">
        <v>1280</v>
      </c>
      <c r="AB442" s="6">
        <v>1</v>
      </c>
      <c r="AC442" s="370">
        <v>1</v>
      </c>
      <c r="AD442" s="6">
        <v>15</v>
      </c>
      <c r="AE442" s="372" t="s">
        <v>1299</v>
      </c>
      <c r="AF442" s="6">
        <v>16</v>
      </c>
      <c r="AG442" s="6"/>
    </row>
    <row r="443" spans="1:34" x14ac:dyDescent="0.3">
      <c r="A443" t="s">
        <v>1277</v>
      </c>
      <c r="B443" t="s">
        <v>1735</v>
      </c>
      <c r="C443" s="365" t="s">
        <v>1652</v>
      </c>
      <c r="D443" s="365" t="s">
        <v>1481</v>
      </c>
      <c r="E443" s="365" t="s">
        <v>3</v>
      </c>
      <c r="F443" s="365" t="s">
        <v>189</v>
      </c>
      <c r="G443" s="366">
        <v>43018</v>
      </c>
      <c r="H443" s="367">
        <v>0.42430555555555555</v>
      </c>
      <c r="I443" s="368"/>
      <c r="J443" s="368"/>
      <c r="K443" s="368"/>
      <c r="M443" s="368"/>
      <c r="N443" s="368"/>
      <c r="O443" s="368"/>
      <c r="Q443" t="s">
        <v>785</v>
      </c>
      <c r="R443" t="s">
        <v>785</v>
      </c>
      <c r="S443" t="s">
        <v>786</v>
      </c>
      <c r="T443" t="s">
        <v>787</v>
      </c>
      <c r="U443" t="s">
        <v>788</v>
      </c>
      <c r="V443" s="369" t="s">
        <v>35</v>
      </c>
      <c r="W443" t="s">
        <v>1358</v>
      </c>
      <c r="X443">
        <v>129370</v>
      </c>
      <c r="Y443">
        <v>0</v>
      </c>
      <c r="Z443">
        <v>0</v>
      </c>
      <c r="AA443" s="6" t="s">
        <v>1280</v>
      </c>
      <c r="AB443" s="6"/>
      <c r="AC443" s="370"/>
      <c r="AD443" s="6">
        <v>1</v>
      </c>
      <c r="AE443" s="370">
        <v>3</v>
      </c>
      <c r="AF443" s="6">
        <v>1</v>
      </c>
      <c r="AG443" s="6"/>
    </row>
    <row r="444" spans="1:34" x14ac:dyDescent="0.3">
      <c r="A444" t="s">
        <v>1277</v>
      </c>
      <c r="B444" t="s">
        <v>1735</v>
      </c>
      <c r="C444" s="365" t="s">
        <v>1652</v>
      </c>
      <c r="D444" s="365" t="s">
        <v>1481</v>
      </c>
      <c r="E444" s="365" t="s">
        <v>3</v>
      </c>
      <c r="F444" s="365" t="s">
        <v>189</v>
      </c>
      <c r="G444" s="366">
        <v>43018</v>
      </c>
      <c r="H444" s="367">
        <v>0.42430555555555555</v>
      </c>
      <c r="I444" s="368"/>
      <c r="J444" s="368"/>
      <c r="K444" s="368"/>
      <c r="M444" s="368"/>
      <c r="N444" s="368"/>
      <c r="O444" s="368"/>
      <c r="Q444" t="s">
        <v>1286</v>
      </c>
      <c r="R444" t="s">
        <v>1450</v>
      </c>
      <c r="S444">
        <v>0</v>
      </c>
      <c r="T444">
        <v>0</v>
      </c>
      <c r="U444">
        <v>0</v>
      </c>
      <c r="V444" s="369" t="s">
        <v>1450</v>
      </c>
      <c r="W444">
        <v>0</v>
      </c>
      <c r="X444">
        <v>0</v>
      </c>
      <c r="Y444">
        <v>0</v>
      </c>
      <c r="Z444" t="s">
        <v>1451</v>
      </c>
      <c r="AA444" s="6" t="s">
        <v>1293</v>
      </c>
      <c r="AB444" s="6"/>
      <c r="AC444" s="370"/>
      <c r="AD444" s="6" t="s">
        <v>1461</v>
      </c>
      <c r="AE444" s="370">
        <v>3</v>
      </c>
      <c r="AF444" s="6" t="s">
        <v>118</v>
      </c>
      <c r="AG444" s="6"/>
      <c r="AH444" t="s">
        <v>1659</v>
      </c>
    </row>
    <row r="445" spans="1:34" x14ac:dyDescent="0.3">
      <c r="A445" t="s">
        <v>1277</v>
      </c>
      <c r="B445" t="s">
        <v>1735</v>
      </c>
      <c r="C445" s="365" t="s">
        <v>1652</v>
      </c>
      <c r="D445" s="365" t="s">
        <v>1481</v>
      </c>
      <c r="E445" s="365" t="s">
        <v>3</v>
      </c>
      <c r="F445" s="365" t="s">
        <v>189</v>
      </c>
      <c r="G445" s="366">
        <v>43018</v>
      </c>
      <c r="H445" s="367">
        <v>0.42430555555555555</v>
      </c>
      <c r="I445" s="368"/>
      <c r="J445" s="368"/>
      <c r="K445" s="368"/>
      <c r="M445" s="368"/>
      <c r="N445" s="368"/>
      <c r="O445" s="368"/>
      <c r="Q445" t="s">
        <v>785</v>
      </c>
      <c r="R445" t="s">
        <v>785</v>
      </c>
      <c r="S445" t="s">
        <v>786</v>
      </c>
      <c r="T445" t="s">
        <v>787</v>
      </c>
      <c r="U445" t="s">
        <v>797</v>
      </c>
      <c r="V445" s="369" t="s">
        <v>797</v>
      </c>
      <c r="W445" t="s">
        <v>1347</v>
      </c>
      <c r="X445">
        <v>931</v>
      </c>
      <c r="Y445">
        <v>0</v>
      </c>
      <c r="Z445">
        <v>0</v>
      </c>
      <c r="AA445" s="6" t="s">
        <v>1280</v>
      </c>
      <c r="AB445" s="6"/>
      <c r="AC445" s="370"/>
      <c r="AD445" s="6">
        <v>1</v>
      </c>
      <c r="AE445" s="370">
        <v>3</v>
      </c>
      <c r="AF445" s="6">
        <v>1</v>
      </c>
      <c r="AG445" s="6"/>
    </row>
    <row r="446" spans="1:34" x14ac:dyDescent="0.3">
      <c r="A446" t="s">
        <v>1277</v>
      </c>
      <c r="B446" t="s">
        <v>1735</v>
      </c>
      <c r="C446" s="365" t="s">
        <v>1652</v>
      </c>
      <c r="D446" s="365" t="s">
        <v>1481</v>
      </c>
      <c r="E446" s="365" t="s">
        <v>3</v>
      </c>
      <c r="F446" s="365" t="s">
        <v>189</v>
      </c>
      <c r="G446" s="366">
        <v>43018</v>
      </c>
      <c r="H446" s="367">
        <v>0.42430555555555555</v>
      </c>
      <c r="I446" s="368"/>
      <c r="J446" s="368"/>
      <c r="K446" s="368"/>
      <c r="M446" s="368"/>
      <c r="N446" s="368"/>
      <c r="O446" s="368"/>
      <c r="Q446" t="s">
        <v>813</v>
      </c>
      <c r="R446" t="s">
        <v>813</v>
      </c>
      <c r="S446" t="s">
        <v>833</v>
      </c>
      <c r="T446">
        <v>0</v>
      </c>
      <c r="U446">
        <v>0</v>
      </c>
      <c r="V446" s="369" t="s">
        <v>833</v>
      </c>
      <c r="W446" t="s">
        <v>1355</v>
      </c>
      <c r="X446">
        <v>1078</v>
      </c>
      <c r="Y446">
        <v>0</v>
      </c>
      <c r="Z446" t="s">
        <v>1356</v>
      </c>
      <c r="AA446" s="6" t="s">
        <v>1280</v>
      </c>
      <c r="AB446" s="6"/>
      <c r="AC446" s="370"/>
      <c r="AD446" s="6">
        <v>1</v>
      </c>
      <c r="AE446" s="370">
        <v>1</v>
      </c>
      <c r="AF446" s="6">
        <v>1</v>
      </c>
      <c r="AG446" s="6"/>
    </row>
    <row r="447" spans="1:34" x14ac:dyDescent="0.3">
      <c r="A447" t="s">
        <v>1277</v>
      </c>
      <c r="B447" t="s">
        <v>1735</v>
      </c>
      <c r="C447" s="365" t="s">
        <v>1652</v>
      </c>
      <c r="D447" s="365" t="s">
        <v>1481</v>
      </c>
      <c r="E447" s="365" t="s">
        <v>3</v>
      </c>
      <c r="F447" s="365" t="s">
        <v>189</v>
      </c>
      <c r="G447" s="366">
        <v>43018</v>
      </c>
      <c r="H447" s="367">
        <v>0.42430555555555555</v>
      </c>
      <c r="I447" s="368"/>
      <c r="J447" s="368"/>
      <c r="K447" s="368"/>
      <c r="M447" s="368"/>
      <c r="N447" s="368"/>
      <c r="O447" s="368"/>
      <c r="Q447" t="s">
        <v>813</v>
      </c>
      <c r="R447" t="s">
        <v>813</v>
      </c>
      <c r="S447" t="s">
        <v>821</v>
      </c>
      <c r="T447" t="s">
        <v>822</v>
      </c>
      <c r="U447" t="s">
        <v>1381</v>
      </c>
      <c r="V447" s="369" t="s">
        <v>1382</v>
      </c>
      <c r="W447" t="s">
        <v>1383</v>
      </c>
      <c r="X447">
        <v>101857</v>
      </c>
      <c r="Y447">
        <v>0</v>
      </c>
      <c r="Z447">
        <v>0</v>
      </c>
      <c r="AA447" s="6" t="s">
        <v>1280</v>
      </c>
      <c r="AB447" s="6"/>
      <c r="AC447" s="370"/>
      <c r="AD447" s="6">
        <v>2</v>
      </c>
      <c r="AE447" s="370">
        <v>2</v>
      </c>
      <c r="AF447" s="6">
        <v>2</v>
      </c>
      <c r="AG447" s="6"/>
    </row>
    <row r="448" spans="1:34" x14ac:dyDescent="0.3">
      <c r="A448" t="s">
        <v>1277</v>
      </c>
      <c r="B448" t="s">
        <v>1735</v>
      </c>
      <c r="C448" s="365" t="s">
        <v>1652</v>
      </c>
      <c r="D448" s="365" t="s">
        <v>1481</v>
      </c>
      <c r="E448" s="365" t="s">
        <v>3</v>
      </c>
      <c r="F448" s="365" t="s">
        <v>189</v>
      </c>
      <c r="G448" s="366">
        <v>43018</v>
      </c>
      <c r="H448" s="367">
        <v>0.42430555555555555</v>
      </c>
      <c r="I448" s="368"/>
      <c r="J448" s="368"/>
      <c r="K448" s="368"/>
      <c r="M448" s="368"/>
      <c r="N448" s="368"/>
      <c r="O448" s="368"/>
      <c r="Q448" t="s">
        <v>813</v>
      </c>
      <c r="R448" t="s">
        <v>813</v>
      </c>
      <c r="S448" t="s">
        <v>821</v>
      </c>
      <c r="T448" t="s">
        <v>596</v>
      </c>
      <c r="U448" t="s">
        <v>1427</v>
      </c>
      <c r="V448" s="369" t="s">
        <v>1428</v>
      </c>
      <c r="W448" t="s">
        <v>1429</v>
      </c>
      <c r="X448">
        <v>106925</v>
      </c>
      <c r="Y448">
        <v>0</v>
      </c>
      <c r="Z448">
        <v>0</v>
      </c>
      <c r="AA448" s="6" t="s">
        <v>1280</v>
      </c>
      <c r="AB448" s="6"/>
      <c r="AC448" s="370"/>
      <c r="AD448" s="6">
        <v>1</v>
      </c>
      <c r="AE448" s="370">
        <v>3</v>
      </c>
      <c r="AF448" s="6">
        <v>1</v>
      </c>
      <c r="AG448" s="6"/>
      <c r="AH448" t="s">
        <v>1736</v>
      </c>
    </row>
    <row r="449" spans="1:34" x14ac:dyDescent="0.3">
      <c r="A449" t="s">
        <v>1277</v>
      </c>
      <c r="B449" t="s">
        <v>1735</v>
      </c>
      <c r="C449" s="365" t="s">
        <v>1652</v>
      </c>
      <c r="D449" s="365" t="s">
        <v>1481</v>
      </c>
      <c r="E449" s="365" t="s">
        <v>3</v>
      </c>
      <c r="F449" s="365" t="s">
        <v>189</v>
      </c>
      <c r="G449" s="366">
        <v>43018</v>
      </c>
      <c r="H449" s="367">
        <v>0.42430555555555555</v>
      </c>
      <c r="I449" s="368"/>
      <c r="J449" s="368"/>
      <c r="K449" s="368"/>
      <c r="M449" s="368"/>
      <c r="N449" s="368"/>
      <c r="O449" s="368"/>
      <c r="Q449" t="s">
        <v>1374</v>
      </c>
      <c r="R449" t="s">
        <v>1374</v>
      </c>
      <c r="S449" t="s">
        <v>1408</v>
      </c>
      <c r="T449" t="s">
        <v>1409</v>
      </c>
      <c r="U449">
        <v>0</v>
      </c>
      <c r="V449" s="369" t="s">
        <v>1409</v>
      </c>
      <c r="W449" t="s">
        <v>1657</v>
      </c>
      <c r="X449">
        <v>123117</v>
      </c>
      <c r="Y449">
        <v>0</v>
      </c>
      <c r="Z449">
        <v>0</v>
      </c>
      <c r="AA449" s="6" t="s">
        <v>1293</v>
      </c>
      <c r="AB449" s="6"/>
      <c r="AC449" s="370"/>
      <c r="AD449" s="6">
        <v>1</v>
      </c>
      <c r="AE449" s="370">
        <v>3</v>
      </c>
      <c r="AF449" s="6">
        <v>1</v>
      </c>
      <c r="AG449" s="6"/>
      <c r="AH449" t="s">
        <v>1658</v>
      </c>
    </row>
    <row r="450" spans="1:34" x14ac:dyDescent="0.3">
      <c r="A450" t="s">
        <v>1277</v>
      </c>
      <c r="B450" t="s">
        <v>1735</v>
      </c>
      <c r="C450" s="365" t="s">
        <v>1652</v>
      </c>
      <c r="D450" s="365" t="s">
        <v>1481</v>
      </c>
      <c r="E450" s="365" t="s">
        <v>3</v>
      </c>
      <c r="F450" s="365" t="s">
        <v>189</v>
      </c>
      <c r="G450" s="366">
        <v>43018</v>
      </c>
      <c r="H450" s="367">
        <v>0.42430555555555555</v>
      </c>
      <c r="I450" s="368"/>
      <c r="J450" s="368"/>
      <c r="K450" s="368"/>
      <c r="M450" s="368"/>
      <c r="N450" s="368"/>
      <c r="O450" s="368"/>
      <c r="Q450" t="s">
        <v>1286</v>
      </c>
      <c r="R450" t="s">
        <v>1367</v>
      </c>
      <c r="S450" t="s">
        <v>1368</v>
      </c>
      <c r="T450">
        <v>0</v>
      </c>
      <c r="U450">
        <v>0</v>
      </c>
      <c r="V450" s="369" t="s">
        <v>1369</v>
      </c>
      <c r="W450" t="s">
        <v>1370</v>
      </c>
      <c r="X450">
        <v>148899</v>
      </c>
      <c r="Y450">
        <v>0</v>
      </c>
      <c r="Z450" t="s">
        <v>1371</v>
      </c>
      <c r="AA450" s="6" t="s">
        <v>1293</v>
      </c>
      <c r="AB450" s="6"/>
      <c r="AC450" s="370"/>
      <c r="AD450" s="6">
        <v>5</v>
      </c>
      <c r="AE450" s="370">
        <v>1</v>
      </c>
      <c r="AF450" s="6">
        <v>5</v>
      </c>
      <c r="AG450" s="6"/>
      <c r="AH450" t="s">
        <v>1372</v>
      </c>
    </row>
    <row r="451" spans="1:34" x14ac:dyDescent="0.3">
      <c r="A451" t="s">
        <v>1277</v>
      </c>
      <c r="B451" t="s">
        <v>1735</v>
      </c>
      <c r="C451" s="365" t="s">
        <v>1652</v>
      </c>
      <c r="D451" s="365" t="s">
        <v>1481</v>
      </c>
      <c r="E451" s="365" t="s">
        <v>3</v>
      </c>
      <c r="F451" s="365" t="s">
        <v>189</v>
      </c>
      <c r="G451" s="366">
        <v>43018</v>
      </c>
      <c r="H451" s="367">
        <v>0.42430555555555555</v>
      </c>
      <c r="I451" s="368"/>
      <c r="J451" s="368"/>
      <c r="K451" s="368"/>
      <c r="M451" s="368"/>
      <c r="N451" s="368"/>
      <c r="O451" s="368"/>
      <c r="Q451" t="s">
        <v>1286</v>
      </c>
      <c r="R451" t="s">
        <v>1295</v>
      </c>
      <c r="S451" t="s">
        <v>1296</v>
      </c>
      <c r="T451">
        <v>0</v>
      </c>
      <c r="U451">
        <v>0</v>
      </c>
      <c r="V451" s="369" t="s">
        <v>1297</v>
      </c>
      <c r="W451">
        <v>0</v>
      </c>
      <c r="X451">
        <v>108400</v>
      </c>
      <c r="Y451">
        <v>0</v>
      </c>
      <c r="Z451">
        <v>0</v>
      </c>
      <c r="AA451" s="6" t="s">
        <v>1298</v>
      </c>
      <c r="AB451" s="6"/>
      <c r="AC451" s="370"/>
      <c r="AD451" s="6">
        <v>2</v>
      </c>
      <c r="AE451" s="370">
        <v>1</v>
      </c>
      <c r="AF451" s="6">
        <v>2</v>
      </c>
      <c r="AG451" s="6"/>
    </row>
    <row r="452" spans="1:34" x14ac:dyDescent="0.3">
      <c r="A452" t="s">
        <v>1277</v>
      </c>
      <c r="B452" t="s">
        <v>1735</v>
      </c>
      <c r="C452" s="365" t="s">
        <v>1652</v>
      </c>
      <c r="D452" s="365" t="s">
        <v>1481</v>
      </c>
      <c r="E452" s="365" t="s">
        <v>3</v>
      </c>
      <c r="F452" s="365" t="s">
        <v>189</v>
      </c>
      <c r="G452" s="366">
        <v>43018</v>
      </c>
      <c r="H452" s="367">
        <v>0.42430555555555555</v>
      </c>
      <c r="I452" s="368"/>
      <c r="J452" s="368"/>
      <c r="K452" s="368"/>
      <c r="M452" s="368"/>
      <c r="N452" s="368"/>
      <c r="O452" s="368"/>
      <c r="Q452" t="s">
        <v>834</v>
      </c>
      <c r="R452" t="s">
        <v>834</v>
      </c>
      <c r="S452" t="s">
        <v>534</v>
      </c>
      <c r="T452" t="s">
        <v>835</v>
      </c>
      <c r="U452" t="s">
        <v>853</v>
      </c>
      <c r="V452" s="369" t="s">
        <v>33</v>
      </c>
      <c r="W452" t="s">
        <v>1406</v>
      </c>
      <c r="X452">
        <v>140302</v>
      </c>
      <c r="Y452">
        <v>0</v>
      </c>
      <c r="Z452" t="s">
        <v>1407</v>
      </c>
      <c r="AA452" s="6" t="s">
        <v>1280</v>
      </c>
      <c r="AB452" s="6"/>
      <c r="AC452" s="370"/>
      <c r="AD452" s="6">
        <v>2</v>
      </c>
      <c r="AE452" s="370">
        <v>2</v>
      </c>
      <c r="AF452" s="6">
        <v>2</v>
      </c>
      <c r="AG452" s="6"/>
      <c r="AH452" t="s">
        <v>1737</v>
      </c>
    </row>
    <row r="453" spans="1:34" x14ac:dyDescent="0.3">
      <c r="A453" t="s">
        <v>1277</v>
      </c>
      <c r="B453" t="s">
        <v>1735</v>
      </c>
      <c r="C453" s="365" t="s">
        <v>1652</v>
      </c>
      <c r="D453" s="365" t="s">
        <v>1481</v>
      </c>
      <c r="E453" s="365" t="s">
        <v>3</v>
      </c>
      <c r="F453" s="365" t="s">
        <v>189</v>
      </c>
      <c r="G453" s="366">
        <v>43018</v>
      </c>
      <c r="H453" s="367">
        <v>0.42430555555555555</v>
      </c>
      <c r="I453" s="368"/>
      <c r="J453" s="368"/>
      <c r="K453" s="368"/>
      <c r="M453" s="368"/>
      <c r="N453" s="368"/>
      <c r="O453" s="368"/>
      <c r="Q453" t="s">
        <v>785</v>
      </c>
      <c r="R453" t="s">
        <v>785</v>
      </c>
      <c r="S453" t="s">
        <v>800</v>
      </c>
      <c r="T453" t="s">
        <v>801</v>
      </c>
      <c r="U453" t="s">
        <v>802</v>
      </c>
      <c r="V453" s="369" t="s">
        <v>38</v>
      </c>
      <c r="W453" t="s">
        <v>1376</v>
      </c>
      <c r="X453">
        <v>130544</v>
      </c>
      <c r="Y453">
        <v>0</v>
      </c>
      <c r="Z453">
        <v>0</v>
      </c>
      <c r="AA453" s="6" t="s">
        <v>1280</v>
      </c>
      <c r="AB453" s="6"/>
      <c r="AC453" s="370"/>
      <c r="AD453" s="6">
        <v>1</v>
      </c>
      <c r="AE453" s="370">
        <v>3</v>
      </c>
      <c r="AF453" s="6">
        <v>1</v>
      </c>
      <c r="AG453" s="6"/>
    </row>
    <row r="454" spans="1:34" x14ac:dyDescent="0.3">
      <c r="A454" t="s">
        <v>1277</v>
      </c>
      <c r="B454" t="s">
        <v>1735</v>
      </c>
      <c r="C454" s="365" t="s">
        <v>1652</v>
      </c>
      <c r="D454" s="365" t="s">
        <v>1481</v>
      </c>
      <c r="E454" s="365" t="s">
        <v>3</v>
      </c>
      <c r="F454" s="365" t="s">
        <v>189</v>
      </c>
      <c r="G454" s="366">
        <v>43018</v>
      </c>
      <c r="H454" s="367">
        <v>0.42430555555555555</v>
      </c>
      <c r="I454" s="368"/>
      <c r="J454" s="368"/>
      <c r="K454" s="368"/>
      <c r="M454" s="368"/>
      <c r="N454" s="368"/>
      <c r="O454" s="368"/>
      <c r="Q454" t="s">
        <v>785</v>
      </c>
      <c r="R454" t="s">
        <v>785</v>
      </c>
      <c r="S454" t="s">
        <v>786</v>
      </c>
      <c r="T454" t="s">
        <v>787</v>
      </c>
      <c r="U454" t="s">
        <v>1315</v>
      </c>
      <c r="V454" s="369" t="s">
        <v>1359</v>
      </c>
      <c r="W454" t="s">
        <v>1316</v>
      </c>
      <c r="X454">
        <v>130601</v>
      </c>
      <c r="Y454" t="s">
        <v>1360</v>
      </c>
      <c r="Z454">
        <v>0</v>
      </c>
      <c r="AA454" s="6" t="s">
        <v>1280</v>
      </c>
      <c r="AB454" s="6"/>
      <c r="AC454" s="370"/>
      <c r="AD454" s="6">
        <v>1</v>
      </c>
      <c r="AE454" s="370">
        <v>3</v>
      </c>
      <c r="AF454" s="6">
        <v>1</v>
      </c>
      <c r="AG454" s="6"/>
    </row>
    <row r="455" spans="1:34" x14ac:dyDescent="0.3">
      <c r="A455" t="s">
        <v>1277</v>
      </c>
      <c r="B455" t="s">
        <v>1735</v>
      </c>
      <c r="C455" s="365" t="s">
        <v>1652</v>
      </c>
      <c r="D455" s="365" t="s">
        <v>1481</v>
      </c>
      <c r="E455" s="365" t="s">
        <v>3</v>
      </c>
      <c r="F455" s="365" t="s">
        <v>189</v>
      </c>
      <c r="G455" s="366">
        <v>43018</v>
      </c>
      <c r="H455" s="367">
        <v>0.42430555555555555</v>
      </c>
      <c r="I455" s="368"/>
      <c r="J455" s="368"/>
      <c r="K455" s="368"/>
      <c r="M455" s="368"/>
      <c r="N455" s="368"/>
      <c r="O455" s="368"/>
      <c r="Q455" t="s">
        <v>785</v>
      </c>
      <c r="R455" t="s">
        <v>785</v>
      </c>
      <c r="S455" t="s">
        <v>800</v>
      </c>
      <c r="T455" t="s">
        <v>809</v>
      </c>
      <c r="U455" t="s">
        <v>1361</v>
      </c>
      <c r="V455" s="369" t="s">
        <v>1362</v>
      </c>
      <c r="W455" t="s">
        <v>1363</v>
      </c>
      <c r="X455">
        <v>129808</v>
      </c>
      <c r="Y455">
        <v>0</v>
      </c>
      <c r="Z455">
        <v>0</v>
      </c>
      <c r="AA455" s="6" t="s">
        <v>1280</v>
      </c>
      <c r="AB455" s="6"/>
      <c r="AC455" s="370"/>
      <c r="AD455" s="6">
        <v>1</v>
      </c>
      <c r="AE455" s="370">
        <v>3</v>
      </c>
      <c r="AF455" s="6">
        <v>1</v>
      </c>
      <c r="AG455" s="6"/>
      <c r="AH455" t="s">
        <v>1738</v>
      </c>
    </row>
    <row r="456" spans="1:34" x14ac:dyDescent="0.3">
      <c r="A456" t="s">
        <v>1277</v>
      </c>
      <c r="B456" t="s">
        <v>1739</v>
      </c>
      <c r="C456" s="365" t="s">
        <v>1652</v>
      </c>
      <c r="D456" s="365" t="s">
        <v>1481</v>
      </c>
      <c r="E456" s="365" t="s">
        <v>3</v>
      </c>
      <c r="F456" s="365" t="s">
        <v>189</v>
      </c>
      <c r="G456" s="366">
        <v>43018</v>
      </c>
      <c r="H456" s="367">
        <v>0.42430555555555555</v>
      </c>
      <c r="I456" s="368">
        <v>0.13200000000000001</v>
      </c>
      <c r="J456" s="368">
        <v>8.5300000000000001E-2</v>
      </c>
      <c r="K456" s="368">
        <v>4.6700000000000005E-2</v>
      </c>
      <c r="L456">
        <v>1.0114000000000001</v>
      </c>
      <c r="M456" s="368">
        <v>0.29189999999999999</v>
      </c>
      <c r="N456" s="368">
        <v>0.71950000000000003</v>
      </c>
      <c r="O456" s="368"/>
      <c r="Q456" t="s">
        <v>1286</v>
      </c>
      <c r="R456" t="s">
        <v>1287</v>
      </c>
      <c r="S456" t="s">
        <v>1288</v>
      </c>
      <c r="T456" t="s">
        <v>1289</v>
      </c>
      <c r="U456" t="s">
        <v>1290</v>
      </c>
      <c r="V456" s="369" t="s">
        <v>1291</v>
      </c>
      <c r="W456" t="s">
        <v>1282</v>
      </c>
      <c r="X456">
        <v>127160</v>
      </c>
      <c r="Y456">
        <v>0</v>
      </c>
      <c r="Z456" t="s">
        <v>1292</v>
      </c>
      <c r="AA456" s="6" t="s">
        <v>1293</v>
      </c>
      <c r="AB456" s="6">
        <v>1</v>
      </c>
      <c r="AC456" s="370">
        <v>1</v>
      </c>
      <c r="AD456" s="6">
        <v>1</v>
      </c>
      <c r="AE456" s="370">
        <v>1</v>
      </c>
      <c r="AF456" s="6">
        <v>2</v>
      </c>
      <c r="AG456" s="6"/>
      <c r="AH456" t="s">
        <v>1294</v>
      </c>
    </row>
    <row r="457" spans="1:34" x14ac:dyDescent="0.3">
      <c r="A457" t="s">
        <v>1277</v>
      </c>
      <c r="B457" t="s">
        <v>1739</v>
      </c>
      <c r="C457" s="365" t="s">
        <v>1652</v>
      </c>
      <c r="D457" s="365" t="s">
        <v>1481</v>
      </c>
      <c r="E457" s="365" t="s">
        <v>3</v>
      </c>
      <c r="F457" s="365" t="s">
        <v>189</v>
      </c>
      <c r="G457" s="366">
        <v>43018</v>
      </c>
      <c r="H457" s="367">
        <v>0.42430555555555555</v>
      </c>
      <c r="I457" s="368"/>
      <c r="J457" s="368"/>
      <c r="K457" s="368"/>
      <c r="M457" s="368"/>
      <c r="N457" s="368"/>
      <c r="O457" s="368"/>
      <c r="Q457" t="s">
        <v>1286</v>
      </c>
      <c r="R457" t="s">
        <v>1311</v>
      </c>
      <c r="S457">
        <v>0</v>
      </c>
      <c r="T457">
        <v>0</v>
      </c>
      <c r="U457">
        <v>0</v>
      </c>
      <c r="V457" s="369" t="s">
        <v>1311</v>
      </c>
      <c r="W457">
        <v>0</v>
      </c>
      <c r="X457">
        <v>799</v>
      </c>
      <c r="Y457" t="s">
        <v>1312</v>
      </c>
      <c r="Z457" t="s">
        <v>1313</v>
      </c>
      <c r="AA457" s="6" t="s">
        <v>1298</v>
      </c>
      <c r="AB457" s="6">
        <v>1</v>
      </c>
      <c r="AC457" s="370">
        <v>1</v>
      </c>
      <c r="AD457" s="6">
        <v>1</v>
      </c>
      <c r="AE457" s="370">
        <v>1</v>
      </c>
      <c r="AF457" s="6">
        <v>2</v>
      </c>
      <c r="AG457" s="6"/>
    </row>
    <row r="458" spans="1:34" x14ac:dyDescent="0.3">
      <c r="A458" t="s">
        <v>1277</v>
      </c>
      <c r="B458" t="s">
        <v>1739</v>
      </c>
      <c r="C458" s="365" t="s">
        <v>1652</v>
      </c>
      <c r="D458" s="365" t="s">
        <v>1481</v>
      </c>
      <c r="E458" s="365" t="s">
        <v>3</v>
      </c>
      <c r="F458" s="365" t="s">
        <v>189</v>
      </c>
      <c r="G458" s="366">
        <v>43018</v>
      </c>
      <c r="H458" s="367">
        <v>0.42430555555555555</v>
      </c>
      <c r="I458" s="368"/>
      <c r="J458" s="368"/>
      <c r="K458" s="368"/>
      <c r="M458" s="368"/>
      <c r="N458" s="368"/>
      <c r="O458" s="368"/>
      <c r="Q458" t="s">
        <v>1286</v>
      </c>
      <c r="R458" t="s">
        <v>1450</v>
      </c>
      <c r="S458">
        <v>0</v>
      </c>
      <c r="T458">
        <v>0</v>
      </c>
      <c r="U458">
        <v>0</v>
      </c>
      <c r="V458" s="369" t="s">
        <v>1450</v>
      </c>
      <c r="W458">
        <v>0</v>
      </c>
      <c r="X458">
        <v>0</v>
      </c>
      <c r="Y458">
        <v>0</v>
      </c>
      <c r="Z458" t="s">
        <v>1451</v>
      </c>
      <c r="AA458" s="6" t="s">
        <v>1293</v>
      </c>
      <c r="AB458" s="6" t="s">
        <v>1461</v>
      </c>
      <c r="AC458" s="370">
        <v>3</v>
      </c>
      <c r="AD458" s="6" t="s">
        <v>1461</v>
      </c>
      <c r="AE458" s="370">
        <v>3</v>
      </c>
      <c r="AF458" s="6" t="s">
        <v>118</v>
      </c>
      <c r="AG458" s="6"/>
      <c r="AH458" t="s">
        <v>1659</v>
      </c>
    </row>
    <row r="459" spans="1:34" x14ac:dyDescent="0.3">
      <c r="A459" t="s">
        <v>1277</v>
      </c>
      <c r="B459" t="s">
        <v>1739</v>
      </c>
      <c r="C459" s="365" t="s">
        <v>1652</v>
      </c>
      <c r="D459" s="365" t="s">
        <v>1481</v>
      </c>
      <c r="E459" s="365" t="s">
        <v>3</v>
      </c>
      <c r="F459" s="365" t="s">
        <v>189</v>
      </c>
      <c r="G459" s="366">
        <v>43018</v>
      </c>
      <c r="H459" s="367">
        <v>0.42430555555555555</v>
      </c>
      <c r="I459" s="368"/>
      <c r="J459" s="368"/>
      <c r="K459" s="368"/>
      <c r="M459" s="368"/>
      <c r="N459" s="368"/>
      <c r="O459" s="368"/>
      <c r="Q459" t="s">
        <v>785</v>
      </c>
      <c r="R459" t="s">
        <v>785</v>
      </c>
      <c r="S459" t="s">
        <v>786</v>
      </c>
      <c r="T459" t="s">
        <v>787</v>
      </c>
      <c r="U459" t="s">
        <v>797</v>
      </c>
      <c r="V459" s="369" t="s">
        <v>797</v>
      </c>
      <c r="W459" t="s">
        <v>1347</v>
      </c>
      <c r="X459">
        <v>931</v>
      </c>
      <c r="Y459">
        <v>0</v>
      </c>
      <c r="Z459">
        <v>0</v>
      </c>
      <c r="AA459" s="6" t="s">
        <v>1280</v>
      </c>
      <c r="AB459" s="6"/>
      <c r="AC459" s="370"/>
      <c r="AD459" s="6">
        <v>1</v>
      </c>
      <c r="AE459" s="370">
        <v>3</v>
      </c>
      <c r="AF459" s="6">
        <v>1</v>
      </c>
      <c r="AG459" s="6"/>
    </row>
    <row r="460" spans="1:34" x14ac:dyDescent="0.3">
      <c r="A460" t="s">
        <v>1277</v>
      </c>
      <c r="B460" t="s">
        <v>1739</v>
      </c>
      <c r="C460" s="365" t="s">
        <v>1652</v>
      </c>
      <c r="D460" s="365" t="s">
        <v>1481</v>
      </c>
      <c r="E460" s="365" t="s">
        <v>3</v>
      </c>
      <c r="F460" s="365" t="s">
        <v>189</v>
      </c>
      <c r="G460" s="366">
        <v>43018</v>
      </c>
      <c r="H460" s="367">
        <v>0.42430555555555555</v>
      </c>
      <c r="I460" s="368"/>
      <c r="J460" s="368"/>
      <c r="K460" s="368"/>
      <c r="M460" s="368"/>
      <c r="N460" s="368"/>
      <c r="O460" s="368"/>
      <c r="Q460" t="s">
        <v>813</v>
      </c>
      <c r="R460" t="s">
        <v>813</v>
      </c>
      <c r="S460" t="s">
        <v>821</v>
      </c>
      <c r="T460" t="s">
        <v>596</v>
      </c>
      <c r="U460" t="s">
        <v>826</v>
      </c>
      <c r="V460" s="369" t="s">
        <v>1281</v>
      </c>
      <c r="W460" t="s">
        <v>1282</v>
      </c>
      <c r="X460">
        <v>107552</v>
      </c>
      <c r="Y460">
        <v>0</v>
      </c>
      <c r="Z460" t="s">
        <v>1283</v>
      </c>
      <c r="AA460" s="6" t="s">
        <v>1280</v>
      </c>
      <c r="AB460" s="6"/>
      <c r="AC460" s="370"/>
      <c r="AD460" s="6">
        <v>1</v>
      </c>
      <c r="AE460" s="370">
        <v>3</v>
      </c>
      <c r="AF460" s="6">
        <v>1</v>
      </c>
      <c r="AG460" s="6"/>
    </row>
    <row r="461" spans="1:34" x14ac:dyDescent="0.3">
      <c r="A461" t="s">
        <v>1277</v>
      </c>
      <c r="B461" t="s">
        <v>1739</v>
      </c>
      <c r="C461" s="365" t="s">
        <v>1652</v>
      </c>
      <c r="D461" s="365" t="s">
        <v>1481</v>
      </c>
      <c r="E461" s="365" t="s">
        <v>3</v>
      </c>
      <c r="F461" s="365" t="s">
        <v>189</v>
      </c>
      <c r="G461" s="366">
        <v>43018</v>
      </c>
      <c r="H461" s="367">
        <v>0.42430555555555555</v>
      </c>
      <c r="I461" s="368"/>
      <c r="J461" s="368"/>
      <c r="K461" s="368"/>
      <c r="M461" s="368"/>
      <c r="N461" s="368"/>
      <c r="O461" s="368"/>
      <c r="Q461" t="s">
        <v>785</v>
      </c>
      <c r="R461" t="s">
        <v>785</v>
      </c>
      <c r="S461" t="s">
        <v>800</v>
      </c>
      <c r="T461" t="s">
        <v>801</v>
      </c>
      <c r="U461" t="s">
        <v>802</v>
      </c>
      <c r="V461" s="369" t="s">
        <v>38</v>
      </c>
      <c r="W461" t="s">
        <v>1376</v>
      </c>
      <c r="X461">
        <v>130544</v>
      </c>
      <c r="Y461">
        <v>0</v>
      </c>
      <c r="Z461">
        <v>0</v>
      </c>
      <c r="AA461" s="6" t="s">
        <v>1280</v>
      </c>
      <c r="AB461" s="6"/>
      <c r="AC461" s="370"/>
      <c r="AD461" s="6">
        <v>1</v>
      </c>
      <c r="AE461" s="370">
        <v>3</v>
      </c>
      <c r="AF461" s="6">
        <v>1</v>
      </c>
      <c r="AG461" s="6"/>
    </row>
    <row r="462" spans="1:34" x14ac:dyDescent="0.3">
      <c r="A462" t="s">
        <v>1277</v>
      </c>
      <c r="B462" t="s">
        <v>1739</v>
      </c>
      <c r="C462" s="365" t="s">
        <v>1652</v>
      </c>
      <c r="D462" s="365" t="s">
        <v>1481</v>
      </c>
      <c r="E462" s="365" t="s">
        <v>3</v>
      </c>
      <c r="F462" s="365" t="s">
        <v>189</v>
      </c>
      <c r="G462" s="366">
        <v>43018</v>
      </c>
      <c r="H462" s="367">
        <v>0.42430555555555555</v>
      </c>
      <c r="I462" s="368"/>
      <c r="J462" s="368"/>
      <c r="K462" s="368"/>
      <c r="M462" s="368"/>
      <c r="N462" s="368"/>
      <c r="O462" s="368"/>
      <c r="Q462" t="s">
        <v>813</v>
      </c>
      <c r="R462" t="s">
        <v>813</v>
      </c>
      <c r="S462" t="s">
        <v>833</v>
      </c>
      <c r="T462">
        <v>0</v>
      </c>
      <c r="U462">
        <v>0</v>
      </c>
      <c r="V462" s="369" t="s">
        <v>833</v>
      </c>
      <c r="W462" t="s">
        <v>1355</v>
      </c>
      <c r="X462">
        <v>1078</v>
      </c>
      <c r="Y462">
        <v>0</v>
      </c>
      <c r="Z462" t="s">
        <v>1356</v>
      </c>
      <c r="AA462" s="6" t="s">
        <v>1280</v>
      </c>
      <c r="AB462" s="6"/>
      <c r="AC462" s="370"/>
      <c r="AD462" s="6">
        <v>2</v>
      </c>
      <c r="AE462" s="370">
        <v>2</v>
      </c>
      <c r="AF462" s="6">
        <v>2</v>
      </c>
      <c r="AG462" s="6"/>
    </row>
    <row r="463" spans="1:34" x14ac:dyDescent="0.3">
      <c r="A463" t="s">
        <v>1277</v>
      </c>
      <c r="B463" t="s">
        <v>1739</v>
      </c>
      <c r="C463" s="365" t="s">
        <v>1652</v>
      </c>
      <c r="D463" s="365" t="s">
        <v>1481</v>
      </c>
      <c r="E463" s="365" t="s">
        <v>3</v>
      </c>
      <c r="F463" s="365" t="s">
        <v>189</v>
      </c>
      <c r="G463" s="366">
        <v>43018</v>
      </c>
      <c r="H463" s="367">
        <v>0.42430555555555555</v>
      </c>
      <c r="I463" s="368"/>
      <c r="J463" s="368"/>
      <c r="K463" s="368"/>
      <c r="M463" s="368"/>
      <c r="N463" s="368"/>
      <c r="O463" s="368"/>
      <c r="Q463" t="s">
        <v>785</v>
      </c>
      <c r="R463" t="s">
        <v>785</v>
      </c>
      <c r="S463" t="s">
        <v>800</v>
      </c>
      <c r="T463" t="s">
        <v>809</v>
      </c>
      <c r="U463" t="s">
        <v>810</v>
      </c>
      <c r="V463" s="369" t="s">
        <v>1413</v>
      </c>
      <c r="W463" t="s">
        <v>1389</v>
      </c>
      <c r="X463">
        <v>152367</v>
      </c>
      <c r="Y463" t="s">
        <v>1414</v>
      </c>
      <c r="Z463" t="s">
        <v>1415</v>
      </c>
      <c r="AA463" s="6" t="s">
        <v>1280</v>
      </c>
      <c r="AB463" s="6"/>
      <c r="AC463" s="370"/>
      <c r="AD463" s="6">
        <v>1</v>
      </c>
      <c r="AE463" s="370">
        <v>3</v>
      </c>
      <c r="AF463" s="6">
        <v>1</v>
      </c>
      <c r="AG463" s="6"/>
    </row>
    <row r="464" spans="1:34" x14ac:dyDescent="0.3">
      <c r="A464" t="s">
        <v>1277</v>
      </c>
      <c r="B464" t="s">
        <v>1739</v>
      </c>
      <c r="C464" s="365" t="s">
        <v>1652</v>
      </c>
      <c r="D464" s="365" t="s">
        <v>1481</v>
      </c>
      <c r="E464" s="365" t="s">
        <v>3</v>
      </c>
      <c r="F464" s="365" t="s">
        <v>189</v>
      </c>
      <c r="G464" s="366">
        <v>43018</v>
      </c>
      <c r="H464" s="367">
        <v>0.42430555555555555</v>
      </c>
      <c r="I464" s="368"/>
      <c r="J464" s="368"/>
      <c r="K464" s="368"/>
      <c r="M464" s="368"/>
      <c r="N464" s="368"/>
      <c r="O464" s="368"/>
      <c r="Q464" t="s">
        <v>1286</v>
      </c>
      <c r="R464" t="s">
        <v>1367</v>
      </c>
      <c r="S464" t="s">
        <v>1368</v>
      </c>
      <c r="T464">
        <v>0</v>
      </c>
      <c r="U464">
        <v>0</v>
      </c>
      <c r="V464" s="369" t="s">
        <v>1369</v>
      </c>
      <c r="W464" t="s">
        <v>1370</v>
      </c>
      <c r="X464">
        <v>148899</v>
      </c>
      <c r="Y464">
        <v>0</v>
      </c>
      <c r="Z464" t="s">
        <v>1371</v>
      </c>
      <c r="AA464" s="6" t="s">
        <v>1293</v>
      </c>
      <c r="AB464" s="6"/>
      <c r="AC464" s="370"/>
      <c r="AD464" s="6">
        <v>1</v>
      </c>
      <c r="AE464" s="370">
        <v>1</v>
      </c>
      <c r="AF464" s="6">
        <v>1</v>
      </c>
      <c r="AG464" s="6"/>
      <c r="AH464" t="s">
        <v>1372</v>
      </c>
    </row>
    <row r="465" spans="1:34" x14ac:dyDescent="0.3">
      <c r="A465" t="s">
        <v>1277</v>
      </c>
      <c r="B465" t="s">
        <v>1739</v>
      </c>
      <c r="C465" s="365" t="s">
        <v>1652</v>
      </c>
      <c r="D465" s="365" t="s">
        <v>1481</v>
      </c>
      <c r="E465" s="365" t="s">
        <v>3</v>
      </c>
      <c r="F465" s="365" t="s">
        <v>189</v>
      </c>
      <c r="G465" s="366">
        <v>43018</v>
      </c>
      <c r="H465" s="367">
        <v>0.42430555555555555</v>
      </c>
      <c r="I465" s="368"/>
      <c r="J465" s="368"/>
      <c r="K465" s="368"/>
      <c r="M465" s="368"/>
      <c r="N465" s="368"/>
      <c r="O465" s="368"/>
      <c r="Q465" t="s">
        <v>834</v>
      </c>
      <c r="R465" t="s">
        <v>834</v>
      </c>
      <c r="S465" t="s">
        <v>534</v>
      </c>
      <c r="T465">
        <v>0</v>
      </c>
      <c r="U465">
        <v>0</v>
      </c>
      <c r="V465" s="369" t="s">
        <v>534</v>
      </c>
      <c r="W465" t="s">
        <v>1310</v>
      </c>
      <c r="X465">
        <v>105</v>
      </c>
      <c r="Y465">
        <v>0</v>
      </c>
      <c r="Z465">
        <v>0</v>
      </c>
      <c r="AA465" s="6" t="s">
        <v>1280</v>
      </c>
      <c r="AB465" s="6"/>
      <c r="AC465" s="370"/>
      <c r="AD465" s="6">
        <v>14</v>
      </c>
      <c r="AE465" s="370">
        <v>3</v>
      </c>
      <c r="AF465" s="6">
        <v>14</v>
      </c>
      <c r="AG465" s="6"/>
      <c r="AH465" t="s">
        <v>1338</v>
      </c>
    </row>
    <row r="466" spans="1:34" x14ac:dyDescent="0.3">
      <c r="A466" t="s">
        <v>1277</v>
      </c>
      <c r="B466" t="s">
        <v>1740</v>
      </c>
      <c r="C466" s="365" t="s">
        <v>1652</v>
      </c>
      <c r="D466" s="365" t="s">
        <v>1481</v>
      </c>
      <c r="E466" s="365" t="s">
        <v>3</v>
      </c>
      <c r="F466" s="365" t="s">
        <v>189</v>
      </c>
      <c r="G466" s="366">
        <v>43018</v>
      </c>
      <c r="H466" s="367">
        <v>0.42430555555555555</v>
      </c>
      <c r="I466" s="368">
        <v>8.3799999999999999E-2</v>
      </c>
      <c r="J466" s="368">
        <v>5.67E-2</v>
      </c>
      <c r="K466" s="368">
        <v>2.7099999999999999E-2</v>
      </c>
      <c r="L466">
        <v>0.51380000000000003</v>
      </c>
      <c r="M466" s="368">
        <v>0.18759999999999999</v>
      </c>
      <c r="N466" s="368">
        <v>0.32620000000000005</v>
      </c>
      <c r="O466" s="368"/>
      <c r="Q466" t="s">
        <v>834</v>
      </c>
      <c r="R466" t="s">
        <v>834</v>
      </c>
      <c r="S466" t="s">
        <v>534</v>
      </c>
      <c r="T466">
        <v>0</v>
      </c>
      <c r="U466">
        <v>0</v>
      </c>
      <c r="V466" s="369" t="s">
        <v>534</v>
      </c>
      <c r="W466" t="s">
        <v>1310</v>
      </c>
      <c r="X466">
        <v>105</v>
      </c>
      <c r="Y466">
        <v>0</v>
      </c>
      <c r="Z466">
        <v>0</v>
      </c>
      <c r="AA466" s="6" t="s">
        <v>1280</v>
      </c>
      <c r="AB466" s="6">
        <v>1</v>
      </c>
      <c r="AC466" s="370">
        <v>3</v>
      </c>
      <c r="AD466" s="6">
        <v>5</v>
      </c>
      <c r="AE466" s="370">
        <v>3</v>
      </c>
      <c r="AF466" s="6">
        <v>6</v>
      </c>
      <c r="AG466" s="6"/>
      <c r="AH466" t="s">
        <v>1338</v>
      </c>
    </row>
    <row r="467" spans="1:34" x14ac:dyDescent="0.3">
      <c r="A467" t="s">
        <v>1277</v>
      </c>
      <c r="B467" t="s">
        <v>1740</v>
      </c>
      <c r="C467" s="365" t="s">
        <v>1652</v>
      </c>
      <c r="D467" s="365" t="s">
        <v>1481</v>
      </c>
      <c r="E467" s="365" t="s">
        <v>3</v>
      </c>
      <c r="F467" s="365" t="s">
        <v>189</v>
      </c>
      <c r="G467" s="366">
        <v>43018</v>
      </c>
      <c r="H467" s="367">
        <v>0.42430555555555555</v>
      </c>
      <c r="I467" s="368"/>
      <c r="J467" s="368"/>
      <c r="K467" s="368"/>
      <c r="M467" s="368"/>
      <c r="N467" s="368"/>
      <c r="O467" s="368"/>
      <c r="Q467" t="s">
        <v>785</v>
      </c>
      <c r="R467" t="s">
        <v>785</v>
      </c>
      <c r="S467" t="s">
        <v>786</v>
      </c>
      <c r="T467" t="s">
        <v>787</v>
      </c>
      <c r="U467" t="s">
        <v>788</v>
      </c>
      <c r="V467" s="369" t="s">
        <v>35</v>
      </c>
      <c r="W467" t="s">
        <v>1358</v>
      </c>
      <c r="X467">
        <v>129370</v>
      </c>
      <c r="Y467">
        <v>0</v>
      </c>
      <c r="Z467">
        <v>0</v>
      </c>
      <c r="AA467" s="6" t="s">
        <v>1280</v>
      </c>
      <c r="AB467" s="6"/>
      <c r="AC467" s="370"/>
      <c r="AD467" s="6">
        <v>1</v>
      </c>
      <c r="AE467" s="370">
        <v>3</v>
      </c>
      <c r="AF467" s="6">
        <v>1</v>
      </c>
      <c r="AG467" s="6"/>
    </row>
    <row r="468" spans="1:34" x14ac:dyDescent="0.3">
      <c r="A468" t="s">
        <v>1277</v>
      </c>
      <c r="B468" t="s">
        <v>1740</v>
      </c>
      <c r="C468" s="365" t="s">
        <v>1652</v>
      </c>
      <c r="D468" s="365" t="s">
        <v>1481</v>
      </c>
      <c r="E468" s="365" t="s">
        <v>3</v>
      </c>
      <c r="F468" s="365" t="s">
        <v>189</v>
      </c>
      <c r="G468" s="366">
        <v>43018</v>
      </c>
      <c r="H468" s="367">
        <v>0.42430555555555555</v>
      </c>
      <c r="I468" s="368"/>
      <c r="J468" s="368"/>
      <c r="K468" s="368"/>
      <c r="M468" s="368"/>
      <c r="N468" s="368"/>
      <c r="O468" s="368"/>
      <c r="Q468" t="s">
        <v>1286</v>
      </c>
      <c r="R468" t="s">
        <v>1450</v>
      </c>
      <c r="S468">
        <v>0</v>
      </c>
      <c r="T468">
        <v>0</v>
      </c>
      <c r="U468">
        <v>0</v>
      </c>
      <c r="V468" s="369" t="s">
        <v>1450</v>
      </c>
      <c r="W468">
        <v>0</v>
      </c>
      <c r="X468">
        <v>0</v>
      </c>
      <c r="Y468">
        <v>0</v>
      </c>
      <c r="Z468" t="s">
        <v>1451</v>
      </c>
      <c r="AA468" s="6" t="s">
        <v>1293</v>
      </c>
      <c r="AB468" s="6"/>
      <c r="AC468" s="370"/>
      <c r="AD468" s="6" t="s">
        <v>1461</v>
      </c>
      <c r="AE468" s="370">
        <v>3</v>
      </c>
      <c r="AF468" s="6" t="s">
        <v>118</v>
      </c>
      <c r="AG468" s="6"/>
      <c r="AH468" t="s">
        <v>1659</v>
      </c>
    </row>
    <row r="469" spans="1:34" x14ac:dyDescent="0.3">
      <c r="A469" t="s">
        <v>1277</v>
      </c>
      <c r="B469" t="s">
        <v>1740</v>
      </c>
      <c r="C469" s="365" t="s">
        <v>1652</v>
      </c>
      <c r="D469" s="365" t="s">
        <v>1481</v>
      </c>
      <c r="E469" s="365" t="s">
        <v>3</v>
      </c>
      <c r="F469" s="365" t="s">
        <v>189</v>
      </c>
      <c r="G469" s="366">
        <v>43018</v>
      </c>
      <c r="H469" s="367">
        <v>0.42430555555555555</v>
      </c>
      <c r="I469" s="368"/>
      <c r="J469" s="368"/>
      <c r="K469" s="368"/>
      <c r="M469" s="368"/>
      <c r="N469" s="368"/>
      <c r="O469" s="368"/>
      <c r="Q469" t="s">
        <v>813</v>
      </c>
      <c r="R469" t="s">
        <v>813</v>
      </c>
      <c r="S469" t="s">
        <v>821</v>
      </c>
      <c r="T469">
        <v>0</v>
      </c>
      <c r="U469">
        <v>0</v>
      </c>
      <c r="V469" s="369" t="s">
        <v>813</v>
      </c>
      <c r="W469">
        <v>0</v>
      </c>
      <c r="X469">
        <v>1066</v>
      </c>
      <c r="Y469">
        <v>0</v>
      </c>
      <c r="Z469">
        <v>0</v>
      </c>
      <c r="AA469" s="6" t="s">
        <v>1280</v>
      </c>
      <c r="AB469" s="6"/>
      <c r="AC469" s="370"/>
      <c r="AD469" s="6">
        <v>1</v>
      </c>
      <c r="AE469" s="370">
        <v>3</v>
      </c>
      <c r="AF469" s="6">
        <v>1</v>
      </c>
      <c r="AG469" s="6"/>
      <c r="AH469" t="s">
        <v>1548</v>
      </c>
    </row>
    <row r="470" spans="1:34" x14ac:dyDescent="0.3">
      <c r="A470" t="s">
        <v>1277</v>
      </c>
      <c r="B470" t="s">
        <v>1108</v>
      </c>
      <c r="C470" s="365" t="s">
        <v>1652</v>
      </c>
      <c r="D470" s="365" t="s">
        <v>1481</v>
      </c>
      <c r="E470" s="365" t="s">
        <v>3</v>
      </c>
      <c r="F470" s="365" t="s">
        <v>189</v>
      </c>
      <c r="G470" s="366">
        <v>43012</v>
      </c>
      <c r="H470" s="367">
        <v>0.34861111111111115</v>
      </c>
      <c r="I470" s="368">
        <v>5.1799999999999999E-2</v>
      </c>
      <c r="J470" s="368">
        <v>3.4099999999999998E-2</v>
      </c>
      <c r="K470" s="368">
        <v>1.77E-2</v>
      </c>
      <c r="L470">
        <v>0.47920000000000001</v>
      </c>
      <c r="M470" s="368">
        <v>0.2021</v>
      </c>
      <c r="N470" s="368">
        <v>0.27710000000000001</v>
      </c>
      <c r="O470" s="368" t="s">
        <v>1323</v>
      </c>
      <c r="Q470" t="s">
        <v>785</v>
      </c>
      <c r="R470" t="s">
        <v>785</v>
      </c>
      <c r="S470" t="s">
        <v>800</v>
      </c>
      <c r="T470" t="s">
        <v>809</v>
      </c>
      <c r="U470" t="s">
        <v>1361</v>
      </c>
      <c r="V470" s="369" t="s">
        <v>1362</v>
      </c>
      <c r="W470" t="s">
        <v>1363</v>
      </c>
      <c r="X470">
        <v>129808</v>
      </c>
      <c r="Y470">
        <v>0</v>
      </c>
      <c r="Z470">
        <v>0</v>
      </c>
      <c r="AA470" s="6" t="s">
        <v>1280</v>
      </c>
      <c r="AB470" s="6"/>
      <c r="AC470" s="370"/>
      <c r="AD470" s="6">
        <v>2</v>
      </c>
      <c r="AE470" s="372" t="s">
        <v>1299</v>
      </c>
      <c r="AF470" s="6">
        <v>2</v>
      </c>
      <c r="AG470" s="6"/>
    </row>
    <row r="471" spans="1:34" x14ac:dyDescent="0.3">
      <c r="A471" t="s">
        <v>1277</v>
      </c>
      <c r="B471" t="s">
        <v>1108</v>
      </c>
      <c r="C471" s="365" t="s">
        <v>1652</v>
      </c>
      <c r="D471" s="365" t="s">
        <v>1481</v>
      </c>
      <c r="E471" s="365" t="s">
        <v>3</v>
      </c>
      <c r="F471" s="365" t="s">
        <v>189</v>
      </c>
      <c r="G471" s="366">
        <v>43012</v>
      </c>
      <c r="H471" s="367">
        <v>0.34861111111111115</v>
      </c>
      <c r="I471" s="368"/>
      <c r="J471" s="368"/>
      <c r="K471" s="368"/>
      <c r="M471" s="368"/>
      <c r="N471" s="368"/>
      <c r="O471" s="368"/>
      <c r="Q471" t="s">
        <v>813</v>
      </c>
      <c r="R471" t="s">
        <v>813</v>
      </c>
      <c r="S471" t="s">
        <v>817</v>
      </c>
      <c r="T471">
        <v>0</v>
      </c>
      <c r="U471">
        <v>0</v>
      </c>
      <c r="V471" s="369" t="s">
        <v>1473</v>
      </c>
      <c r="W471">
        <v>0</v>
      </c>
      <c r="X471">
        <v>1080</v>
      </c>
      <c r="Y471">
        <v>0</v>
      </c>
      <c r="Z471">
        <v>0</v>
      </c>
      <c r="AA471" s="6" t="s">
        <v>1280</v>
      </c>
      <c r="AB471" s="6"/>
      <c r="AC471" s="370"/>
      <c r="AD471" s="6">
        <v>1</v>
      </c>
      <c r="AE471" s="370">
        <v>2</v>
      </c>
      <c r="AF471" s="6">
        <v>1</v>
      </c>
      <c r="AG471" s="6"/>
    </row>
    <row r="472" spans="1:34" x14ac:dyDescent="0.3">
      <c r="A472" t="s">
        <v>1277</v>
      </c>
      <c r="B472" t="s">
        <v>1108</v>
      </c>
      <c r="C472" s="365" t="s">
        <v>1652</v>
      </c>
      <c r="D472" s="365" t="s">
        <v>1481</v>
      </c>
      <c r="E472" s="365" t="s">
        <v>3</v>
      </c>
      <c r="F472" s="365" t="s">
        <v>189</v>
      </c>
      <c r="G472" s="366">
        <v>43012</v>
      </c>
      <c r="H472" s="367">
        <v>0.34861111111111115</v>
      </c>
      <c r="I472" s="368"/>
      <c r="J472" s="368"/>
      <c r="K472" s="368"/>
      <c r="M472" s="368"/>
      <c r="N472" s="368"/>
      <c r="O472" s="368"/>
      <c r="Q472" t="s">
        <v>785</v>
      </c>
      <c r="R472" t="s">
        <v>785</v>
      </c>
      <c r="S472" t="s">
        <v>800</v>
      </c>
      <c r="T472" t="s">
        <v>805</v>
      </c>
      <c r="U472" t="s">
        <v>806</v>
      </c>
      <c r="V472" s="369" t="s">
        <v>807</v>
      </c>
      <c r="W472" t="s">
        <v>1322</v>
      </c>
      <c r="X472">
        <v>131141</v>
      </c>
      <c r="Y472">
        <v>0</v>
      </c>
      <c r="Z472">
        <v>0</v>
      </c>
      <c r="AA472" s="6" t="s">
        <v>1280</v>
      </c>
      <c r="AB472" s="6"/>
      <c r="AC472" s="370"/>
      <c r="AD472" s="6">
        <v>1</v>
      </c>
      <c r="AE472" s="370">
        <v>3</v>
      </c>
      <c r="AF472" s="6">
        <v>1</v>
      </c>
      <c r="AG472" s="6"/>
      <c r="AH472" t="s">
        <v>1741</v>
      </c>
    </row>
    <row r="473" spans="1:34" x14ac:dyDescent="0.3">
      <c r="A473" t="s">
        <v>1277</v>
      </c>
      <c r="B473" t="s">
        <v>1108</v>
      </c>
      <c r="C473" s="365" t="s">
        <v>1652</v>
      </c>
      <c r="D473" s="365" t="s">
        <v>1481</v>
      </c>
      <c r="E473" s="365" t="s">
        <v>3</v>
      </c>
      <c r="F473" s="365" t="s">
        <v>189</v>
      </c>
      <c r="G473" s="366">
        <v>43012</v>
      </c>
      <c r="H473" s="367">
        <v>0.34861111111111115</v>
      </c>
      <c r="I473" s="368"/>
      <c r="J473" s="368"/>
      <c r="K473" s="368"/>
      <c r="M473" s="368"/>
      <c r="N473" s="368"/>
      <c r="O473" s="368"/>
      <c r="Q473" t="s">
        <v>1286</v>
      </c>
      <c r="R473" t="s">
        <v>1287</v>
      </c>
      <c r="S473" t="s">
        <v>1288</v>
      </c>
      <c r="T473" t="s">
        <v>1289</v>
      </c>
      <c r="U473" t="s">
        <v>1290</v>
      </c>
      <c r="V473" s="369" t="s">
        <v>1291</v>
      </c>
      <c r="W473" t="s">
        <v>1282</v>
      </c>
      <c r="X473">
        <v>127160</v>
      </c>
      <c r="Y473">
        <v>0</v>
      </c>
      <c r="Z473" t="s">
        <v>1292</v>
      </c>
      <c r="AA473" s="6" t="s">
        <v>1293</v>
      </c>
      <c r="AB473" s="6"/>
      <c r="AC473" s="370"/>
      <c r="AD473" s="6">
        <v>1</v>
      </c>
      <c r="AE473" s="370">
        <v>1</v>
      </c>
      <c r="AF473" s="6">
        <v>1</v>
      </c>
      <c r="AG473" s="6"/>
      <c r="AH473" t="s">
        <v>1294</v>
      </c>
    </row>
    <row r="474" spans="1:34" x14ac:dyDescent="0.3">
      <c r="A474" t="s">
        <v>1277</v>
      </c>
      <c r="B474" t="s">
        <v>1103</v>
      </c>
      <c r="C474" s="365" t="s">
        <v>1652</v>
      </c>
      <c r="D474" s="365" t="s">
        <v>1481</v>
      </c>
      <c r="E474" s="365" t="s">
        <v>3</v>
      </c>
      <c r="F474" s="365" t="s">
        <v>188</v>
      </c>
      <c r="G474" s="366">
        <v>42985</v>
      </c>
      <c r="H474" s="367">
        <v>0.30694444444444441</v>
      </c>
      <c r="I474" s="368">
        <v>2.4E-2</v>
      </c>
      <c r="J474" s="368">
        <v>1.0500000000000001E-2</v>
      </c>
      <c r="K474" s="368">
        <v>1.35E-2</v>
      </c>
      <c r="L474">
        <v>0.13769999999999999</v>
      </c>
      <c r="M474" s="368">
        <v>8.5599999999999996E-2</v>
      </c>
      <c r="N474" s="368">
        <v>5.2099999999999994E-2</v>
      </c>
      <c r="O474" s="368"/>
      <c r="Q474" t="s">
        <v>1286</v>
      </c>
      <c r="R474" t="s">
        <v>1311</v>
      </c>
      <c r="S474">
        <v>0</v>
      </c>
      <c r="T474">
        <v>0</v>
      </c>
      <c r="U474">
        <v>0</v>
      </c>
      <c r="V474" s="369" t="s">
        <v>1311</v>
      </c>
      <c r="W474">
        <v>0</v>
      </c>
      <c r="X474">
        <v>799</v>
      </c>
      <c r="Y474" t="s">
        <v>1312</v>
      </c>
      <c r="Z474" t="s">
        <v>1313</v>
      </c>
      <c r="AA474" s="6" t="s">
        <v>1298</v>
      </c>
      <c r="AB474" s="6">
        <v>1</v>
      </c>
      <c r="AC474" s="370">
        <v>1</v>
      </c>
      <c r="AD474" s="6"/>
      <c r="AE474" s="370"/>
      <c r="AF474" s="6">
        <v>1</v>
      </c>
      <c r="AG474" s="6"/>
    </row>
    <row r="475" spans="1:34" x14ac:dyDescent="0.3">
      <c r="A475" t="s">
        <v>1277</v>
      </c>
      <c r="B475" t="s">
        <v>1103</v>
      </c>
      <c r="C475" s="365" t="s">
        <v>1652</v>
      </c>
      <c r="D475" s="365" t="s">
        <v>1481</v>
      </c>
      <c r="E475" s="365" t="s">
        <v>3</v>
      </c>
      <c r="F475" s="365" t="s">
        <v>188</v>
      </c>
      <c r="G475" s="366">
        <v>42985</v>
      </c>
      <c r="H475" s="367">
        <v>0.30694444444444441</v>
      </c>
      <c r="I475" s="368"/>
      <c r="J475" s="368"/>
      <c r="K475" s="368"/>
      <c r="M475" s="368"/>
      <c r="N475" s="368"/>
      <c r="O475" s="368"/>
      <c r="Q475" t="s">
        <v>1286</v>
      </c>
      <c r="R475" t="s">
        <v>1450</v>
      </c>
      <c r="S475">
        <v>0</v>
      </c>
      <c r="T475">
        <v>0</v>
      </c>
      <c r="U475">
        <v>0</v>
      </c>
      <c r="V475" s="369" t="s">
        <v>1450</v>
      </c>
      <c r="W475">
        <v>0</v>
      </c>
      <c r="X475">
        <v>0</v>
      </c>
      <c r="Y475">
        <v>0</v>
      </c>
      <c r="Z475" t="s">
        <v>1451</v>
      </c>
      <c r="AA475" s="6" t="s">
        <v>1293</v>
      </c>
      <c r="AB475" s="6" t="s">
        <v>1461</v>
      </c>
      <c r="AC475" s="370">
        <v>3</v>
      </c>
      <c r="AD475" s="6" t="s">
        <v>1461</v>
      </c>
      <c r="AE475" s="370">
        <v>3</v>
      </c>
      <c r="AF475" s="6" t="s">
        <v>118</v>
      </c>
      <c r="AG475" s="6"/>
      <c r="AH475" t="s">
        <v>1659</v>
      </c>
    </row>
    <row r="476" spans="1:34" x14ac:dyDescent="0.3">
      <c r="A476" t="s">
        <v>1277</v>
      </c>
      <c r="B476" t="s">
        <v>1742</v>
      </c>
      <c r="C476" s="365" t="s">
        <v>1652</v>
      </c>
      <c r="D476" s="365" t="s">
        <v>1481</v>
      </c>
      <c r="E476" s="365" t="s">
        <v>3</v>
      </c>
      <c r="F476" s="365" t="s">
        <v>188</v>
      </c>
      <c r="G476" s="366">
        <v>43018</v>
      </c>
      <c r="H476" s="367">
        <v>0.40833333333333338</v>
      </c>
      <c r="I476" s="368">
        <v>4.3099999999999999E-2</v>
      </c>
      <c r="J476" s="368">
        <v>2.87E-2</v>
      </c>
      <c r="K476" s="368">
        <v>1.44E-2</v>
      </c>
      <c r="L476">
        <v>0.55910000000000004</v>
      </c>
      <c r="M476" s="368">
        <v>0.19819999999999999</v>
      </c>
      <c r="N476" s="368">
        <v>0.36090000000000005</v>
      </c>
      <c r="O476" s="368"/>
      <c r="Q476" t="s">
        <v>1286</v>
      </c>
      <c r="R476" t="s">
        <v>1450</v>
      </c>
      <c r="S476">
        <v>0</v>
      </c>
      <c r="T476">
        <v>0</v>
      </c>
      <c r="U476">
        <v>0</v>
      </c>
      <c r="V476" s="369" t="s">
        <v>1450</v>
      </c>
      <c r="W476">
        <v>0</v>
      </c>
      <c r="X476">
        <v>0</v>
      </c>
      <c r="Y476">
        <v>0</v>
      </c>
      <c r="Z476" t="s">
        <v>1451</v>
      </c>
      <c r="AA476" s="6" t="s">
        <v>1293</v>
      </c>
      <c r="AB476" s="6" t="s">
        <v>1461</v>
      </c>
      <c r="AC476" s="370">
        <v>3</v>
      </c>
      <c r="AD476" s="6"/>
      <c r="AE476" s="370"/>
      <c r="AF476" s="6" t="s">
        <v>118</v>
      </c>
      <c r="AG476" s="6"/>
      <c r="AH476" t="s">
        <v>1659</v>
      </c>
    </row>
    <row r="477" spans="1:34" x14ac:dyDescent="0.3">
      <c r="A477" t="s">
        <v>1277</v>
      </c>
      <c r="B477" t="s">
        <v>1742</v>
      </c>
      <c r="C477" s="365" t="s">
        <v>1652</v>
      </c>
      <c r="D477" s="365" t="s">
        <v>1481</v>
      </c>
      <c r="E477" s="365" t="s">
        <v>3</v>
      </c>
      <c r="F477" s="365" t="s">
        <v>188</v>
      </c>
      <c r="G477" s="366">
        <v>43018</v>
      </c>
      <c r="H477" s="367">
        <v>0.40833333333333338</v>
      </c>
      <c r="I477" s="368"/>
      <c r="J477" s="368"/>
      <c r="K477" s="368"/>
      <c r="M477" s="368"/>
      <c r="N477" s="368"/>
      <c r="O477" s="368"/>
      <c r="Q477" t="s">
        <v>1374</v>
      </c>
      <c r="R477" t="s">
        <v>1374</v>
      </c>
      <c r="S477" t="s">
        <v>1408</v>
      </c>
      <c r="T477" t="s">
        <v>1409</v>
      </c>
      <c r="U477">
        <v>0</v>
      </c>
      <c r="V477" s="369" t="s">
        <v>1409</v>
      </c>
      <c r="W477" t="s">
        <v>1657</v>
      </c>
      <c r="X477">
        <v>123117</v>
      </c>
      <c r="Y477">
        <v>0</v>
      </c>
      <c r="Z477">
        <v>0</v>
      </c>
      <c r="AA477" s="6" t="s">
        <v>1293</v>
      </c>
      <c r="AB477" s="6">
        <v>1</v>
      </c>
      <c r="AC477" s="370">
        <v>3</v>
      </c>
      <c r="AD477" s="6"/>
      <c r="AE477" s="370"/>
      <c r="AF477" s="6">
        <v>1</v>
      </c>
      <c r="AG477" s="6"/>
      <c r="AH477" t="s">
        <v>1658</v>
      </c>
    </row>
    <row r="478" spans="1:34" x14ac:dyDescent="0.3">
      <c r="A478" t="s">
        <v>1277</v>
      </c>
      <c r="B478" t="s">
        <v>1742</v>
      </c>
      <c r="C478" s="365" t="s">
        <v>1652</v>
      </c>
      <c r="D478" s="365" t="s">
        <v>1481</v>
      </c>
      <c r="E478" s="365" t="s">
        <v>3</v>
      </c>
      <c r="F478" s="365" t="s">
        <v>188</v>
      </c>
      <c r="G478" s="366">
        <v>43018</v>
      </c>
      <c r="H478" s="367">
        <v>0.40833333333333338</v>
      </c>
      <c r="I478" s="368"/>
      <c r="J478" s="368"/>
      <c r="K478" s="368"/>
      <c r="M478" s="368"/>
      <c r="N478" s="368"/>
      <c r="O478" s="368"/>
      <c r="Q478" t="s">
        <v>1286</v>
      </c>
      <c r="R478" t="s">
        <v>1295</v>
      </c>
      <c r="S478" t="s">
        <v>1296</v>
      </c>
      <c r="T478">
        <v>0</v>
      </c>
      <c r="U478">
        <v>0</v>
      </c>
      <c r="V478" s="369" t="s">
        <v>1297</v>
      </c>
      <c r="W478">
        <v>0</v>
      </c>
      <c r="X478">
        <v>108400</v>
      </c>
      <c r="Y478">
        <v>0</v>
      </c>
      <c r="Z478">
        <v>0</v>
      </c>
      <c r="AA478" s="6" t="s">
        <v>1298</v>
      </c>
      <c r="AB478" s="6">
        <v>1</v>
      </c>
      <c r="AC478" s="370">
        <v>3</v>
      </c>
      <c r="AD478" s="6"/>
      <c r="AE478" s="370"/>
      <c r="AF478" s="6">
        <v>1</v>
      </c>
      <c r="AG478" s="6"/>
    </row>
    <row r="479" spans="1:34" x14ac:dyDescent="0.3">
      <c r="A479" t="s">
        <v>1277</v>
      </c>
      <c r="B479" t="s">
        <v>1742</v>
      </c>
      <c r="C479" s="365" t="s">
        <v>1652</v>
      </c>
      <c r="D479" s="365" t="s">
        <v>1481</v>
      </c>
      <c r="E479" s="365" t="s">
        <v>3</v>
      </c>
      <c r="F479" s="365" t="s">
        <v>188</v>
      </c>
      <c r="G479" s="366">
        <v>43018</v>
      </c>
      <c r="H479" s="367">
        <v>0.40833333333333338</v>
      </c>
      <c r="I479" s="368"/>
      <c r="J479" s="368"/>
      <c r="K479" s="368"/>
      <c r="M479" s="368"/>
      <c r="N479" s="368"/>
      <c r="O479" s="368"/>
      <c r="Q479" t="s">
        <v>785</v>
      </c>
      <c r="R479" t="s">
        <v>785</v>
      </c>
      <c r="S479" t="s">
        <v>786</v>
      </c>
      <c r="T479" t="s">
        <v>787</v>
      </c>
      <c r="U479" t="s">
        <v>797</v>
      </c>
      <c r="V479" s="369" t="s">
        <v>797</v>
      </c>
      <c r="W479" t="s">
        <v>1347</v>
      </c>
      <c r="X479">
        <v>931</v>
      </c>
      <c r="Y479">
        <v>0</v>
      </c>
      <c r="Z479">
        <v>0</v>
      </c>
      <c r="AA479" s="6" t="s">
        <v>1280</v>
      </c>
      <c r="AB479" s="6"/>
      <c r="AC479" s="370"/>
      <c r="AD479" s="6">
        <v>1</v>
      </c>
      <c r="AE479" s="370">
        <v>3</v>
      </c>
      <c r="AF479" s="6">
        <v>1</v>
      </c>
      <c r="AG479" s="6"/>
    </row>
    <row r="480" spans="1:34" x14ac:dyDescent="0.3">
      <c r="A480" t="s">
        <v>1277</v>
      </c>
      <c r="B480" t="s">
        <v>1742</v>
      </c>
      <c r="C480" s="365" t="s">
        <v>1652</v>
      </c>
      <c r="D480" s="365" t="s">
        <v>1481</v>
      </c>
      <c r="E480" s="365" t="s">
        <v>3</v>
      </c>
      <c r="F480" s="365" t="s">
        <v>188</v>
      </c>
      <c r="G480" s="366">
        <v>43018</v>
      </c>
      <c r="H480" s="367">
        <v>0.40833333333333338</v>
      </c>
      <c r="I480" s="368"/>
      <c r="J480" s="368"/>
      <c r="K480" s="368"/>
      <c r="M480" s="368"/>
      <c r="N480" s="368"/>
      <c r="O480" s="368"/>
      <c r="Q480" t="s">
        <v>813</v>
      </c>
      <c r="R480" t="s">
        <v>813</v>
      </c>
      <c r="S480" t="s">
        <v>821</v>
      </c>
      <c r="T480" t="s">
        <v>822</v>
      </c>
      <c r="U480">
        <v>0</v>
      </c>
      <c r="V480" s="369" t="s">
        <v>822</v>
      </c>
      <c r="W480" t="s">
        <v>1344</v>
      </c>
      <c r="X480">
        <v>1135</v>
      </c>
      <c r="Y480">
        <v>0</v>
      </c>
      <c r="Z480">
        <v>0</v>
      </c>
      <c r="AA480" s="6" t="s">
        <v>1280</v>
      </c>
      <c r="AB480" s="6"/>
      <c r="AC480" s="370"/>
      <c r="AD480" s="6">
        <v>1</v>
      </c>
      <c r="AE480" s="370">
        <v>3</v>
      </c>
      <c r="AF480" s="6">
        <v>1</v>
      </c>
      <c r="AG480" s="6"/>
    </row>
    <row r="481" spans="1:34" x14ac:dyDescent="0.3">
      <c r="A481" t="s">
        <v>1277</v>
      </c>
      <c r="B481" t="s">
        <v>1742</v>
      </c>
      <c r="C481" s="365" t="s">
        <v>1652</v>
      </c>
      <c r="D481" s="365" t="s">
        <v>1481</v>
      </c>
      <c r="E481" s="365" t="s">
        <v>3</v>
      </c>
      <c r="F481" s="365" t="s">
        <v>188</v>
      </c>
      <c r="G481" s="366">
        <v>43018</v>
      </c>
      <c r="H481" s="367">
        <v>0.40833333333333338</v>
      </c>
      <c r="I481" s="368"/>
      <c r="J481" s="368"/>
      <c r="K481" s="368"/>
      <c r="M481" s="368"/>
      <c r="N481" s="368"/>
      <c r="O481" s="368"/>
      <c r="Q481" t="s">
        <v>813</v>
      </c>
      <c r="R481" t="s">
        <v>813</v>
      </c>
      <c r="S481" t="s">
        <v>821</v>
      </c>
      <c r="T481" t="s">
        <v>596</v>
      </c>
      <c r="U481" t="s">
        <v>826</v>
      </c>
      <c r="V481" s="369" t="s">
        <v>1281</v>
      </c>
      <c r="W481" t="s">
        <v>1282</v>
      </c>
      <c r="X481">
        <v>107552</v>
      </c>
      <c r="Y481">
        <v>0</v>
      </c>
      <c r="Z481" t="s">
        <v>1283</v>
      </c>
      <c r="AA481" s="6" t="s">
        <v>1280</v>
      </c>
      <c r="AB481" s="6"/>
      <c r="AC481" s="370"/>
      <c r="AD481" s="6">
        <v>3</v>
      </c>
      <c r="AE481" s="370">
        <v>3</v>
      </c>
      <c r="AF481" s="6">
        <v>3</v>
      </c>
      <c r="AG481" s="6"/>
    </row>
    <row r="482" spans="1:34" x14ac:dyDescent="0.3">
      <c r="A482" t="s">
        <v>1277</v>
      </c>
      <c r="B482" t="s">
        <v>1742</v>
      </c>
      <c r="C482" s="365" t="s">
        <v>1652</v>
      </c>
      <c r="D482" s="365" t="s">
        <v>1481</v>
      </c>
      <c r="E482" s="365" t="s">
        <v>3</v>
      </c>
      <c r="F482" s="365" t="s">
        <v>188</v>
      </c>
      <c r="G482" s="366">
        <v>43018</v>
      </c>
      <c r="H482" s="367">
        <v>0.40833333333333338</v>
      </c>
      <c r="I482" s="368"/>
      <c r="J482" s="368"/>
      <c r="K482" s="368"/>
      <c r="M482" s="368"/>
      <c r="N482" s="368"/>
      <c r="O482" s="368"/>
      <c r="Q482" t="s">
        <v>813</v>
      </c>
      <c r="R482" t="s">
        <v>813</v>
      </c>
      <c r="S482" t="s">
        <v>821</v>
      </c>
      <c r="T482" t="s">
        <v>822</v>
      </c>
      <c r="U482" t="s">
        <v>1420</v>
      </c>
      <c r="V482" s="369" t="s">
        <v>1743</v>
      </c>
      <c r="W482" t="s">
        <v>1402</v>
      </c>
      <c r="X482">
        <v>102383</v>
      </c>
      <c r="Y482">
        <v>0</v>
      </c>
      <c r="Z482">
        <v>0</v>
      </c>
      <c r="AA482" s="6" t="s">
        <v>1280</v>
      </c>
      <c r="AB482" s="6"/>
      <c r="AC482" s="370"/>
      <c r="AD482" s="6">
        <v>1</v>
      </c>
      <c r="AE482" s="370">
        <v>3</v>
      </c>
      <c r="AF482" s="6">
        <v>1</v>
      </c>
      <c r="AG482" s="6"/>
    </row>
    <row r="483" spans="1:34" x14ac:dyDescent="0.3">
      <c r="A483" t="s">
        <v>1277</v>
      </c>
      <c r="B483" t="s">
        <v>1742</v>
      </c>
      <c r="C483" s="365" t="s">
        <v>1652</v>
      </c>
      <c r="D483" s="365" t="s">
        <v>1481</v>
      </c>
      <c r="E483" s="365" t="s">
        <v>3</v>
      </c>
      <c r="F483" s="365" t="s">
        <v>188</v>
      </c>
      <c r="G483" s="366">
        <v>43018</v>
      </c>
      <c r="H483" s="367">
        <v>0.40833333333333338</v>
      </c>
      <c r="I483" s="368"/>
      <c r="J483" s="368"/>
      <c r="K483" s="368"/>
      <c r="M483" s="368"/>
      <c r="N483" s="368"/>
      <c r="O483" s="368"/>
      <c r="Q483" t="s">
        <v>785</v>
      </c>
      <c r="R483" t="s">
        <v>785</v>
      </c>
      <c r="S483" t="s">
        <v>800</v>
      </c>
      <c r="T483" t="s">
        <v>809</v>
      </c>
      <c r="U483" t="s">
        <v>810</v>
      </c>
      <c r="V483" s="369" t="s">
        <v>1413</v>
      </c>
      <c r="W483" t="s">
        <v>1389</v>
      </c>
      <c r="X483">
        <v>152367</v>
      </c>
      <c r="Y483" t="s">
        <v>1414</v>
      </c>
      <c r="Z483" t="s">
        <v>1415</v>
      </c>
      <c r="AA483" s="6" t="s">
        <v>1280</v>
      </c>
      <c r="AB483" s="6"/>
      <c r="AC483" s="370"/>
      <c r="AD483" s="6">
        <v>1</v>
      </c>
      <c r="AE483" s="370">
        <v>2</v>
      </c>
      <c r="AF483" s="6">
        <v>1</v>
      </c>
      <c r="AG483" s="6"/>
    </row>
    <row r="484" spans="1:34" x14ac:dyDescent="0.3">
      <c r="A484" t="s">
        <v>1277</v>
      </c>
      <c r="B484" t="s">
        <v>1742</v>
      </c>
      <c r="C484" s="365" t="s">
        <v>1652</v>
      </c>
      <c r="D484" s="365" t="s">
        <v>1481</v>
      </c>
      <c r="E484" s="365" t="s">
        <v>3</v>
      </c>
      <c r="F484" s="365" t="s">
        <v>188</v>
      </c>
      <c r="G484" s="366">
        <v>43018</v>
      </c>
      <c r="H484" s="367">
        <v>0.40833333333333338</v>
      </c>
      <c r="I484" s="368"/>
      <c r="J484" s="368"/>
      <c r="K484" s="368"/>
      <c r="M484" s="368"/>
      <c r="N484" s="368"/>
      <c r="O484" s="368"/>
      <c r="Q484" t="s">
        <v>813</v>
      </c>
      <c r="R484" t="s">
        <v>813</v>
      </c>
      <c r="S484" t="s">
        <v>833</v>
      </c>
      <c r="T484">
        <v>0</v>
      </c>
      <c r="U484">
        <v>0</v>
      </c>
      <c r="V484" s="369" t="s">
        <v>833</v>
      </c>
      <c r="W484" t="s">
        <v>1355</v>
      </c>
      <c r="X484">
        <v>1078</v>
      </c>
      <c r="Y484">
        <v>0</v>
      </c>
      <c r="Z484" t="s">
        <v>1356</v>
      </c>
      <c r="AA484" s="6" t="s">
        <v>1280</v>
      </c>
      <c r="AB484" s="6"/>
      <c r="AC484" s="370"/>
      <c r="AD484" s="6">
        <v>1</v>
      </c>
      <c r="AE484" s="370">
        <v>3</v>
      </c>
      <c r="AF484" s="6">
        <v>1</v>
      </c>
      <c r="AG484" s="6"/>
    </row>
    <row r="485" spans="1:34" x14ac:dyDescent="0.3">
      <c r="A485" t="s">
        <v>1277</v>
      </c>
      <c r="B485" t="s">
        <v>1111</v>
      </c>
      <c r="C485" s="365" t="s">
        <v>1652</v>
      </c>
      <c r="D485" s="365" t="s">
        <v>1481</v>
      </c>
      <c r="E485" s="365" t="s">
        <v>3</v>
      </c>
      <c r="F485" s="365" t="s">
        <v>1421</v>
      </c>
      <c r="G485" s="366">
        <v>42985</v>
      </c>
      <c r="H485" s="367">
        <v>0.29166666666666669</v>
      </c>
      <c r="I485" s="368">
        <v>5.8900000000000001E-2</v>
      </c>
      <c r="J485" s="368">
        <v>3.6999999999999998E-2</v>
      </c>
      <c r="K485" s="368">
        <v>2.1900000000000003E-2</v>
      </c>
      <c r="L485">
        <v>0.38159999999999999</v>
      </c>
      <c r="M485" s="368">
        <v>0.12909999999999999</v>
      </c>
      <c r="N485" s="368">
        <v>0.2525</v>
      </c>
      <c r="O485" s="368"/>
      <c r="Q485" t="s">
        <v>785</v>
      </c>
      <c r="R485" t="s">
        <v>785</v>
      </c>
      <c r="S485" t="s">
        <v>800</v>
      </c>
      <c r="T485" t="s">
        <v>805</v>
      </c>
      <c r="U485" t="s">
        <v>806</v>
      </c>
      <c r="V485" s="369" t="s">
        <v>1704</v>
      </c>
      <c r="W485" t="s">
        <v>1705</v>
      </c>
      <c r="X485">
        <v>131169</v>
      </c>
      <c r="Y485">
        <v>0</v>
      </c>
      <c r="Z485">
        <v>0</v>
      </c>
      <c r="AA485" s="6" t="s">
        <v>1280</v>
      </c>
      <c r="AB485" s="6">
        <v>1</v>
      </c>
      <c r="AC485" s="370">
        <v>3</v>
      </c>
      <c r="AD485" s="6">
        <v>1</v>
      </c>
      <c r="AE485" s="370">
        <v>3</v>
      </c>
      <c r="AF485" s="6">
        <v>2</v>
      </c>
      <c r="AG485" s="6"/>
      <c r="AH485" t="s">
        <v>1744</v>
      </c>
    </row>
    <row r="486" spans="1:34" x14ac:dyDescent="0.3">
      <c r="A486" t="s">
        <v>1277</v>
      </c>
      <c r="B486" t="s">
        <v>1111</v>
      </c>
      <c r="C486" s="365" t="s">
        <v>1652</v>
      </c>
      <c r="D486" s="365" t="s">
        <v>1481</v>
      </c>
      <c r="E486" s="365" t="s">
        <v>3</v>
      </c>
      <c r="F486" s="365" t="s">
        <v>1421</v>
      </c>
      <c r="G486" s="366">
        <v>42985</v>
      </c>
      <c r="H486" s="367">
        <v>0.29166666666666669</v>
      </c>
      <c r="I486" s="368"/>
      <c r="J486" s="368"/>
      <c r="K486" s="368"/>
      <c r="M486" s="368"/>
      <c r="N486" s="368"/>
      <c r="O486" s="368"/>
      <c r="Q486" t="s">
        <v>813</v>
      </c>
      <c r="R486" t="s">
        <v>813</v>
      </c>
      <c r="S486" t="s">
        <v>821</v>
      </c>
      <c r="T486" t="s">
        <v>822</v>
      </c>
      <c r="U486">
        <v>0</v>
      </c>
      <c r="V486" s="369" t="s">
        <v>822</v>
      </c>
      <c r="W486" t="s">
        <v>1344</v>
      </c>
      <c r="X486">
        <v>1135</v>
      </c>
      <c r="Y486">
        <v>0</v>
      </c>
      <c r="Z486">
        <v>0</v>
      </c>
      <c r="AA486" s="6" t="s">
        <v>1280</v>
      </c>
      <c r="AB486" s="6"/>
      <c r="AC486" s="370"/>
      <c r="AD486" s="6">
        <v>1</v>
      </c>
      <c r="AE486" s="370">
        <v>3</v>
      </c>
      <c r="AF486" s="6">
        <v>1</v>
      </c>
      <c r="AG486" s="6"/>
    </row>
    <row r="487" spans="1:34" x14ac:dyDescent="0.3">
      <c r="A487" t="s">
        <v>1277</v>
      </c>
      <c r="B487" t="s">
        <v>1111</v>
      </c>
      <c r="C487" s="365" t="s">
        <v>1652</v>
      </c>
      <c r="D487" s="365" t="s">
        <v>1481</v>
      </c>
      <c r="E487" s="365" t="s">
        <v>3</v>
      </c>
      <c r="F487" s="365" t="s">
        <v>1421</v>
      </c>
      <c r="G487" s="366">
        <v>42985</v>
      </c>
      <c r="H487" s="367">
        <v>0.29166666666666669</v>
      </c>
      <c r="I487" s="368"/>
      <c r="J487" s="368"/>
      <c r="K487" s="368"/>
      <c r="M487" s="368"/>
      <c r="N487" s="368"/>
      <c r="O487" s="368"/>
      <c r="Q487" t="s">
        <v>813</v>
      </c>
      <c r="R487" t="s">
        <v>813</v>
      </c>
      <c r="S487" t="s">
        <v>821</v>
      </c>
      <c r="T487" t="s">
        <v>596</v>
      </c>
      <c r="U487" t="s">
        <v>826</v>
      </c>
      <c r="V487" s="369" t="s">
        <v>826</v>
      </c>
      <c r="W487" t="s">
        <v>1319</v>
      </c>
      <c r="X487">
        <v>106782</v>
      </c>
      <c r="Y487">
        <v>0</v>
      </c>
      <c r="Z487">
        <v>0</v>
      </c>
      <c r="AA487" s="6" t="s">
        <v>1280</v>
      </c>
      <c r="AB487" s="6"/>
      <c r="AC487" s="370"/>
      <c r="AD487" s="6">
        <v>2</v>
      </c>
      <c r="AE487" s="370">
        <v>3</v>
      </c>
      <c r="AF487" s="6">
        <v>2</v>
      </c>
      <c r="AG487" s="6"/>
    </row>
    <row r="488" spans="1:34" x14ac:dyDescent="0.3">
      <c r="A488" t="s">
        <v>1277</v>
      </c>
      <c r="B488" t="s">
        <v>1745</v>
      </c>
      <c r="C488" s="365" t="s">
        <v>1652</v>
      </c>
      <c r="D488" s="365" t="s">
        <v>1481</v>
      </c>
      <c r="E488" s="365" t="s">
        <v>3</v>
      </c>
      <c r="F488" s="365" t="s">
        <v>398</v>
      </c>
      <c r="G488" s="366">
        <v>43020</v>
      </c>
      <c r="H488" s="367">
        <v>0.50486111111111109</v>
      </c>
      <c r="I488" s="368">
        <v>5.16E-2</v>
      </c>
      <c r="J488" s="368">
        <v>2.35E-2</v>
      </c>
      <c r="K488" s="368">
        <v>2.81E-2</v>
      </c>
      <c r="L488">
        <v>0.34420000000000001</v>
      </c>
      <c r="M488" s="368">
        <v>0.1227</v>
      </c>
      <c r="N488" s="368">
        <v>0.2215</v>
      </c>
      <c r="O488" s="368"/>
      <c r="Q488" t="s">
        <v>813</v>
      </c>
      <c r="R488" t="s">
        <v>813</v>
      </c>
      <c r="S488" t="s">
        <v>821</v>
      </c>
      <c r="T488" t="s">
        <v>1377</v>
      </c>
      <c r="U488" t="s">
        <v>1378</v>
      </c>
      <c r="V488" s="369" t="s">
        <v>1398</v>
      </c>
      <c r="W488" t="s">
        <v>1399</v>
      </c>
      <c r="X488">
        <v>110472</v>
      </c>
      <c r="Y488">
        <v>0</v>
      </c>
      <c r="Z488">
        <v>0</v>
      </c>
      <c r="AA488" s="6" t="s">
        <v>1280</v>
      </c>
      <c r="AB488" s="6">
        <v>1</v>
      </c>
      <c r="AC488" s="370">
        <v>3</v>
      </c>
      <c r="AD488" s="6">
        <v>4</v>
      </c>
      <c r="AE488" s="372" t="s">
        <v>1299</v>
      </c>
      <c r="AF488" s="6">
        <v>5</v>
      </c>
      <c r="AG488" s="6"/>
    </row>
    <row r="489" spans="1:34" x14ac:dyDescent="0.3">
      <c r="A489" t="s">
        <v>1277</v>
      </c>
      <c r="B489" t="s">
        <v>1745</v>
      </c>
      <c r="C489" s="365" t="s">
        <v>1652</v>
      </c>
      <c r="D489" s="365" t="s">
        <v>1481</v>
      </c>
      <c r="E489" s="365" t="s">
        <v>3</v>
      </c>
      <c r="F489" s="365" t="s">
        <v>398</v>
      </c>
      <c r="G489" s="366">
        <v>43020</v>
      </c>
      <c r="H489" s="367">
        <v>0.50486111111111109</v>
      </c>
      <c r="I489" s="368"/>
      <c r="J489" s="368"/>
      <c r="K489" s="368"/>
      <c r="M489" s="368"/>
      <c r="N489" s="368"/>
      <c r="O489" s="368"/>
      <c r="Q489" t="s">
        <v>813</v>
      </c>
      <c r="R489" t="s">
        <v>813</v>
      </c>
      <c r="S489" t="s">
        <v>821</v>
      </c>
      <c r="T489" t="s">
        <v>1377</v>
      </c>
      <c r="U489" t="s">
        <v>1441</v>
      </c>
      <c r="V489" s="369" t="s">
        <v>1442</v>
      </c>
      <c r="W489" t="s">
        <v>1443</v>
      </c>
      <c r="X489">
        <v>110627</v>
      </c>
      <c r="Y489">
        <v>0</v>
      </c>
      <c r="Z489">
        <v>0</v>
      </c>
      <c r="AA489" s="6" t="s">
        <v>1280</v>
      </c>
      <c r="AB489" s="6">
        <v>1</v>
      </c>
      <c r="AC489" s="370">
        <v>2</v>
      </c>
      <c r="AD489" s="6"/>
      <c r="AE489" s="370"/>
      <c r="AF489" s="6">
        <v>1</v>
      </c>
      <c r="AG489" s="6"/>
    </row>
    <row r="490" spans="1:34" x14ac:dyDescent="0.3">
      <c r="A490" t="s">
        <v>1277</v>
      </c>
      <c r="B490" t="s">
        <v>1745</v>
      </c>
      <c r="C490" s="365" t="s">
        <v>1652</v>
      </c>
      <c r="D490" s="365" t="s">
        <v>1481</v>
      </c>
      <c r="E490" s="365" t="s">
        <v>3</v>
      </c>
      <c r="F490" s="365" t="s">
        <v>398</v>
      </c>
      <c r="G490" s="366">
        <v>43020</v>
      </c>
      <c r="H490" s="367">
        <v>0.50486111111111109</v>
      </c>
      <c r="I490" s="368"/>
      <c r="J490" s="368"/>
      <c r="K490" s="368"/>
      <c r="M490" s="368"/>
      <c r="N490" s="368"/>
      <c r="O490" s="368"/>
      <c r="Q490" t="s">
        <v>1286</v>
      </c>
      <c r="R490" t="s">
        <v>1287</v>
      </c>
      <c r="S490" t="s">
        <v>1288</v>
      </c>
      <c r="T490" t="s">
        <v>1289</v>
      </c>
      <c r="U490" t="s">
        <v>1290</v>
      </c>
      <c r="V490" s="369" t="s">
        <v>1291</v>
      </c>
      <c r="W490" t="s">
        <v>1282</v>
      </c>
      <c r="X490">
        <v>127160</v>
      </c>
      <c r="Y490">
        <v>0</v>
      </c>
      <c r="Z490" t="s">
        <v>1292</v>
      </c>
      <c r="AA490" s="6" t="s">
        <v>1293</v>
      </c>
      <c r="AB490" s="6">
        <v>2</v>
      </c>
      <c r="AC490" s="370">
        <v>1</v>
      </c>
      <c r="AD490" s="6"/>
      <c r="AE490" s="370"/>
      <c r="AF490" s="6">
        <v>2</v>
      </c>
      <c r="AG490" s="6"/>
      <c r="AH490" t="s">
        <v>1294</v>
      </c>
    </row>
    <row r="491" spans="1:34" x14ac:dyDescent="0.3">
      <c r="A491" t="s">
        <v>1277</v>
      </c>
      <c r="B491" t="s">
        <v>1745</v>
      </c>
      <c r="C491" s="365" t="s">
        <v>1652</v>
      </c>
      <c r="D491" s="365" t="s">
        <v>1481</v>
      </c>
      <c r="E491" s="365" t="s">
        <v>3</v>
      </c>
      <c r="F491" s="365" t="s">
        <v>398</v>
      </c>
      <c r="G491" s="366">
        <v>43020</v>
      </c>
      <c r="H491" s="367">
        <v>0.50486111111111109</v>
      </c>
      <c r="I491" s="368"/>
      <c r="J491" s="368"/>
      <c r="K491" s="368"/>
      <c r="M491" s="368"/>
      <c r="N491" s="368"/>
      <c r="O491" s="368"/>
      <c r="Q491" t="s">
        <v>785</v>
      </c>
      <c r="R491" t="s">
        <v>785</v>
      </c>
      <c r="S491" t="s">
        <v>786</v>
      </c>
      <c r="T491" t="s">
        <v>787</v>
      </c>
      <c r="U491" t="s">
        <v>788</v>
      </c>
      <c r="V491" s="369" t="s">
        <v>35</v>
      </c>
      <c r="W491" t="s">
        <v>1358</v>
      </c>
      <c r="X491">
        <v>129370</v>
      </c>
      <c r="Y491">
        <v>0</v>
      </c>
      <c r="Z491">
        <v>0</v>
      </c>
      <c r="AA491" s="6" t="s">
        <v>1280</v>
      </c>
      <c r="AB491" s="6">
        <v>1</v>
      </c>
      <c r="AC491" s="370">
        <v>3</v>
      </c>
      <c r="AD491" s="6"/>
      <c r="AE491" s="370"/>
      <c r="AF491" s="6">
        <v>1</v>
      </c>
      <c r="AG491" s="6"/>
    </row>
    <row r="492" spans="1:34" x14ac:dyDescent="0.3">
      <c r="A492" t="s">
        <v>1277</v>
      </c>
      <c r="B492" t="s">
        <v>1745</v>
      </c>
      <c r="C492" s="365" t="s">
        <v>1652</v>
      </c>
      <c r="D492" s="365" t="s">
        <v>1481</v>
      </c>
      <c r="E492" s="365" t="s">
        <v>3</v>
      </c>
      <c r="F492" s="365" t="s">
        <v>398</v>
      </c>
      <c r="G492" s="366">
        <v>43020</v>
      </c>
      <c r="H492" s="367">
        <v>0.50486111111111109</v>
      </c>
      <c r="I492" s="368"/>
      <c r="J492" s="368"/>
      <c r="K492" s="368"/>
      <c r="M492" s="368"/>
      <c r="N492" s="368"/>
      <c r="O492" s="368"/>
      <c r="Q492" t="s">
        <v>813</v>
      </c>
      <c r="R492" t="s">
        <v>813</v>
      </c>
      <c r="S492" t="s">
        <v>821</v>
      </c>
      <c r="T492" t="s">
        <v>822</v>
      </c>
      <c r="U492" t="s">
        <v>1420</v>
      </c>
      <c r="V492" s="369" t="s">
        <v>1743</v>
      </c>
      <c r="W492" t="s">
        <v>1402</v>
      </c>
      <c r="X492">
        <v>102383</v>
      </c>
      <c r="Y492">
        <v>0</v>
      </c>
      <c r="Z492">
        <v>0</v>
      </c>
      <c r="AA492" s="6" t="s">
        <v>1280</v>
      </c>
      <c r="AB492" s="6"/>
      <c r="AC492" s="370"/>
      <c r="AD492" s="6">
        <v>1</v>
      </c>
      <c r="AE492" s="370">
        <v>2</v>
      </c>
      <c r="AF492" s="6">
        <v>1</v>
      </c>
      <c r="AG492" s="6"/>
    </row>
    <row r="493" spans="1:34" x14ac:dyDescent="0.3">
      <c r="A493" t="s">
        <v>1277</v>
      </c>
      <c r="B493" t="s">
        <v>1745</v>
      </c>
      <c r="C493" s="365" t="s">
        <v>1652</v>
      </c>
      <c r="D493" s="365" t="s">
        <v>1481</v>
      </c>
      <c r="E493" s="365" t="s">
        <v>3</v>
      </c>
      <c r="F493" s="365" t="s">
        <v>398</v>
      </c>
      <c r="G493" s="366">
        <v>43020</v>
      </c>
      <c r="H493" s="367">
        <v>0.50486111111111109</v>
      </c>
      <c r="I493" s="368"/>
      <c r="J493" s="368"/>
      <c r="K493" s="368"/>
      <c r="M493" s="368"/>
      <c r="N493" s="368"/>
      <c r="O493" s="368"/>
      <c r="Q493" t="s">
        <v>813</v>
      </c>
      <c r="R493" t="s">
        <v>813</v>
      </c>
      <c r="S493" t="s">
        <v>821</v>
      </c>
      <c r="T493" t="s">
        <v>596</v>
      </c>
      <c r="U493" t="s">
        <v>826</v>
      </c>
      <c r="V493" s="369" t="s">
        <v>1281</v>
      </c>
      <c r="W493" t="s">
        <v>1282</v>
      </c>
      <c r="X493">
        <v>107552</v>
      </c>
      <c r="Y493">
        <v>0</v>
      </c>
      <c r="Z493" t="s">
        <v>1283</v>
      </c>
      <c r="AA493" s="6" t="s">
        <v>1280</v>
      </c>
      <c r="AB493" s="6"/>
      <c r="AC493" s="370"/>
      <c r="AD493" s="6">
        <v>1</v>
      </c>
      <c r="AE493" s="370">
        <v>2</v>
      </c>
      <c r="AF493" s="6">
        <v>1</v>
      </c>
      <c r="AG493" s="6"/>
    </row>
    <row r="494" spans="1:34" x14ac:dyDescent="0.3">
      <c r="A494" t="s">
        <v>1277</v>
      </c>
      <c r="B494" t="s">
        <v>1745</v>
      </c>
      <c r="C494" s="365" t="s">
        <v>1652</v>
      </c>
      <c r="D494" s="365" t="s">
        <v>1481</v>
      </c>
      <c r="E494" s="365" t="s">
        <v>3</v>
      </c>
      <c r="F494" s="365" t="s">
        <v>398</v>
      </c>
      <c r="G494" s="366">
        <v>43020</v>
      </c>
      <c r="H494" s="367">
        <v>0.50486111111111109</v>
      </c>
      <c r="I494" s="368"/>
      <c r="J494" s="368"/>
      <c r="K494" s="368"/>
      <c r="M494" s="368"/>
      <c r="N494" s="368"/>
      <c r="O494" s="368"/>
      <c r="Q494" t="s">
        <v>785</v>
      </c>
      <c r="R494" t="s">
        <v>785</v>
      </c>
      <c r="S494" t="s">
        <v>800</v>
      </c>
      <c r="T494" t="s">
        <v>805</v>
      </c>
      <c r="U494" t="s">
        <v>806</v>
      </c>
      <c r="V494" s="369" t="s">
        <v>806</v>
      </c>
      <c r="W494" t="s">
        <v>1317</v>
      </c>
      <c r="X494">
        <v>913</v>
      </c>
      <c r="Y494">
        <v>0</v>
      </c>
      <c r="Z494">
        <v>0</v>
      </c>
      <c r="AA494" s="6" t="s">
        <v>1280</v>
      </c>
      <c r="AB494" s="6"/>
      <c r="AC494" s="370"/>
      <c r="AD494" s="6">
        <v>1</v>
      </c>
      <c r="AE494" s="370">
        <v>3</v>
      </c>
      <c r="AF494" s="6">
        <v>1</v>
      </c>
      <c r="AG494" s="6"/>
    </row>
    <row r="495" spans="1:34" x14ac:dyDescent="0.3">
      <c r="A495" t="s">
        <v>1277</v>
      </c>
      <c r="B495" t="s">
        <v>1745</v>
      </c>
      <c r="C495" s="365" t="s">
        <v>1652</v>
      </c>
      <c r="D495" s="365" t="s">
        <v>1481</v>
      </c>
      <c r="E495" s="365" t="s">
        <v>3</v>
      </c>
      <c r="F495" s="365" t="s">
        <v>398</v>
      </c>
      <c r="G495" s="366">
        <v>43020</v>
      </c>
      <c r="H495" s="367">
        <v>0.50486111111111109</v>
      </c>
      <c r="I495" s="368"/>
      <c r="J495" s="368"/>
      <c r="K495" s="368"/>
      <c r="M495" s="368"/>
      <c r="N495" s="368"/>
      <c r="O495" s="368"/>
      <c r="Q495" t="s">
        <v>1286</v>
      </c>
      <c r="R495" t="s">
        <v>1311</v>
      </c>
      <c r="S495">
        <v>0</v>
      </c>
      <c r="T495">
        <v>0</v>
      </c>
      <c r="U495">
        <v>0</v>
      </c>
      <c r="V495" s="369" t="s">
        <v>1311</v>
      </c>
      <c r="W495">
        <v>0</v>
      </c>
      <c r="X495">
        <v>799</v>
      </c>
      <c r="Y495" t="s">
        <v>1312</v>
      </c>
      <c r="Z495" t="s">
        <v>1313</v>
      </c>
      <c r="AA495" s="6" t="s">
        <v>1298</v>
      </c>
      <c r="AB495" s="6"/>
      <c r="AC495" s="370"/>
      <c r="AD495" s="6">
        <v>1</v>
      </c>
      <c r="AE495" s="370">
        <v>1</v>
      </c>
      <c r="AF495" s="6">
        <v>1</v>
      </c>
      <c r="AG495" s="6"/>
    </row>
    <row r="496" spans="1:34" x14ac:dyDescent="0.3">
      <c r="A496" t="s">
        <v>1277</v>
      </c>
      <c r="B496" t="s">
        <v>1745</v>
      </c>
      <c r="C496" s="365" t="s">
        <v>1652</v>
      </c>
      <c r="D496" s="365" t="s">
        <v>1481</v>
      </c>
      <c r="E496" s="365" t="s">
        <v>3</v>
      </c>
      <c r="F496" s="365" t="s">
        <v>398</v>
      </c>
      <c r="G496" s="366">
        <v>43020</v>
      </c>
      <c r="H496" s="367">
        <v>0.50486111111111109</v>
      </c>
      <c r="I496" s="368"/>
      <c r="J496" s="368"/>
      <c r="K496" s="368"/>
      <c r="M496" s="368"/>
      <c r="N496" s="368"/>
      <c r="O496" s="368"/>
      <c r="Q496" t="s">
        <v>834</v>
      </c>
      <c r="R496" t="s">
        <v>834</v>
      </c>
      <c r="S496" t="s">
        <v>534</v>
      </c>
      <c r="T496" t="s">
        <v>842</v>
      </c>
      <c r="U496" t="s">
        <v>1393</v>
      </c>
      <c r="V496" s="369" t="s">
        <v>1394</v>
      </c>
      <c r="W496" t="s">
        <v>1310</v>
      </c>
      <c r="X496">
        <v>138211</v>
      </c>
      <c r="Y496">
        <v>0</v>
      </c>
      <c r="Z496" t="s">
        <v>1395</v>
      </c>
      <c r="AA496" s="6" t="s">
        <v>1280</v>
      </c>
      <c r="AB496" s="6"/>
      <c r="AC496" s="370"/>
      <c r="AD496" s="6">
        <v>1</v>
      </c>
      <c r="AE496" s="370">
        <v>3</v>
      </c>
      <c r="AF496" s="6">
        <v>1</v>
      </c>
      <c r="AG496" s="6"/>
      <c r="AH496" t="s">
        <v>1338</v>
      </c>
    </row>
    <row r="497" spans="1:34" x14ac:dyDescent="0.3">
      <c r="A497" t="s">
        <v>1277</v>
      </c>
      <c r="B497" t="s">
        <v>1746</v>
      </c>
      <c r="C497" s="365" t="s">
        <v>1652</v>
      </c>
      <c r="D497" s="365" t="s">
        <v>1481</v>
      </c>
      <c r="E497" s="365" t="s">
        <v>3</v>
      </c>
      <c r="F497" s="365" t="s">
        <v>398</v>
      </c>
      <c r="G497" s="366">
        <v>43020</v>
      </c>
      <c r="H497" s="367">
        <v>0.50486111111111109</v>
      </c>
      <c r="I497" s="368">
        <v>2.2499999999999999E-2</v>
      </c>
      <c r="J497" s="368">
        <v>1.3599999999999999E-2</v>
      </c>
      <c r="K497" s="368">
        <v>8.8999999999999999E-3</v>
      </c>
      <c r="L497">
        <v>7.5200000000000003E-2</v>
      </c>
      <c r="M497" s="368">
        <v>2.69E-2</v>
      </c>
      <c r="N497" s="368">
        <v>4.8300000000000003E-2</v>
      </c>
      <c r="O497" s="368" t="s">
        <v>1323</v>
      </c>
      <c r="P497" t="s">
        <v>1324</v>
      </c>
      <c r="Q497" t="s">
        <v>785</v>
      </c>
      <c r="R497" t="s">
        <v>785</v>
      </c>
      <c r="S497" t="s">
        <v>800</v>
      </c>
      <c r="T497" t="s">
        <v>801</v>
      </c>
      <c r="U497" t="s">
        <v>802</v>
      </c>
      <c r="V497" s="369" t="s">
        <v>38</v>
      </c>
      <c r="W497" t="s">
        <v>1376</v>
      </c>
      <c r="X497">
        <v>130544</v>
      </c>
      <c r="Y497">
        <v>0</v>
      </c>
      <c r="Z497">
        <v>0</v>
      </c>
      <c r="AA497" s="6" t="s">
        <v>1280</v>
      </c>
      <c r="AB497" s="6"/>
      <c r="AC497" s="370"/>
      <c r="AD497" s="6">
        <v>1</v>
      </c>
      <c r="AE497" s="370">
        <v>3</v>
      </c>
      <c r="AF497" s="6">
        <v>1</v>
      </c>
      <c r="AG497" s="6"/>
    </row>
    <row r="498" spans="1:34" x14ac:dyDescent="0.3">
      <c r="A498" t="s">
        <v>1277</v>
      </c>
      <c r="B498" t="s">
        <v>1746</v>
      </c>
      <c r="C498" s="365" t="s">
        <v>1652</v>
      </c>
      <c r="D498" s="365" t="s">
        <v>1481</v>
      </c>
      <c r="E498" s="365" t="s">
        <v>3</v>
      </c>
      <c r="F498" s="365" t="s">
        <v>398</v>
      </c>
      <c r="G498" s="366">
        <v>43020</v>
      </c>
      <c r="H498" s="367">
        <v>0.50486111111111109</v>
      </c>
      <c r="I498" s="368"/>
      <c r="J498" s="368"/>
      <c r="K498" s="368"/>
      <c r="M498" s="368"/>
      <c r="N498" s="368"/>
      <c r="O498" s="368"/>
      <c r="Q498" t="s">
        <v>785</v>
      </c>
      <c r="R498" t="s">
        <v>785</v>
      </c>
      <c r="S498" t="s">
        <v>786</v>
      </c>
      <c r="T498" t="s">
        <v>787</v>
      </c>
      <c r="U498" t="s">
        <v>788</v>
      </c>
      <c r="V498" s="369" t="s">
        <v>35</v>
      </c>
      <c r="W498" t="s">
        <v>1358</v>
      </c>
      <c r="X498">
        <v>129370</v>
      </c>
      <c r="Y498">
        <v>0</v>
      </c>
      <c r="Z498">
        <v>0</v>
      </c>
      <c r="AA498" s="6" t="s">
        <v>1280</v>
      </c>
      <c r="AB498" s="6"/>
      <c r="AC498" s="370"/>
      <c r="AD498" s="6">
        <v>1</v>
      </c>
      <c r="AE498" s="370">
        <v>3</v>
      </c>
      <c r="AF498" s="6">
        <v>1</v>
      </c>
      <c r="AG498" s="6"/>
    </row>
    <row r="499" spans="1:34" x14ac:dyDescent="0.3">
      <c r="A499" t="s">
        <v>1277</v>
      </c>
      <c r="B499" t="s">
        <v>1746</v>
      </c>
      <c r="C499" s="365" t="s">
        <v>1652</v>
      </c>
      <c r="D499" s="365" t="s">
        <v>1481</v>
      </c>
      <c r="E499" s="365" t="s">
        <v>3</v>
      </c>
      <c r="F499" s="365" t="s">
        <v>398</v>
      </c>
      <c r="G499" s="366">
        <v>43020</v>
      </c>
      <c r="H499" s="367">
        <v>0.50486111111111109</v>
      </c>
      <c r="I499" s="368"/>
      <c r="J499" s="368"/>
      <c r="K499" s="368"/>
      <c r="M499" s="368"/>
      <c r="N499" s="368"/>
      <c r="O499" s="368"/>
      <c r="Q499" t="s">
        <v>1286</v>
      </c>
      <c r="R499" t="s">
        <v>1287</v>
      </c>
      <c r="S499" t="s">
        <v>1288</v>
      </c>
      <c r="T499" t="s">
        <v>1289</v>
      </c>
      <c r="U499" t="s">
        <v>1290</v>
      </c>
      <c r="V499" s="369" t="s">
        <v>1291</v>
      </c>
      <c r="W499" t="s">
        <v>1282</v>
      </c>
      <c r="X499">
        <v>127160</v>
      </c>
      <c r="Y499">
        <v>0</v>
      </c>
      <c r="Z499" t="s">
        <v>1292</v>
      </c>
      <c r="AA499" s="6" t="s">
        <v>1293</v>
      </c>
      <c r="AB499" s="6"/>
      <c r="AC499" s="370"/>
      <c r="AD499" s="6">
        <v>3</v>
      </c>
      <c r="AE499" s="370">
        <v>1</v>
      </c>
      <c r="AF499" s="6">
        <v>3</v>
      </c>
      <c r="AG499" s="6"/>
      <c r="AH499" t="s">
        <v>1294</v>
      </c>
    </row>
    <row r="500" spans="1:34" x14ac:dyDescent="0.3">
      <c r="A500" t="s">
        <v>1277</v>
      </c>
      <c r="B500" t="s">
        <v>1746</v>
      </c>
      <c r="C500" s="365" t="s">
        <v>1652</v>
      </c>
      <c r="D500" s="365" t="s">
        <v>1481</v>
      </c>
      <c r="E500" s="365" t="s">
        <v>3</v>
      </c>
      <c r="F500" s="365" t="s">
        <v>398</v>
      </c>
      <c r="G500" s="366">
        <v>43020</v>
      </c>
      <c r="H500" s="367">
        <v>0.50486111111111109</v>
      </c>
      <c r="I500" s="368"/>
      <c r="J500" s="368"/>
      <c r="K500" s="368"/>
      <c r="M500" s="368"/>
      <c r="N500" s="368"/>
      <c r="O500" s="368"/>
      <c r="Q500" t="s">
        <v>813</v>
      </c>
      <c r="R500" t="s">
        <v>813</v>
      </c>
      <c r="S500" t="s">
        <v>821</v>
      </c>
      <c r="T500" t="s">
        <v>1377</v>
      </c>
      <c r="U500" t="s">
        <v>1378</v>
      </c>
      <c r="V500" s="369" t="s">
        <v>1379</v>
      </c>
      <c r="W500" t="s">
        <v>1380</v>
      </c>
      <c r="X500">
        <v>110398</v>
      </c>
      <c r="Y500">
        <v>0</v>
      </c>
      <c r="Z500">
        <v>0</v>
      </c>
      <c r="AA500" s="6" t="s">
        <v>1280</v>
      </c>
      <c r="AB500" s="6"/>
      <c r="AC500" s="370"/>
      <c r="AD500" s="6">
        <v>6</v>
      </c>
      <c r="AE500" s="370">
        <v>2</v>
      </c>
      <c r="AF500" s="6">
        <v>6</v>
      </c>
      <c r="AG500" s="6"/>
    </row>
    <row r="501" spans="1:34" x14ac:dyDescent="0.3">
      <c r="A501" t="s">
        <v>1277</v>
      </c>
      <c r="B501" t="s">
        <v>1746</v>
      </c>
      <c r="C501" s="365" t="s">
        <v>1652</v>
      </c>
      <c r="D501" s="365" t="s">
        <v>1481</v>
      </c>
      <c r="E501" s="365" t="s">
        <v>3</v>
      </c>
      <c r="F501" s="365" t="s">
        <v>398</v>
      </c>
      <c r="G501" s="366">
        <v>43020</v>
      </c>
      <c r="H501" s="367">
        <v>0.50486111111111109</v>
      </c>
      <c r="I501" s="368"/>
      <c r="J501" s="368"/>
      <c r="K501" s="368"/>
      <c r="M501" s="368"/>
      <c r="N501" s="368"/>
      <c r="O501" s="368"/>
      <c r="Q501" t="s">
        <v>813</v>
      </c>
      <c r="R501" t="s">
        <v>813</v>
      </c>
      <c r="S501" t="s">
        <v>821</v>
      </c>
      <c r="T501" t="s">
        <v>1377</v>
      </c>
      <c r="U501" t="s">
        <v>1441</v>
      </c>
      <c r="V501" s="369" t="s">
        <v>1442</v>
      </c>
      <c r="W501" t="s">
        <v>1443</v>
      </c>
      <c r="X501">
        <v>110627</v>
      </c>
      <c r="Y501">
        <v>0</v>
      </c>
      <c r="Z501">
        <v>0</v>
      </c>
      <c r="AA501" s="6" t="s">
        <v>1280</v>
      </c>
      <c r="AB501" s="6"/>
      <c r="AC501" s="370"/>
      <c r="AD501" s="6">
        <v>1</v>
      </c>
      <c r="AE501" s="370">
        <v>2</v>
      </c>
      <c r="AF501" s="6">
        <v>1</v>
      </c>
      <c r="AG501" s="6"/>
    </row>
    <row r="502" spans="1:34" x14ac:dyDescent="0.3">
      <c r="A502" t="s">
        <v>1277</v>
      </c>
      <c r="B502" t="s">
        <v>1747</v>
      </c>
      <c r="C502" s="365" t="s">
        <v>1652</v>
      </c>
      <c r="D502" s="365" t="s">
        <v>1481</v>
      </c>
      <c r="E502" s="365" t="s">
        <v>3</v>
      </c>
      <c r="F502" s="365" t="s">
        <v>398</v>
      </c>
      <c r="G502" s="366">
        <v>43020</v>
      </c>
      <c r="H502" s="367">
        <v>0.50486111111111109</v>
      </c>
      <c r="I502" s="368">
        <v>4.1399999999999999E-2</v>
      </c>
      <c r="J502" s="368">
        <v>2.9600000000000001E-2</v>
      </c>
      <c r="K502" s="368">
        <v>1.1799999999999998E-2</v>
      </c>
      <c r="L502">
        <v>0.57340000000000002</v>
      </c>
      <c r="M502" s="368">
        <v>0.1777</v>
      </c>
      <c r="N502" s="368">
        <v>0.39570000000000005</v>
      </c>
      <c r="O502" s="368"/>
      <c r="Q502" t="s">
        <v>1286</v>
      </c>
      <c r="R502" t="s">
        <v>1450</v>
      </c>
      <c r="S502">
        <v>0</v>
      </c>
      <c r="T502">
        <v>0</v>
      </c>
      <c r="U502">
        <v>0</v>
      </c>
      <c r="V502" s="369" t="s">
        <v>1450</v>
      </c>
      <c r="W502">
        <v>0</v>
      </c>
      <c r="X502">
        <v>0</v>
      </c>
      <c r="Y502">
        <v>0</v>
      </c>
      <c r="Z502" t="s">
        <v>1451</v>
      </c>
      <c r="AA502" s="6" t="s">
        <v>1293</v>
      </c>
      <c r="AB502" s="6" t="s">
        <v>1461</v>
      </c>
      <c r="AC502" s="370">
        <v>3</v>
      </c>
      <c r="AD502" s="6" t="s">
        <v>1461</v>
      </c>
      <c r="AE502" s="370">
        <v>3</v>
      </c>
      <c r="AF502" s="6" t="s">
        <v>118</v>
      </c>
      <c r="AG502" s="6"/>
      <c r="AH502" t="s">
        <v>1659</v>
      </c>
    </row>
    <row r="503" spans="1:34" x14ac:dyDescent="0.3">
      <c r="A503" t="s">
        <v>1277</v>
      </c>
      <c r="B503" t="s">
        <v>1747</v>
      </c>
      <c r="C503" s="365" t="s">
        <v>1652</v>
      </c>
      <c r="D503" s="365" t="s">
        <v>1481</v>
      </c>
      <c r="E503" s="365" t="s">
        <v>3</v>
      </c>
      <c r="F503" s="365" t="s">
        <v>398</v>
      </c>
      <c r="G503" s="366">
        <v>43020</v>
      </c>
      <c r="H503" s="367">
        <v>0.50486111111111109</v>
      </c>
      <c r="I503" s="368"/>
      <c r="J503" s="368"/>
      <c r="K503" s="368"/>
      <c r="M503" s="368"/>
      <c r="N503" s="368"/>
      <c r="O503" s="368"/>
      <c r="Q503" t="s">
        <v>785</v>
      </c>
      <c r="R503" t="s">
        <v>785</v>
      </c>
      <c r="S503">
        <v>0</v>
      </c>
      <c r="T503">
        <v>0</v>
      </c>
      <c r="U503">
        <v>0</v>
      </c>
      <c r="V503" s="369" t="s">
        <v>785</v>
      </c>
      <c r="W503">
        <v>0</v>
      </c>
      <c r="X503">
        <v>882</v>
      </c>
      <c r="Y503">
        <v>0</v>
      </c>
      <c r="Z503">
        <v>0</v>
      </c>
      <c r="AA503" s="6" t="s">
        <v>1280</v>
      </c>
      <c r="AB503" s="6"/>
      <c r="AC503" s="370"/>
      <c r="AD503" s="6">
        <v>1</v>
      </c>
      <c r="AE503" s="370">
        <v>3</v>
      </c>
      <c r="AF503" s="6">
        <v>1</v>
      </c>
      <c r="AG503" s="6"/>
      <c r="AH503" t="s">
        <v>1748</v>
      </c>
    </row>
    <row r="504" spans="1:34" x14ac:dyDescent="0.3">
      <c r="A504" t="s">
        <v>1277</v>
      </c>
      <c r="B504" t="s">
        <v>1747</v>
      </c>
      <c r="C504" s="365" t="s">
        <v>1652</v>
      </c>
      <c r="D504" s="365" t="s">
        <v>1481</v>
      </c>
      <c r="E504" s="365" t="s">
        <v>3</v>
      </c>
      <c r="F504" s="365" t="s">
        <v>398</v>
      </c>
      <c r="G504" s="366">
        <v>43020</v>
      </c>
      <c r="H504" s="367">
        <v>0.50486111111111109</v>
      </c>
      <c r="I504" s="368"/>
      <c r="J504" s="368"/>
      <c r="K504" s="368"/>
      <c r="M504" s="368"/>
      <c r="N504" s="368"/>
      <c r="O504" s="368"/>
      <c r="Q504" t="s">
        <v>813</v>
      </c>
      <c r="R504" t="s">
        <v>813</v>
      </c>
      <c r="S504" t="s">
        <v>821</v>
      </c>
      <c r="T504" t="s">
        <v>1377</v>
      </c>
      <c r="U504" t="s">
        <v>1378</v>
      </c>
      <c r="V504" s="369" t="s">
        <v>1398</v>
      </c>
      <c r="W504" t="s">
        <v>1399</v>
      </c>
      <c r="X504">
        <v>110472</v>
      </c>
      <c r="Y504">
        <v>0</v>
      </c>
      <c r="Z504">
        <v>0</v>
      </c>
      <c r="AA504" s="6" t="s">
        <v>1280</v>
      </c>
      <c r="AB504" s="6"/>
      <c r="AC504" s="370"/>
      <c r="AD504" s="6">
        <v>8</v>
      </c>
      <c r="AE504" s="370">
        <v>2</v>
      </c>
      <c r="AF504" s="6">
        <v>8</v>
      </c>
      <c r="AG504" s="6"/>
    </row>
    <row r="505" spans="1:34" x14ac:dyDescent="0.3">
      <c r="A505" t="s">
        <v>1277</v>
      </c>
      <c r="B505" t="s">
        <v>1747</v>
      </c>
      <c r="C505" s="365" t="s">
        <v>1652</v>
      </c>
      <c r="D505" s="365" t="s">
        <v>1481</v>
      </c>
      <c r="E505" s="365" t="s">
        <v>3</v>
      </c>
      <c r="F505" s="365" t="s">
        <v>398</v>
      </c>
      <c r="G505" s="366">
        <v>43020</v>
      </c>
      <c r="H505" s="367">
        <v>0.50486111111111109</v>
      </c>
      <c r="I505" s="368"/>
      <c r="J505" s="368"/>
      <c r="K505" s="368"/>
      <c r="M505" s="368"/>
      <c r="N505" s="368"/>
      <c r="O505" s="368"/>
      <c r="Q505" t="s">
        <v>813</v>
      </c>
      <c r="R505" t="s">
        <v>813</v>
      </c>
      <c r="S505" t="s">
        <v>821</v>
      </c>
      <c r="T505" t="s">
        <v>596</v>
      </c>
      <c r="U505" t="s">
        <v>826</v>
      </c>
      <c r="V505" s="369" t="s">
        <v>1281</v>
      </c>
      <c r="W505" t="s">
        <v>1282</v>
      </c>
      <c r="X505">
        <v>107552</v>
      </c>
      <c r="Y505">
        <v>0</v>
      </c>
      <c r="Z505" t="s">
        <v>1283</v>
      </c>
      <c r="AA505" s="6" t="s">
        <v>1280</v>
      </c>
      <c r="AB505" s="6"/>
      <c r="AC505" s="370"/>
      <c r="AD505" s="6">
        <v>1</v>
      </c>
      <c r="AE505" s="370">
        <v>3</v>
      </c>
      <c r="AF505" s="6">
        <v>1</v>
      </c>
      <c r="AG505" s="6"/>
    </row>
    <row r="506" spans="1:34" x14ac:dyDescent="0.3">
      <c r="A506" t="s">
        <v>1277</v>
      </c>
      <c r="B506" t="s">
        <v>1747</v>
      </c>
      <c r="C506" s="365" t="s">
        <v>1652</v>
      </c>
      <c r="D506" s="365" t="s">
        <v>1481</v>
      </c>
      <c r="E506" s="365" t="s">
        <v>3</v>
      </c>
      <c r="F506" s="365" t="s">
        <v>398</v>
      </c>
      <c r="G506" s="366">
        <v>43020</v>
      </c>
      <c r="H506" s="367">
        <v>0.50486111111111109</v>
      </c>
      <c r="I506" s="368"/>
      <c r="J506" s="368"/>
      <c r="K506" s="368"/>
      <c r="M506" s="368"/>
      <c r="N506" s="368"/>
      <c r="O506" s="368"/>
      <c r="Q506" t="s">
        <v>1286</v>
      </c>
      <c r="R506" t="s">
        <v>1367</v>
      </c>
      <c r="S506" t="s">
        <v>1368</v>
      </c>
      <c r="T506">
        <v>0</v>
      </c>
      <c r="U506">
        <v>0</v>
      </c>
      <c r="V506" s="369" t="s">
        <v>1369</v>
      </c>
      <c r="W506" t="s">
        <v>1370</v>
      </c>
      <c r="X506">
        <v>148899</v>
      </c>
      <c r="Y506">
        <v>0</v>
      </c>
      <c r="Z506" t="s">
        <v>1371</v>
      </c>
      <c r="AA506" s="6" t="s">
        <v>1293</v>
      </c>
      <c r="AB506" s="6"/>
      <c r="AC506" s="370"/>
      <c r="AD506" s="6">
        <v>2</v>
      </c>
      <c r="AE506" s="370">
        <v>1</v>
      </c>
      <c r="AF506" s="6">
        <v>2</v>
      </c>
      <c r="AG506" s="6"/>
      <c r="AH506" t="s">
        <v>1372</v>
      </c>
    </row>
    <row r="507" spans="1:34" x14ac:dyDescent="0.3">
      <c r="A507" t="s">
        <v>1277</v>
      </c>
      <c r="B507" t="s">
        <v>1747</v>
      </c>
      <c r="C507" s="365" t="s">
        <v>1652</v>
      </c>
      <c r="D507" s="365" t="s">
        <v>1481</v>
      </c>
      <c r="E507" s="365" t="s">
        <v>3</v>
      </c>
      <c r="F507" s="365" t="s">
        <v>398</v>
      </c>
      <c r="G507" s="366">
        <v>43020</v>
      </c>
      <c r="H507" s="367">
        <v>0.50486111111111109</v>
      </c>
      <c r="I507" s="368"/>
      <c r="J507" s="368"/>
      <c r="K507" s="368"/>
      <c r="M507" s="368"/>
      <c r="N507" s="368"/>
      <c r="O507" s="368"/>
      <c r="Q507" t="s">
        <v>1286</v>
      </c>
      <c r="R507" t="s">
        <v>1311</v>
      </c>
      <c r="S507">
        <v>0</v>
      </c>
      <c r="T507">
        <v>0</v>
      </c>
      <c r="U507">
        <v>0</v>
      </c>
      <c r="V507" s="369" t="s">
        <v>1311</v>
      </c>
      <c r="W507">
        <v>0</v>
      </c>
      <c r="X507">
        <v>799</v>
      </c>
      <c r="Y507" t="s">
        <v>1312</v>
      </c>
      <c r="Z507" t="s">
        <v>1313</v>
      </c>
      <c r="AA507" s="6" t="s">
        <v>1298</v>
      </c>
      <c r="AB507" s="6"/>
      <c r="AC507" s="370"/>
      <c r="AD507" s="6">
        <v>1</v>
      </c>
      <c r="AE507" s="370">
        <v>1</v>
      </c>
      <c r="AF507" s="6">
        <v>1</v>
      </c>
      <c r="AG507" s="6"/>
    </row>
    <row r="508" spans="1:34" x14ac:dyDescent="0.3">
      <c r="A508" t="s">
        <v>1277</v>
      </c>
      <c r="B508" t="s">
        <v>1747</v>
      </c>
      <c r="C508" s="365" t="s">
        <v>1652</v>
      </c>
      <c r="D508" s="365" t="s">
        <v>1481</v>
      </c>
      <c r="E508" s="365" t="s">
        <v>3</v>
      </c>
      <c r="F508" s="365" t="s">
        <v>398</v>
      </c>
      <c r="G508" s="366">
        <v>43020</v>
      </c>
      <c r="H508" s="367">
        <v>0.50486111111111109</v>
      </c>
      <c r="I508" s="368"/>
      <c r="J508" s="368"/>
      <c r="K508" s="368"/>
      <c r="M508" s="368"/>
      <c r="N508" s="368"/>
      <c r="O508" s="368"/>
      <c r="Q508" t="s">
        <v>834</v>
      </c>
      <c r="R508" t="s">
        <v>834</v>
      </c>
      <c r="S508" t="s">
        <v>534</v>
      </c>
      <c r="T508">
        <v>0</v>
      </c>
      <c r="U508">
        <v>0</v>
      </c>
      <c r="V508" s="369" t="s">
        <v>534</v>
      </c>
      <c r="W508" t="s">
        <v>1310</v>
      </c>
      <c r="X508">
        <v>105</v>
      </c>
      <c r="Y508">
        <v>0</v>
      </c>
      <c r="Z508">
        <v>0</v>
      </c>
      <c r="AA508" s="6" t="s">
        <v>1280</v>
      </c>
      <c r="AB508" s="6"/>
      <c r="AC508" s="370"/>
      <c r="AD508" s="6">
        <v>1</v>
      </c>
      <c r="AE508" s="370">
        <v>3</v>
      </c>
      <c r="AF508" s="6">
        <v>1</v>
      </c>
      <c r="AG508" s="6"/>
      <c r="AH508" t="s">
        <v>1338</v>
      </c>
    </row>
    <row r="509" spans="1:34" x14ac:dyDescent="0.3">
      <c r="A509" t="s">
        <v>1277</v>
      </c>
      <c r="B509" t="s">
        <v>1122</v>
      </c>
      <c r="C509" s="365" t="s">
        <v>1652</v>
      </c>
      <c r="D509" s="365" t="s">
        <v>1481</v>
      </c>
      <c r="E509" s="365" t="s">
        <v>3</v>
      </c>
      <c r="F509" s="365" t="s">
        <v>398</v>
      </c>
      <c r="G509" s="366">
        <v>43020</v>
      </c>
      <c r="H509" s="367">
        <v>0.50486111111111109</v>
      </c>
      <c r="I509" s="368">
        <v>4.9200000000000001E-2</v>
      </c>
      <c r="J509" s="368">
        <v>3.4299999999999997E-2</v>
      </c>
      <c r="K509" s="368">
        <v>1.4900000000000004E-2</v>
      </c>
      <c r="L509">
        <v>0.56530000000000002</v>
      </c>
      <c r="M509" s="368">
        <v>0.18110000000000001</v>
      </c>
      <c r="N509" s="368">
        <v>0.38419999999999999</v>
      </c>
      <c r="O509" s="368"/>
      <c r="Q509" t="s">
        <v>813</v>
      </c>
      <c r="R509" t="s">
        <v>813</v>
      </c>
      <c r="S509" t="s">
        <v>821</v>
      </c>
      <c r="T509" t="s">
        <v>1377</v>
      </c>
      <c r="U509" t="s">
        <v>1378</v>
      </c>
      <c r="V509" s="369" t="s">
        <v>1398</v>
      </c>
      <c r="W509" t="s">
        <v>1399</v>
      </c>
      <c r="X509">
        <v>110472</v>
      </c>
      <c r="Y509">
        <v>0</v>
      </c>
      <c r="Z509">
        <v>0</v>
      </c>
      <c r="AA509" s="6" t="s">
        <v>1280</v>
      </c>
      <c r="AB509" s="6">
        <v>1</v>
      </c>
      <c r="AC509" s="370">
        <v>3</v>
      </c>
      <c r="AD509" s="6">
        <v>4</v>
      </c>
      <c r="AE509" s="372" t="s">
        <v>1351</v>
      </c>
      <c r="AF509" s="6">
        <v>5</v>
      </c>
      <c r="AG509" s="6"/>
    </row>
    <row r="510" spans="1:34" x14ac:dyDescent="0.3">
      <c r="A510" t="s">
        <v>1277</v>
      </c>
      <c r="B510" t="s">
        <v>1122</v>
      </c>
      <c r="C510" s="365" t="s">
        <v>1652</v>
      </c>
      <c r="D510" s="365" t="s">
        <v>1481</v>
      </c>
      <c r="E510" s="365" t="s">
        <v>3</v>
      </c>
      <c r="F510" s="365" t="s">
        <v>398</v>
      </c>
      <c r="G510" s="366">
        <v>43020</v>
      </c>
      <c r="H510" s="367">
        <v>0.50486111111111109</v>
      </c>
      <c r="I510" s="368"/>
      <c r="J510" s="368"/>
      <c r="K510" s="368"/>
      <c r="M510" s="368"/>
      <c r="N510" s="368"/>
      <c r="O510" s="368"/>
      <c r="Q510" t="s">
        <v>1286</v>
      </c>
      <c r="R510" t="s">
        <v>1287</v>
      </c>
      <c r="S510" t="s">
        <v>1288</v>
      </c>
      <c r="T510" t="s">
        <v>1289</v>
      </c>
      <c r="U510" t="s">
        <v>1290</v>
      </c>
      <c r="V510" s="369" t="s">
        <v>1291</v>
      </c>
      <c r="W510" t="s">
        <v>1282</v>
      </c>
      <c r="X510">
        <v>127160</v>
      </c>
      <c r="Y510">
        <v>0</v>
      </c>
      <c r="Z510" t="s">
        <v>1292</v>
      </c>
      <c r="AA510" s="6" t="s">
        <v>1293</v>
      </c>
      <c r="AB510" s="6"/>
      <c r="AC510" s="370"/>
      <c r="AD510" s="6">
        <v>14</v>
      </c>
      <c r="AE510" s="370">
        <v>1</v>
      </c>
      <c r="AF510" s="6">
        <v>14</v>
      </c>
      <c r="AG510" s="6"/>
      <c r="AH510" t="s">
        <v>1294</v>
      </c>
    </row>
    <row r="511" spans="1:34" x14ac:dyDescent="0.3">
      <c r="A511" t="s">
        <v>1277</v>
      </c>
      <c r="B511" t="s">
        <v>1122</v>
      </c>
      <c r="C511" s="365" t="s">
        <v>1652</v>
      </c>
      <c r="D511" s="365" t="s">
        <v>1481</v>
      </c>
      <c r="E511" s="365" t="s">
        <v>3</v>
      </c>
      <c r="F511" s="365" t="s">
        <v>398</v>
      </c>
      <c r="G511" s="366">
        <v>43020</v>
      </c>
      <c r="H511" s="367">
        <v>0.50486111111111109</v>
      </c>
      <c r="I511" s="368"/>
      <c r="J511" s="368"/>
      <c r="K511" s="368"/>
      <c r="M511" s="368"/>
      <c r="N511" s="368"/>
      <c r="O511" s="368"/>
      <c r="Q511" t="s">
        <v>1286</v>
      </c>
      <c r="R511" t="s">
        <v>1311</v>
      </c>
      <c r="S511">
        <v>0</v>
      </c>
      <c r="T511">
        <v>0</v>
      </c>
      <c r="U511">
        <v>0</v>
      </c>
      <c r="V511" s="369" t="s">
        <v>1311</v>
      </c>
      <c r="W511">
        <v>0</v>
      </c>
      <c r="X511">
        <v>799</v>
      </c>
      <c r="Y511" t="s">
        <v>1312</v>
      </c>
      <c r="Z511" t="s">
        <v>1313</v>
      </c>
      <c r="AA511" s="6" t="s">
        <v>1298</v>
      </c>
      <c r="AB511" s="6"/>
      <c r="AC511" s="370"/>
      <c r="AD511" s="6">
        <v>4</v>
      </c>
      <c r="AE511" s="370">
        <v>1</v>
      </c>
      <c r="AF511" s="6">
        <v>4</v>
      </c>
      <c r="AG511" s="6"/>
    </row>
    <row r="512" spans="1:34" x14ac:dyDescent="0.3">
      <c r="A512" t="s">
        <v>1277</v>
      </c>
      <c r="B512" t="s">
        <v>1122</v>
      </c>
      <c r="C512" s="365" t="s">
        <v>1652</v>
      </c>
      <c r="D512" s="365" t="s">
        <v>1481</v>
      </c>
      <c r="E512" s="365" t="s">
        <v>3</v>
      </c>
      <c r="F512" s="365" t="s">
        <v>398</v>
      </c>
      <c r="G512" s="366">
        <v>43020</v>
      </c>
      <c r="H512" s="367">
        <v>0.50486111111111109</v>
      </c>
      <c r="I512" s="368"/>
      <c r="J512" s="368"/>
      <c r="K512" s="368"/>
      <c r="M512" s="368"/>
      <c r="N512" s="368"/>
      <c r="O512" s="368"/>
      <c r="Q512" t="s">
        <v>813</v>
      </c>
      <c r="R512" t="s">
        <v>813</v>
      </c>
      <c r="S512" t="s">
        <v>833</v>
      </c>
      <c r="T512">
        <v>0</v>
      </c>
      <c r="U512">
        <v>0</v>
      </c>
      <c r="V512" s="369" t="s">
        <v>833</v>
      </c>
      <c r="W512" t="s">
        <v>1355</v>
      </c>
      <c r="X512">
        <v>1078</v>
      </c>
      <c r="Y512">
        <v>0</v>
      </c>
      <c r="Z512" t="s">
        <v>1356</v>
      </c>
      <c r="AA512" s="6" t="s">
        <v>1280</v>
      </c>
      <c r="AB512" s="6"/>
      <c r="AC512" s="370"/>
      <c r="AD512" s="6">
        <v>1</v>
      </c>
      <c r="AE512" s="370">
        <v>1</v>
      </c>
      <c r="AF512" s="6">
        <v>1</v>
      </c>
      <c r="AG512" s="6"/>
    </row>
    <row r="513" spans="1:34" x14ac:dyDescent="0.3">
      <c r="A513" t="s">
        <v>1277</v>
      </c>
      <c r="B513" t="s">
        <v>1122</v>
      </c>
      <c r="C513" s="365" t="s">
        <v>1652</v>
      </c>
      <c r="D513" s="365" t="s">
        <v>1481</v>
      </c>
      <c r="E513" s="365" t="s">
        <v>3</v>
      </c>
      <c r="F513" s="365" t="s">
        <v>398</v>
      </c>
      <c r="G513" s="366">
        <v>43020</v>
      </c>
      <c r="H513" s="367">
        <v>0.50486111111111109</v>
      </c>
      <c r="I513" s="368"/>
      <c r="J513" s="368"/>
      <c r="K513" s="368"/>
      <c r="M513" s="368"/>
      <c r="N513" s="368"/>
      <c r="O513" s="368"/>
      <c r="Q513" t="s">
        <v>834</v>
      </c>
      <c r="R513" t="s">
        <v>834</v>
      </c>
      <c r="S513" t="s">
        <v>534</v>
      </c>
      <c r="T513" t="s">
        <v>842</v>
      </c>
      <c r="U513" t="s">
        <v>1393</v>
      </c>
      <c r="V513" s="369" t="s">
        <v>1394</v>
      </c>
      <c r="W513" t="s">
        <v>1310</v>
      </c>
      <c r="X513">
        <v>138211</v>
      </c>
      <c r="Y513">
        <v>0</v>
      </c>
      <c r="Z513" t="s">
        <v>1395</v>
      </c>
      <c r="AA513" s="6" t="s">
        <v>1280</v>
      </c>
      <c r="AB513" s="6"/>
      <c r="AC513" s="370"/>
      <c r="AD513" s="6">
        <v>4</v>
      </c>
      <c r="AE513" s="370">
        <v>2</v>
      </c>
      <c r="AF513" s="6">
        <v>4</v>
      </c>
      <c r="AG513" s="6"/>
    </row>
    <row r="514" spans="1:34" x14ac:dyDescent="0.3">
      <c r="A514" t="s">
        <v>1277</v>
      </c>
      <c r="B514" t="s">
        <v>1122</v>
      </c>
      <c r="C514" s="365" t="s">
        <v>1652</v>
      </c>
      <c r="D514" s="365" t="s">
        <v>1481</v>
      </c>
      <c r="E514" s="365" t="s">
        <v>3</v>
      </c>
      <c r="F514" s="365" t="s">
        <v>398</v>
      </c>
      <c r="G514" s="366">
        <v>43020</v>
      </c>
      <c r="H514" s="367">
        <v>0.50486111111111109</v>
      </c>
      <c r="I514" s="368"/>
      <c r="J514" s="368"/>
      <c r="K514" s="368"/>
      <c r="M514" s="368"/>
      <c r="N514" s="368"/>
      <c r="O514" s="368"/>
      <c r="Q514" t="s">
        <v>813</v>
      </c>
      <c r="R514" t="s">
        <v>813</v>
      </c>
      <c r="S514" t="s">
        <v>821</v>
      </c>
      <c r="T514" t="s">
        <v>596</v>
      </c>
      <c r="U514" t="s">
        <v>826</v>
      </c>
      <c r="V514" s="369" t="s">
        <v>826</v>
      </c>
      <c r="W514" t="s">
        <v>1319</v>
      </c>
      <c r="X514">
        <v>106782</v>
      </c>
      <c r="Y514">
        <v>0</v>
      </c>
      <c r="Z514">
        <v>0</v>
      </c>
      <c r="AA514" s="6" t="s">
        <v>1280</v>
      </c>
      <c r="AB514" s="6"/>
      <c r="AC514" s="370"/>
      <c r="AD514" s="6">
        <v>1</v>
      </c>
      <c r="AE514" s="370">
        <v>2</v>
      </c>
      <c r="AF514" s="6">
        <v>1</v>
      </c>
      <c r="AG514" s="6"/>
      <c r="AH514" t="s">
        <v>1365</v>
      </c>
    </row>
    <row r="515" spans="1:34" x14ac:dyDescent="0.3">
      <c r="A515" t="s">
        <v>1277</v>
      </c>
      <c r="B515" t="s">
        <v>1122</v>
      </c>
      <c r="C515" s="365" t="s">
        <v>1652</v>
      </c>
      <c r="D515" s="365" t="s">
        <v>1481</v>
      </c>
      <c r="E515" s="365" t="s">
        <v>3</v>
      </c>
      <c r="F515" s="365" t="s">
        <v>398</v>
      </c>
      <c r="G515" s="366">
        <v>43020</v>
      </c>
      <c r="H515" s="367">
        <v>0.50486111111111109</v>
      </c>
      <c r="I515" s="368"/>
      <c r="J515" s="368"/>
      <c r="K515" s="368"/>
      <c r="M515" s="368"/>
      <c r="N515" s="368"/>
      <c r="O515" s="368"/>
      <c r="Q515" t="s">
        <v>813</v>
      </c>
      <c r="R515" t="s">
        <v>813</v>
      </c>
      <c r="S515" t="s">
        <v>821</v>
      </c>
      <c r="T515" t="s">
        <v>822</v>
      </c>
      <c r="U515" t="s">
        <v>1400</v>
      </c>
      <c r="V515" s="369" t="s">
        <v>1433</v>
      </c>
      <c r="W515" t="s">
        <v>1434</v>
      </c>
      <c r="X515">
        <v>102915</v>
      </c>
      <c r="Y515">
        <v>0</v>
      </c>
      <c r="Z515">
        <v>0</v>
      </c>
      <c r="AA515" s="6" t="s">
        <v>1280</v>
      </c>
      <c r="AB515" s="6"/>
      <c r="AC515" s="370"/>
      <c r="AD515" s="6">
        <v>1</v>
      </c>
      <c r="AE515" s="370">
        <v>1</v>
      </c>
      <c r="AF515" s="6">
        <v>1</v>
      </c>
      <c r="AG515" s="6"/>
    </row>
    <row r="516" spans="1:34" x14ac:dyDescent="0.3">
      <c r="A516" t="s">
        <v>1277</v>
      </c>
      <c r="B516" t="s">
        <v>1122</v>
      </c>
      <c r="C516" s="365" t="s">
        <v>1652</v>
      </c>
      <c r="D516" s="365" t="s">
        <v>1481</v>
      </c>
      <c r="E516" s="365" t="s">
        <v>3</v>
      </c>
      <c r="F516" s="365" t="s">
        <v>398</v>
      </c>
      <c r="G516" s="366">
        <v>43020</v>
      </c>
      <c r="H516" s="367">
        <v>0.50486111111111109</v>
      </c>
      <c r="I516" s="368"/>
      <c r="J516" s="368"/>
      <c r="K516" s="368"/>
      <c r="M516" s="368"/>
      <c r="N516" s="368"/>
      <c r="O516" s="368"/>
      <c r="Q516" t="s">
        <v>1286</v>
      </c>
      <c r="R516" t="s">
        <v>1450</v>
      </c>
      <c r="S516">
        <v>0</v>
      </c>
      <c r="T516">
        <v>0</v>
      </c>
      <c r="U516">
        <v>0</v>
      </c>
      <c r="V516" s="369" t="s">
        <v>1450</v>
      </c>
      <c r="W516">
        <v>0</v>
      </c>
      <c r="X516">
        <v>0</v>
      </c>
      <c r="Y516">
        <v>0</v>
      </c>
      <c r="Z516" t="s">
        <v>1451</v>
      </c>
      <c r="AA516" s="6" t="s">
        <v>1293</v>
      </c>
      <c r="AB516" s="6"/>
      <c r="AC516" s="370"/>
      <c r="AD516" s="6" t="s">
        <v>1461</v>
      </c>
      <c r="AE516" s="370">
        <v>3</v>
      </c>
      <c r="AF516" s="6" t="s">
        <v>118</v>
      </c>
      <c r="AG516" s="6"/>
      <c r="AH516" t="s">
        <v>1659</v>
      </c>
    </row>
    <row r="517" spans="1:34" x14ac:dyDescent="0.3">
      <c r="A517" t="s">
        <v>1277</v>
      </c>
      <c r="B517" t="s">
        <v>1749</v>
      </c>
      <c r="C517" s="365" t="s">
        <v>1652</v>
      </c>
      <c r="D517" s="365" t="s">
        <v>1481</v>
      </c>
      <c r="E517" s="365" t="s">
        <v>3</v>
      </c>
      <c r="F517" s="365" t="s">
        <v>403</v>
      </c>
      <c r="G517" s="366">
        <v>43020</v>
      </c>
      <c r="H517" s="367">
        <v>0.51944444444444449</v>
      </c>
      <c r="I517" s="368">
        <v>6.83E-2</v>
      </c>
      <c r="J517" s="368">
        <v>4.19E-2</v>
      </c>
      <c r="K517" s="368">
        <v>2.64E-2</v>
      </c>
      <c r="L517">
        <v>0.52110000000000001</v>
      </c>
      <c r="M517" s="368">
        <v>0.2336</v>
      </c>
      <c r="N517" s="368">
        <v>0.28749999999999998</v>
      </c>
      <c r="O517" s="368"/>
      <c r="Q517" t="s">
        <v>813</v>
      </c>
      <c r="R517" t="s">
        <v>813</v>
      </c>
      <c r="S517" t="s">
        <v>821</v>
      </c>
      <c r="T517">
        <v>0</v>
      </c>
      <c r="U517">
        <v>0</v>
      </c>
      <c r="V517" s="369" t="s">
        <v>813</v>
      </c>
      <c r="W517">
        <v>0</v>
      </c>
      <c r="X517">
        <v>1066</v>
      </c>
      <c r="Y517">
        <v>0</v>
      </c>
      <c r="Z517">
        <v>0</v>
      </c>
      <c r="AA517" s="6" t="s">
        <v>1280</v>
      </c>
      <c r="AB517" s="6">
        <v>1</v>
      </c>
      <c r="AC517" s="370">
        <v>3</v>
      </c>
      <c r="AD517" s="6">
        <v>1</v>
      </c>
      <c r="AE517" s="370">
        <v>3</v>
      </c>
      <c r="AF517" s="6">
        <v>2</v>
      </c>
      <c r="AG517" s="6"/>
      <c r="AH517" t="s">
        <v>1548</v>
      </c>
    </row>
    <row r="518" spans="1:34" x14ac:dyDescent="0.3">
      <c r="A518" t="s">
        <v>1277</v>
      </c>
      <c r="B518" t="s">
        <v>1749</v>
      </c>
      <c r="C518" s="365" t="s">
        <v>1652</v>
      </c>
      <c r="D518" s="365" t="s">
        <v>1481</v>
      </c>
      <c r="E518" s="365" t="s">
        <v>3</v>
      </c>
      <c r="F518" s="365" t="s">
        <v>403</v>
      </c>
      <c r="G518" s="366">
        <v>43020</v>
      </c>
      <c r="H518" s="367">
        <v>0.51944444444444449</v>
      </c>
      <c r="I518" s="368"/>
      <c r="J518" s="368"/>
      <c r="K518" s="368"/>
      <c r="M518" s="368"/>
      <c r="N518" s="368"/>
      <c r="O518" s="368"/>
      <c r="Q518" t="s">
        <v>1286</v>
      </c>
      <c r="R518" t="s">
        <v>1295</v>
      </c>
      <c r="S518" t="s">
        <v>1296</v>
      </c>
      <c r="T518">
        <v>0</v>
      </c>
      <c r="U518">
        <v>0</v>
      </c>
      <c r="V518" s="369" t="s">
        <v>1297</v>
      </c>
      <c r="W518">
        <v>0</v>
      </c>
      <c r="X518">
        <v>108400</v>
      </c>
      <c r="Y518">
        <v>0</v>
      </c>
      <c r="Z518">
        <v>0</v>
      </c>
      <c r="AA518" s="6" t="s">
        <v>1298</v>
      </c>
      <c r="AB518" s="6">
        <v>1</v>
      </c>
      <c r="AC518" s="370">
        <v>1</v>
      </c>
      <c r="AD518" s="6"/>
      <c r="AE518" s="370"/>
      <c r="AF518" s="6">
        <v>1</v>
      </c>
      <c r="AG518" s="6"/>
    </row>
    <row r="519" spans="1:34" x14ac:dyDescent="0.3">
      <c r="A519" t="s">
        <v>1277</v>
      </c>
      <c r="B519" t="s">
        <v>1749</v>
      </c>
      <c r="C519" s="365" t="s">
        <v>1652</v>
      </c>
      <c r="D519" s="365" t="s">
        <v>1481</v>
      </c>
      <c r="E519" s="365" t="s">
        <v>3</v>
      </c>
      <c r="F519" s="365" t="s">
        <v>403</v>
      </c>
      <c r="G519" s="366">
        <v>43020</v>
      </c>
      <c r="H519" s="367">
        <v>0.51944444444444449</v>
      </c>
      <c r="I519" s="368"/>
      <c r="J519" s="368"/>
      <c r="K519" s="368"/>
      <c r="M519" s="368"/>
      <c r="N519" s="368"/>
      <c r="O519" s="368"/>
      <c r="Q519" t="s">
        <v>1286</v>
      </c>
      <c r="R519" t="s">
        <v>1287</v>
      </c>
      <c r="S519" t="s">
        <v>1288</v>
      </c>
      <c r="T519" t="s">
        <v>1289</v>
      </c>
      <c r="U519" t="s">
        <v>1290</v>
      </c>
      <c r="V519" s="369" t="s">
        <v>1291</v>
      </c>
      <c r="W519" t="s">
        <v>1282</v>
      </c>
      <c r="X519">
        <v>127160</v>
      </c>
      <c r="Y519">
        <v>0</v>
      </c>
      <c r="Z519" t="s">
        <v>1292</v>
      </c>
      <c r="AA519" s="6" t="s">
        <v>1293</v>
      </c>
      <c r="AB519" s="6">
        <v>1</v>
      </c>
      <c r="AC519" s="370">
        <v>1</v>
      </c>
      <c r="AD519" s="6"/>
      <c r="AE519" s="370"/>
      <c r="AF519" s="6">
        <v>1</v>
      </c>
      <c r="AG519" s="6"/>
      <c r="AH519" t="s">
        <v>1294</v>
      </c>
    </row>
    <row r="520" spans="1:34" x14ac:dyDescent="0.3">
      <c r="A520" t="s">
        <v>1277</v>
      </c>
      <c r="B520" t="s">
        <v>1749</v>
      </c>
      <c r="C520" s="365" t="s">
        <v>1652</v>
      </c>
      <c r="D520" s="365" t="s">
        <v>1481</v>
      </c>
      <c r="E520" s="365" t="s">
        <v>3</v>
      </c>
      <c r="F520" s="365" t="s">
        <v>403</v>
      </c>
      <c r="G520" s="366">
        <v>43020</v>
      </c>
      <c r="H520" s="367">
        <v>0.51944444444444449</v>
      </c>
      <c r="I520" s="368"/>
      <c r="J520" s="368"/>
      <c r="K520" s="368"/>
      <c r="M520" s="368"/>
      <c r="N520" s="368"/>
      <c r="O520" s="368"/>
      <c r="Q520" t="s">
        <v>813</v>
      </c>
      <c r="R520" t="s">
        <v>813</v>
      </c>
      <c r="S520" t="s">
        <v>821</v>
      </c>
      <c r="T520" t="s">
        <v>822</v>
      </c>
      <c r="U520">
        <v>0</v>
      </c>
      <c r="V520" s="369" t="s">
        <v>822</v>
      </c>
      <c r="W520" t="s">
        <v>1344</v>
      </c>
      <c r="X520">
        <v>1135</v>
      </c>
      <c r="Y520">
        <v>0</v>
      </c>
      <c r="Z520">
        <v>0</v>
      </c>
      <c r="AA520" s="6" t="s">
        <v>1280</v>
      </c>
      <c r="AB520" s="6">
        <v>1</v>
      </c>
      <c r="AC520" s="370">
        <v>3</v>
      </c>
      <c r="AD520" s="6"/>
      <c r="AE520" s="370"/>
      <c r="AF520" s="6">
        <v>1</v>
      </c>
      <c r="AG520" s="6"/>
    </row>
    <row r="521" spans="1:34" x14ac:dyDescent="0.3">
      <c r="A521" t="s">
        <v>1277</v>
      </c>
      <c r="B521" t="s">
        <v>1749</v>
      </c>
      <c r="C521" s="365" t="s">
        <v>1652</v>
      </c>
      <c r="D521" s="365" t="s">
        <v>1481</v>
      </c>
      <c r="E521" s="365" t="s">
        <v>3</v>
      </c>
      <c r="F521" s="365" t="s">
        <v>403</v>
      </c>
      <c r="G521" s="366">
        <v>43020</v>
      </c>
      <c r="H521" s="367">
        <v>0.51944444444444449</v>
      </c>
      <c r="I521" s="368"/>
      <c r="J521" s="368"/>
      <c r="K521" s="368"/>
      <c r="M521" s="368"/>
      <c r="N521" s="368"/>
      <c r="O521" s="368"/>
      <c r="Q521" t="s">
        <v>785</v>
      </c>
      <c r="R521" t="s">
        <v>785</v>
      </c>
      <c r="S521">
        <v>0</v>
      </c>
      <c r="T521">
        <v>0</v>
      </c>
      <c r="U521">
        <v>0</v>
      </c>
      <c r="V521" s="369" t="s">
        <v>785</v>
      </c>
      <c r="W521">
        <v>0</v>
      </c>
      <c r="X521">
        <v>882</v>
      </c>
      <c r="Y521">
        <v>0</v>
      </c>
      <c r="Z521">
        <v>0</v>
      </c>
      <c r="AA521" s="6" t="s">
        <v>1280</v>
      </c>
      <c r="AB521" s="6"/>
      <c r="AC521" s="370"/>
      <c r="AD521" s="6">
        <v>1</v>
      </c>
      <c r="AE521" s="370">
        <v>2</v>
      </c>
      <c r="AF521" s="6">
        <v>1</v>
      </c>
      <c r="AG521" s="6"/>
      <c r="AH521" t="s">
        <v>1663</v>
      </c>
    </row>
    <row r="522" spans="1:34" x14ac:dyDescent="0.3">
      <c r="A522" t="s">
        <v>1277</v>
      </c>
      <c r="B522" t="s">
        <v>1749</v>
      </c>
      <c r="C522" s="365" t="s">
        <v>1652</v>
      </c>
      <c r="D522" s="365" t="s">
        <v>1481</v>
      </c>
      <c r="E522" s="365" t="s">
        <v>3</v>
      </c>
      <c r="F522" s="365" t="s">
        <v>403</v>
      </c>
      <c r="G522" s="366">
        <v>43020</v>
      </c>
      <c r="H522" s="367">
        <v>0.51944444444444449</v>
      </c>
      <c r="I522" s="368"/>
      <c r="J522" s="368"/>
      <c r="K522" s="368"/>
      <c r="M522" s="368"/>
      <c r="N522" s="368"/>
      <c r="O522" s="368"/>
      <c r="Q522" t="s">
        <v>1286</v>
      </c>
      <c r="R522" t="s">
        <v>1450</v>
      </c>
      <c r="S522">
        <v>0</v>
      </c>
      <c r="T522">
        <v>0</v>
      </c>
      <c r="U522">
        <v>0</v>
      </c>
      <c r="V522" s="369" t="s">
        <v>1450</v>
      </c>
      <c r="W522">
        <v>0</v>
      </c>
      <c r="X522">
        <v>0</v>
      </c>
      <c r="Y522">
        <v>0</v>
      </c>
      <c r="Z522" t="s">
        <v>1451</v>
      </c>
      <c r="AA522" s="6" t="s">
        <v>1293</v>
      </c>
      <c r="AB522" s="6"/>
      <c r="AC522" s="370"/>
      <c r="AD522" s="6" t="s">
        <v>1461</v>
      </c>
      <c r="AE522" s="370">
        <v>3</v>
      </c>
      <c r="AF522" s="6" t="s">
        <v>118</v>
      </c>
      <c r="AG522" s="6"/>
      <c r="AH522" t="s">
        <v>1659</v>
      </c>
    </row>
    <row r="523" spans="1:34" x14ac:dyDescent="0.3">
      <c r="A523" t="s">
        <v>1277</v>
      </c>
      <c r="B523" t="s">
        <v>1749</v>
      </c>
      <c r="C523" s="365" t="s">
        <v>1652</v>
      </c>
      <c r="D523" s="365" t="s">
        <v>1481</v>
      </c>
      <c r="E523" s="365" t="s">
        <v>3</v>
      </c>
      <c r="F523" s="365" t="s">
        <v>403</v>
      </c>
      <c r="G523" s="366">
        <v>43020</v>
      </c>
      <c r="H523" s="367">
        <v>0.51944444444444449</v>
      </c>
      <c r="I523" s="368"/>
      <c r="J523" s="368"/>
      <c r="K523" s="368"/>
      <c r="M523" s="368"/>
      <c r="N523" s="368"/>
      <c r="O523" s="368"/>
      <c r="Q523" t="s">
        <v>1374</v>
      </c>
      <c r="R523" t="s">
        <v>1374</v>
      </c>
      <c r="S523" t="s">
        <v>1408</v>
      </c>
      <c r="T523" t="s">
        <v>1409</v>
      </c>
      <c r="U523">
        <v>0</v>
      </c>
      <c r="V523" s="369" t="s">
        <v>1409</v>
      </c>
      <c r="W523" t="s">
        <v>1657</v>
      </c>
      <c r="X523">
        <v>123117</v>
      </c>
      <c r="Y523">
        <v>0</v>
      </c>
      <c r="Z523">
        <v>0</v>
      </c>
      <c r="AA523" s="6" t="s">
        <v>1293</v>
      </c>
      <c r="AB523" s="6"/>
      <c r="AC523" s="370"/>
      <c r="AD523" s="6">
        <v>1</v>
      </c>
      <c r="AE523" s="370">
        <v>3</v>
      </c>
      <c r="AF523" s="6">
        <v>1</v>
      </c>
      <c r="AG523" s="6"/>
      <c r="AH523" t="s">
        <v>1658</v>
      </c>
    </row>
    <row r="524" spans="1:34" x14ac:dyDescent="0.3">
      <c r="A524" t="s">
        <v>1277</v>
      </c>
      <c r="B524" t="s">
        <v>1749</v>
      </c>
      <c r="C524" s="365" t="s">
        <v>1652</v>
      </c>
      <c r="D524" s="365" t="s">
        <v>1481</v>
      </c>
      <c r="E524" s="365" t="s">
        <v>3</v>
      </c>
      <c r="F524" s="365" t="s">
        <v>403</v>
      </c>
      <c r="G524" s="366">
        <v>43020</v>
      </c>
      <c r="H524" s="367">
        <v>0.51944444444444449</v>
      </c>
      <c r="I524" s="368"/>
      <c r="J524" s="368"/>
      <c r="K524" s="368"/>
      <c r="M524" s="368"/>
      <c r="N524" s="368"/>
      <c r="O524" s="368"/>
      <c r="Q524" t="s">
        <v>1286</v>
      </c>
      <c r="R524" t="s">
        <v>1367</v>
      </c>
      <c r="S524" t="s">
        <v>1368</v>
      </c>
      <c r="T524">
        <v>0</v>
      </c>
      <c r="U524">
        <v>0</v>
      </c>
      <c r="V524" s="369" t="s">
        <v>1369</v>
      </c>
      <c r="W524" t="s">
        <v>1370</v>
      </c>
      <c r="X524">
        <v>148899</v>
      </c>
      <c r="Y524">
        <v>0</v>
      </c>
      <c r="Z524" t="s">
        <v>1371</v>
      </c>
      <c r="AA524" s="6" t="s">
        <v>1293</v>
      </c>
      <c r="AB524" s="6"/>
      <c r="AC524" s="370"/>
      <c r="AD524" s="6">
        <v>1</v>
      </c>
      <c r="AE524" s="370">
        <v>1</v>
      </c>
      <c r="AF524" s="6">
        <v>1</v>
      </c>
      <c r="AG524" s="6"/>
    </row>
    <row r="525" spans="1:34" x14ac:dyDescent="0.3">
      <c r="A525" t="s">
        <v>1277</v>
      </c>
      <c r="B525" t="s">
        <v>1750</v>
      </c>
      <c r="C525" s="365" t="s">
        <v>1652</v>
      </c>
      <c r="D525" s="365" t="s">
        <v>1481</v>
      </c>
      <c r="E525" s="365" t="s">
        <v>3</v>
      </c>
      <c r="F525" s="365" t="s">
        <v>403</v>
      </c>
      <c r="G525" s="366">
        <v>43020</v>
      </c>
      <c r="H525" s="367">
        <v>0.51944444444444449</v>
      </c>
      <c r="I525" s="368">
        <v>5.0999999999999997E-2</v>
      </c>
      <c r="J525" s="368">
        <v>2.9499999999999998E-2</v>
      </c>
      <c r="K525" s="368">
        <v>2.1499999999999998E-2</v>
      </c>
      <c r="L525">
        <v>0.3145</v>
      </c>
      <c r="M525" s="368">
        <v>0.11840000000000001</v>
      </c>
      <c r="N525" s="368">
        <v>0.1961</v>
      </c>
      <c r="O525" s="368"/>
      <c r="Q525" t="s">
        <v>1286</v>
      </c>
      <c r="R525" t="s">
        <v>1287</v>
      </c>
      <c r="S525" t="s">
        <v>1288</v>
      </c>
      <c r="T525" t="s">
        <v>1289</v>
      </c>
      <c r="U525" t="s">
        <v>1290</v>
      </c>
      <c r="V525" s="369" t="s">
        <v>1291</v>
      </c>
      <c r="W525" t="s">
        <v>1282</v>
      </c>
      <c r="X525">
        <v>127160</v>
      </c>
      <c r="Y525">
        <v>0</v>
      </c>
      <c r="Z525" t="s">
        <v>1292</v>
      </c>
      <c r="AA525" s="6" t="s">
        <v>1293</v>
      </c>
      <c r="AB525" s="6">
        <v>1</v>
      </c>
      <c r="AC525" s="370">
        <v>1</v>
      </c>
      <c r="AD525" s="6"/>
      <c r="AE525" s="370"/>
      <c r="AF525" s="6">
        <v>1</v>
      </c>
      <c r="AG525" s="6"/>
      <c r="AH525" t="s">
        <v>1294</v>
      </c>
    </row>
    <row r="526" spans="1:34" x14ac:dyDescent="0.3">
      <c r="A526" t="s">
        <v>1277</v>
      </c>
      <c r="B526" t="s">
        <v>1750</v>
      </c>
      <c r="C526" s="365" t="s">
        <v>1652</v>
      </c>
      <c r="D526" s="365" t="s">
        <v>1481</v>
      </c>
      <c r="E526" s="365" t="s">
        <v>3</v>
      </c>
      <c r="F526" s="365" t="s">
        <v>403</v>
      </c>
      <c r="G526" s="366">
        <v>43020</v>
      </c>
      <c r="H526" s="367">
        <v>0.51944444444444449</v>
      </c>
      <c r="I526" s="368"/>
      <c r="J526" s="368"/>
      <c r="K526" s="368"/>
      <c r="M526" s="368"/>
      <c r="N526" s="368"/>
      <c r="O526" s="368"/>
      <c r="Q526" t="s">
        <v>785</v>
      </c>
      <c r="R526" t="s">
        <v>785</v>
      </c>
      <c r="S526" t="s">
        <v>786</v>
      </c>
      <c r="T526" t="s">
        <v>787</v>
      </c>
      <c r="U526" t="s">
        <v>797</v>
      </c>
      <c r="V526" s="369" t="s">
        <v>797</v>
      </c>
      <c r="W526" t="s">
        <v>1347</v>
      </c>
      <c r="X526">
        <v>931</v>
      </c>
      <c r="Y526">
        <v>0</v>
      </c>
      <c r="Z526">
        <v>0</v>
      </c>
      <c r="AA526" s="6" t="s">
        <v>1280</v>
      </c>
      <c r="AB526" s="6"/>
      <c r="AC526" s="370"/>
      <c r="AD526" s="6">
        <v>1</v>
      </c>
      <c r="AE526" s="370">
        <v>3</v>
      </c>
      <c r="AF526" s="6">
        <v>1</v>
      </c>
      <c r="AG526" s="6"/>
    </row>
    <row r="527" spans="1:34" x14ac:dyDescent="0.3">
      <c r="A527" t="s">
        <v>1277</v>
      </c>
      <c r="B527" t="s">
        <v>1750</v>
      </c>
      <c r="C527" s="365" t="s">
        <v>1652</v>
      </c>
      <c r="D527" s="365" t="s">
        <v>1481</v>
      </c>
      <c r="E527" s="365" t="s">
        <v>3</v>
      </c>
      <c r="F527" s="365" t="s">
        <v>403</v>
      </c>
      <c r="G527" s="366">
        <v>43020</v>
      </c>
      <c r="H527" s="367">
        <v>0.51944444444444449</v>
      </c>
      <c r="I527" s="368"/>
      <c r="J527" s="368"/>
      <c r="K527" s="368"/>
      <c r="M527" s="368"/>
      <c r="N527" s="368"/>
      <c r="O527" s="368"/>
      <c r="Q527" t="s">
        <v>813</v>
      </c>
      <c r="R527" t="s">
        <v>813</v>
      </c>
      <c r="S527" t="s">
        <v>833</v>
      </c>
      <c r="T527">
        <v>0</v>
      </c>
      <c r="U527">
        <v>0</v>
      </c>
      <c r="V527" s="369" t="s">
        <v>833</v>
      </c>
      <c r="W527" t="s">
        <v>1355</v>
      </c>
      <c r="X527">
        <v>1078</v>
      </c>
      <c r="Y527">
        <v>0</v>
      </c>
      <c r="Z527" t="s">
        <v>1356</v>
      </c>
      <c r="AA527" s="6" t="s">
        <v>1280</v>
      </c>
      <c r="AB527" s="6"/>
      <c r="AC527" s="370"/>
      <c r="AD527" s="6">
        <v>1</v>
      </c>
      <c r="AE527" s="370">
        <v>1</v>
      </c>
      <c r="AF527" s="6">
        <v>1</v>
      </c>
      <c r="AG527" s="6"/>
    </row>
    <row r="528" spans="1:34" x14ac:dyDescent="0.3">
      <c r="A528" t="s">
        <v>1277</v>
      </c>
      <c r="B528" t="s">
        <v>1750</v>
      </c>
      <c r="C528" s="365" t="s">
        <v>1652</v>
      </c>
      <c r="D528" s="365" t="s">
        <v>1481</v>
      </c>
      <c r="E528" s="365" t="s">
        <v>3</v>
      </c>
      <c r="F528" s="365" t="s">
        <v>403</v>
      </c>
      <c r="G528" s="366">
        <v>43020</v>
      </c>
      <c r="H528" s="367">
        <v>0.51944444444444449</v>
      </c>
      <c r="I528" s="368"/>
      <c r="J528" s="368"/>
      <c r="K528" s="368"/>
      <c r="M528" s="368"/>
      <c r="N528" s="368"/>
      <c r="O528" s="368"/>
      <c r="Q528" t="s">
        <v>1286</v>
      </c>
      <c r="R528" t="s">
        <v>1367</v>
      </c>
      <c r="S528" t="s">
        <v>1368</v>
      </c>
      <c r="T528">
        <v>0</v>
      </c>
      <c r="U528">
        <v>0</v>
      </c>
      <c r="V528" s="369" t="s">
        <v>1369</v>
      </c>
      <c r="W528" t="s">
        <v>1370</v>
      </c>
      <c r="X528">
        <v>148899</v>
      </c>
      <c r="Y528">
        <v>0</v>
      </c>
      <c r="Z528" t="s">
        <v>1371</v>
      </c>
      <c r="AA528" s="6" t="s">
        <v>1293</v>
      </c>
      <c r="AB528" s="6"/>
      <c r="AC528" s="370"/>
      <c r="AD528" s="6">
        <v>1</v>
      </c>
      <c r="AE528" s="370">
        <v>1</v>
      </c>
      <c r="AF528" s="6">
        <v>1</v>
      </c>
      <c r="AG528" s="6"/>
      <c r="AH528" t="s">
        <v>1372</v>
      </c>
    </row>
    <row r="529" spans="1:34" x14ac:dyDescent="0.3">
      <c r="A529" t="s">
        <v>1277</v>
      </c>
      <c r="B529" t="s">
        <v>1751</v>
      </c>
      <c r="C529" s="365" t="s">
        <v>1652</v>
      </c>
      <c r="D529" s="365" t="s">
        <v>1481</v>
      </c>
      <c r="E529" s="365" t="s">
        <v>3</v>
      </c>
      <c r="F529" s="365" t="s">
        <v>403</v>
      </c>
      <c r="G529" s="366">
        <v>43020</v>
      </c>
      <c r="H529" s="367">
        <v>0.51944444444444449</v>
      </c>
      <c r="I529" s="368">
        <v>0.06</v>
      </c>
      <c r="J529" s="368">
        <v>4.9500000000000002E-2</v>
      </c>
      <c r="K529" s="368">
        <v>1.0499999999999995E-2</v>
      </c>
      <c r="L529">
        <v>0.4914</v>
      </c>
      <c r="M529" s="368">
        <v>0.222</v>
      </c>
      <c r="N529" s="368">
        <v>0.26939999999999997</v>
      </c>
      <c r="O529" s="368"/>
      <c r="Q529" t="s">
        <v>1286</v>
      </c>
      <c r="R529" t="s">
        <v>1450</v>
      </c>
      <c r="S529">
        <v>0</v>
      </c>
      <c r="T529">
        <v>0</v>
      </c>
      <c r="U529">
        <v>0</v>
      </c>
      <c r="V529" s="369" t="s">
        <v>1450</v>
      </c>
      <c r="W529">
        <v>0</v>
      </c>
      <c r="X529">
        <v>0</v>
      </c>
      <c r="Y529">
        <v>0</v>
      </c>
      <c r="Z529" t="s">
        <v>1451</v>
      </c>
      <c r="AA529" s="6" t="s">
        <v>1293</v>
      </c>
      <c r="AB529" s="6" t="s">
        <v>1461</v>
      </c>
      <c r="AC529" s="370">
        <v>3</v>
      </c>
      <c r="AD529" s="6"/>
      <c r="AE529" s="370"/>
      <c r="AF529" s="6" t="s">
        <v>118</v>
      </c>
      <c r="AG529" s="6"/>
      <c r="AH529" t="s">
        <v>1659</v>
      </c>
    </row>
    <row r="530" spans="1:34" x14ac:dyDescent="0.3">
      <c r="A530" t="s">
        <v>1277</v>
      </c>
      <c r="B530" t="s">
        <v>1751</v>
      </c>
      <c r="C530" s="365" t="s">
        <v>1652</v>
      </c>
      <c r="D530" s="365" t="s">
        <v>1481</v>
      </c>
      <c r="E530" s="365" t="s">
        <v>3</v>
      </c>
      <c r="F530" s="365" t="s">
        <v>403</v>
      </c>
      <c r="G530" s="366">
        <v>43020</v>
      </c>
      <c r="H530" s="367">
        <v>0.51944444444444449</v>
      </c>
      <c r="I530" s="368"/>
      <c r="J530" s="368"/>
      <c r="K530" s="368"/>
      <c r="M530" s="368"/>
      <c r="N530" s="368"/>
      <c r="O530" s="368"/>
      <c r="Q530" t="s">
        <v>785</v>
      </c>
      <c r="R530" t="s">
        <v>785</v>
      </c>
      <c r="S530" t="s">
        <v>786</v>
      </c>
      <c r="T530" t="s">
        <v>787</v>
      </c>
      <c r="U530" t="s">
        <v>797</v>
      </c>
      <c r="V530" s="369" t="s">
        <v>797</v>
      </c>
      <c r="W530" t="s">
        <v>1347</v>
      </c>
      <c r="X530">
        <v>931</v>
      </c>
      <c r="Y530">
        <v>0</v>
      </c>
      <c r="Z530">
        <v>0</v>
      </c>
      <c r="AA530" s="6" t="s">
        <v>1280</v>
      </c>
      <c r="AB530" s="6">
        <v>1</v>
      </c>
      <c r="AC530" s="370">
        <v>3</v>
      </c>
      <c r="AD530" s="6"/>
      <c r="AE530" s="370"/>
      <c r="AF530" s="6">
        <v>1</v>
      </c>
      <c r="AG530" s="6"/>
    </row>
    <row r="531" spans="1:34" x14ac:dyDescent="0.3">
      <c r="A531" t="s">
        <v>1277</v>
      </c>
      <c r="B531" t="s">
        <v>1751</v>
      </c>
      <c r="C531" s="365" t="s">
        <v>1652</v>
      </c>
      <c r="D531" s="365" t="s">
        <v>1481</v>
      </c>
      <c r="E531" s="365" t="s">
        <v>3</v>
      </c>
      <c r="F531" s="365" t="s">
        <v>403</v>
      </c>
      <c r="G531" s="366">
        <v>43020</v>
      </c>
      <c r="H531" s="367">
        <v>0.51944444444444449</v>
      </c>
      <c r="I531" s="368"/>
      <c r="J531" s="368"/>
      <c r="K531" s="368"/>
      <c r="M531" s="368"/>
      <c r="N531" s="368"/>
      <c r="O531" s="368"/>
      <c r="Q531" t="s">
        <v>785</v>
      </c>
      <c r="R531" t="s">
        <v>785</v>
      </c>
      <c r="S531">
        <v>0</v>
      </c>
      <c r="T531">
        <v>0</v>
      </c>
      <c r="U531">
        <v>0</v>
      </c>
      <c r="V531" s="369" t="s">
        <v>785</v>
      </c>
      <c r="W531">
        <v>0</v>
      </c>
      <c r="X531">
        <v>882</v>
      </c>
      <c r="Y531">
        <v>0</v>
      </c>
      <c r="Z531">
        <v>0</v>
      </c>
      <c r="AA531" s="6" t="s">
        <v>1280</v>
      </c>
      <c r="AB531" s="6"/>
      <c r="AC531" s="370"/>
      <c r="AD531" s="6">
        <v>1</v>
      </c>
      <c r="AE531" s="370">
        <v>3</v>
      </c>
      <c r="AF531" s="6">
        <v>1</v>
      </c>
      <c r="AG531" s="6"/>
      <c r="AH531" t="s">
        <v>1663</v>
      </c>
    </row>
    <row r="532" spans="1:34" x14ac:dyDescent="0.3">
      <c r="A532" t="s">
        <v>1277</v>
      </c>
      <c r="B532" t="s">
        <v>1751</v>
      </c>
      <c r="C532" s="365" t="s">
        <v>1652</v>
      </c>
      <c r="D532" s="365" t="s">
        <v>1481</v>
      </c>
      <c r="E532" s="365" t="s">
        <v>3</v>
      </c>
      <c r="F532" s="365" t="s">
        <v>403</v>
      </c>
      <c r="G532" s="366">
        <v>43020</v>
      </c>
      <c r="H532" s="367">
        <v>0.51944444444444449</v>
      </c>
      <c r="I532" s="368"/>
      <c r="J532" s="368"/>
      <c r="K532" s="368"/>
      <c r="M532" s="368"/>
      <c r="N532" s="368"/>
      <c r="O532" s="368"/>
      <c r="Q532" t="s">
        <v>785</v>
      </c>
      <c r="R532" t="s">
        <v>785</v>
      </c>
      <c r="S532" t="s">
        <v>800</v>
      </c>
      <c r="T532" t="s">
        <v>809</v>
      </c>
      <c r="U532" t="s">
        <v>1361</v>
      </c>
      <c r="V532" s="369" t="s">
        <v>1361</v>
      </c>
      <c r="W532" t="s">
        <v>1389</v>
      </c>
      <c r="X532">
        <v>981</v>
      </c>
      <c r="Y532">
        <v>0</v>
      </c>
      <c r="Z532">
        <v>0</v>
      </c>
      <c r="AA532" s="6" t="s">
        <v>1280</v>
      </c>
      <c r="AB532" s="6"/>
      <c r="AC532" s="370"/>
      <c r="AD532" s="6">
        <v>1</v>
      </c>
      <c r="AE532" s="370">
        <v>3</v>
      </c>
      <c r="AF532" s="6">
        <v>1</v>
      </c>
      <c r="AG532" s="6"/>
      <c r="AH532" t="s">
        <v>1733</v>
      </c>
    </row>
    <row r="533" spans="1:34" x14ac:dyDescent="0.3">
      <c r="A533" t="s">
        <v>1277</v>
      </c>
      <c r="B533" t="s">
        <v>1751</v>
      </c>
      <c r="C533" s="365" t="s">
        <v>1652</v>
      </c>
      <c r="D533" s="365" t="s">
        <v>1481</v>
      </c>
      <c r="E533" s="365" t="s">
        <v>3</v>
      </c>
      <c r="F533" s="365" t="s">
        <v>403</v>
      </c>
      <c r="G533" s="366">
        <v>43020</v>
      </c>
      <c r="H533" s="367">
        <v>0.51944444444444449</v>
      </c>
      <c r="I533" s="368"/>
      <c r="J533" s="368"/>
      <c r="K533" s="368"/>
      <c r="M533" s="368"/>
      <c r="N533" s="368"/>
      <c r="O533" s="368"/>
      <c r="Q533" t="s">
        <v>834</v>
      </c>
      <c r="R533" t="s">
        <v>834</v>
      </c>
      <c r="S533" t="s">
        <v>534</v>
      </c>
      <c r="T533">
        <v>0</v>
      </c>
      <c r="U533">
        <v>0</v>
      </c>
      <c r="V533" s="369" t="s">
        <v>534</v>
      </c>
      <c r="W533" t="s">
        <v>1310</v>
      </c>
      <c r="X533">
        <v>105</v>
      </c>
      <c r="Y533">
        <v>0</v>
      </c>
      <c r="Z533">
        <v>0</v>
      </c>
      <c r="AA533" s="6" t="s">
        <v>1280</v>
      </c>
      <c r="AB533" s="6"/>
      <c r="AC533" s="370"/>
      <c r="AD533" s="6">
        <v>1</v>
      </c>
      <c r="AE533" s="370">
        <v>3</v>
      </c>
      <c r="AF533" s="6">
        <v>1</v>
      </c>
      <c r="AG533" s="6"/>
      <c r="AH533" t="s">
        <v>1752</v>
      </c>
    </row>
    <row r="534" spans="1:34" x14ac:dyDescent="0.3">
      <c r="A534" t="s">
        <v>1277</v>
      </c>
      <c r="B534" t="s">
        <v>1751</v>
      </c>
      <c r="C534" s="365" t="s">
        <v>1652</v>
      </c>
      <c r="D534" s="365" t="s">
        <v>1481</v>
      </c>
      <c r="E534" s="365" t="s">
        <v>3</v>
      </c>
      <c r="F534" s="365" t="s">
        <v>403</v>
      </c>
      <c r="G534" s="366">
        <v>43020</v>
      </c>
      <c r="H534" s="367">
        <v>0.51944444444444449</v>
      </c>
      <c r="I534" s="368"/>
      <c r="J534" s="368"/>
      <c r="K534" s="368"/>
      <c r="M534" s="368"/>
      <c r="N534" s="368"/>
      <c r="O534" s="368"/>
      <c r="Q534" t="s">
        <v>1286</v>
      </c>
      <c r="R534" t="s">
        <v>1295</v>
      </c>
      <c r="S534" t="s">
        <v>1296</v>
      </c>
      <c r="T534">
        <v>0</v>
      </c>
      <c r="U534">
        <v>0</v>
      </c>
      <c r="V534" s="369" t="s">
        <v>1297</v>
      </c>
      <c r="W534">
        <v>0</v>
      </c>
      <c r="X534">
        <v>108400</v>
      </c>
      <c r="Y534">
        <v>0</v>
      </c>
      <c r="Z534">
        <v>0</v>
      </c>
      <c r="AA534" s="6" t="s">
        <v>1298</v>
      </c>
      <c r="AB534" s="6"/>
      <c r="AC534" s="370"/>
      <c r="AD534" s="6">
        <v>1</v>
      </c>
      <c r="AE534" s="370">
        <v>1</v>
      </c>
      <c r="AF534" s="6">
        <v>1</v>
      </c>
      <c r="AG534" s="6"/>
    </row>
    <row r="535" spans="1:34" x14ac:dyDescent="0.3">
      <c r="A535" t="s">
        <v>1277</v>
      </c>
      <c r="B535" t="s">
        <v>1753</v>
      </c>
      <c r="C535" s="365" t="s">
        <v>1652</v>
      </c>
      <c r="D535" s="365" t="s">
        <v>1481</v>
      </c>
      <c r="E535" s="365" t="s">
        <v>3</v>
      </c>
      <c r="F535" s="365" t="s">
        <v>403</v>
      </c>
      <c r="G535" s="366">
        <v>43020</v>
      </c>
      <c r="H535" s="367">
        <v>0.51944444444444449</v>
      </c>
      <c r="I535" s="368">
        <v>8.7499999999999994E-2</v>
      </c>
      <c r="J535" s="368">
        <v>5.8999999999999997E-2</v>
      </c>
      <c r="K535" s="368">
        <v>2.8499999999999998E-2</v>
      </c>
      <c r="L535">
        <v>0.38450000000000001</v>
      </c>
      <c r="M535" s="368">
        <v>0.24660000000000001</v>
      </c>
      <c r="N535" s="368">
        <v>0.13789999999999999</v>
      </c>
      <c r="O535" s="368" t="s">
        <v>1323</v>
      </c>
      <c r="P535" t="s">
        <v>1324</v>
      </c>
      <c r="Q535" t="s">
        <v>785</v>
      </c>
      <c r="R535" t="s">
        <v>785</v>
      </c>
      <c r="S535" t="s">
        <v>800</v>
      </c>
      <c r="T535" t="s">
        <v>809</v>
      </c>
      <c r="U535" t="s">
        <v>1361</v>
      </c>
      <c r="V535" s="369" t="s">
        <v>1361</v>
      </c>
      <c r="W535" t="s">
        <v>1389</v>
      </c>
      <c r="X535">
        <v>981</v>
      </c>
      <c r="Y535">
        <v>0</v>
      </c>
      <c r="Z535">
        <v>0</v>
      </c>
      <c r="AA535" s="6" t="s">
        <v>1280</v>
      </c>
      <c r="AB535" s="6"/>
      <c r="AC535" s="370"/>
      <c r="AD535" s="6">
        <v>1</v>
      </c>
      <c r="AE535" s="370">
        <v>3</v>
      </c>
      <c r="AF535" s="6">
        <v>1</v>
      </c>
      <c r="AG535" s="6"/>
    </row>
    <row r="536" spans="1:34" x14ac:dyDescent="0.3">
      <c r="A536" t="s">
        <v>1277</v>
      </c>
      <c r="B536" t="s">
        <v>1753</v>
      </c>
      <c r="C536" s="365" t="s">
        <v>1652</v>
      </c>
      <c r="D536" s="365" t="s">
        <v>1481</v>
      </c>
      <c r="E536" s="365" t="s">
        <v>3</v>
      </c>
      <c r="F536" s="365" t="s">
        <v>403</v>
      </c>
      <c r="G536" s="366">
        <v>43020</v>
      </c>
      <c r="H536" s="367">
        <v>0.51944444444444449</v>
      </c>
      <c r="I536" s="368"/>
      <c r="J536" s="368"/>
      <c r="K536" s="368"/>
      <c r="M536" s="368"/>
      <c r="N536" s="368"/>
      <c r="O536" s="368"/>
      <c r="Q536" t="s">
        <v>785</v>
      </c>
      <c r="R536" t="s">
        <v>785</v>
      </c>
      <c r="S536" t="s">
        <v>800</v>
      </c>
      <c r="T536" t="s">
        <v>801</v>
      </c>
      <c r="U536" t="s">
        <v>802</v>
      </c>
      <c r="V536" s="369" t="s">
        <v>38</v>
      </c>
      <c r="W536" t="s">
        <v>1376</v>
      </c>
      <c r="X536">
        <v>130544</v>
      </c>
      <c r="Y536">
        <v>0</v>
      </c>
      <c r="Z536">
        <v>0</v>
      </c>
      <c r="AA536" s="6" t="s">
        <v>1280</v>
      </c>
      <c r="AB536" s="6"/>
      <c r="AC536" s="370"/>
      <c r="AD536" s="6">
        <v>1</v>
      </c>
      <c r="AE536" s="370">
        <v>3</v>
      </c>
      <c r="AF536" s="6">
        <v>1</v>
      </c>
      <c r="AG536" s="6"/>
    </row>
    <row r="537" spans="1:34" x14ac:dyDescent="0.3">
      <c r="A537" t="s">
        <v>1277</v>
      </c>
      <c r="B537" t="s">
        <v>1753</v>
      </c>
      <c r="C537" s="365" t="s">
        <v>1652</v>
      </c>
      <c r="D537" s="365" t="s">
        <v>1481</v>
      </c>
      <c r="E537" s="365" t="s">
        <v>3</v>
      </c>
      <c r="F537" s="365" t="s">
        <v>403</v>
      </c>
      <c r="G537" s="366">
        <v>43020</v>
      </c>
      <c r="H537" s="367">
        <v>0.51944444444444449</v>
      </c>
      <c r="I537" s="368"/>
      <c r="J537" s="368"/>
      <c r="K537" s="368"/>
      <c r="M537" s="368"/>
      <c r="N537" s="368"/>
      <c r="O537" s="368"/>
      <c r="Q537" t="s">
        <v>813</v>
      </c>
      <c r="R537" t="s">
        <v>813</v>
      </c>
      <c r="S537" t="s">
        <v>833</v>
      </c>
      <c r="T537">
        <v>0</v>
      </c>
      <c r="U537">
        <v>0</v>
      </c>
      <c r="V537" s="369" t="s">
        <v>833</v>
      </c>
      <c r="W537" t="s">
        <v>1355</v>
      </c>
      <c r="X537">
        <v>1078</v>
      </c>
      <c r="Y537">
        <v>0</v>
      </c>
      <c r="Z537" t="s">
        <v>1356</v>
      </c>
      <c r="AA537" s="6" t="s">
        <v>1280</v>
      </c>
      <c r="AB537" s="6"/>
      <c r="AC537" s="370"/>
      <c r="AD537" s="6">
        <v>1</v>
      </c>
      <c r="AE537" s="370">
        <v>1</v>
      </c>
      <c r="AF537" s="6">
        <v>1</v>
      </c>
      <c r="AG537" s="6"/>
    </row>
    <row r="538" spans="1:34" x14ac:dyDescent="0.3">
      <c r="A538" t="s">
        <v>1277</v>
      </c>
      <c r="B538" t="s">
        <v>1753</v>
      </c>
      <c r="C538" s="365" t="s">
        <v>1652</v>
      </c>
      <c r="D538" s="365" t="s">
        <v>1481</v>
      </c>
      <c r="E538" s="365" t="s">
        <v>3</v>
      </c>
      <c r="F538" s="365" t="s">
        <v>403</v>
      </c>
      <c r="G538" s="366">
        <v>43020</v>
      </c>
      <c r="H538" s="367">
        <v>0.51944444444444449</v>
      </c>
      <c r="I538" s="368"/>
      <c r="J538" s="368"/>
      <c r="K538" s="368"/>
      <c r="M538" s="368"/>
      <c r="N538" s="368"/>
      <c r="O538" s="368"/>
      <c r="Q538" t="s">
        <v>813</v>
      </c>
      <c r="R538" t="s">
        <v>813</v>
      </c>
      <c r="S538" t="s">
        <v>821</v>
      </c>
      <c r="T538" t="s">
        <v>822</v>
      </c>
      <c r="U538" t="s">
        <v>1384</v>
      </c>
      <c r="V538" s="369" t="s">
        <v>1385</v>
      </c>
      <c r="W538" t="s">
        <v>1386</v>
      </c>
      <c r="X538">
        <v>102460</v>
      </c>
      <c r="Y538">
        <v>0</v>
      </c>
      <c r="Z538">
        <v>0</v>
      </c>
      <c r="AA538" s="6" t="s">
        <v>1280</v>
      </c>
      <c r="AB538" s="6"/>
      <c r="AC538" s="370"/>
      <c r="AD538" s="6">
        <v>1</v>
      </c>
      <c r="AE538" s="370">
        <v>2</v>
      </c>
      <c r="AF538" s="6">
        <v>1</v>
      </c>
      <c r="AG538" s="6"/>
    </row>
    <row r="539" spans="1:34" x14ac:dyDescent="0.3">
      <c r="A539" t="s">
        <v>1277</v>
      </c>
      <c r="B539" t="s">
        <v>1754</v>
      </c>
      <c r="C539" s="365" t="s">
        <v>1652</v>
      </c>
      <c r="D539" s="365" t="s">
        <v>1481</v>
      </c>
      <c r="E539" s="365" t="s">
        <v>3</v>
      </c>
      <c r="F539" s="365" t="s">
        <v>1755</v>
      </c>
      <c r="G539" s="366">
        <v>43033</v>
      </c>
      <c r="H539" s="367">
        <v>0.4236111111111111</v>
      </c>
      <c r="I539" s="368">
        <v>0.2651</v>
      </c>
      <c r="J539" s="368">
        <v>0.2099</v>
      </c>
      <c r="K539" s="368">
        <v>5.5199999999999999E-2</v>
      </c>
      <c r="L539">
        <v>1.4462999999999999</v>
      </c>
      <c r="M539" s="368">
        <v>0.65</v>
      </c>
      <c r="N539" s="368">
        <v>0.7962999999999999</v>
      </c>
      <c r="O539" s="368" t="s">
        <v>1323</v>
      </c>
      <c r="P539" t="s">
        <v>1324</v>
      </c>
      <c r="Q539" t="s">
        <v>1286</v>
      </c>
      <c r="R539" t="s">
        <v>1450</v>
      </c>
      <c r="S539">
        <v>0</v>
      </c>
      <c r="T539">
        <v>0</v>
      </c>
      <c r="U539">
        <v>0</v>
      </c>
      <c r="V539" s="369" t="s">
        <v>1450</v>
      </c>
      <c r="W539">
        <v>0</v>
      </c>
      <c r="X539">
        <v>0</v>
      </c>
      <c r="Y539">
        <v>0</v>
      </c>
      <c r="Z539" t="s">
        <v>1451</v>
      </c>
      <c r="AA539" s="6" t="s">
        <v>1293</v>
      </c>
      <c r="AB539" s="6"/>
      <c r="AC539" s="370"/>
      <c r="AD539" s="6" t="s">
        <v>1461</v>
      </c>
      <c r="AE539" s="370">
        <v>2</v>
      </c>
      <c r="AF539" s="6" t="s">
        <v>118</v>
      </c>
      <c r="AG539" s="6"/>
      <c r="AH539" t="s">
        <v>1659</v>
      </c>
    </row>
    <row r="540" spans="1:34" x14ac:dyDescent="0.3">
      <c r="A540" t="s">
        <v>1277</v>
      </c>
      <c r="B540" t="s">
        <v>1754</v>
      </c>
      <c r="C540" s="365" t="s">
        <v>1652</v>
      </c>
      <c r="D540" s="365" t="s">
        <v>1481</v>
      </c>
      <c r="E540" s="365" t="s">
        <v>3</v>
      </c>
      <c r="F540" s="365" t="s">
        <v>1755</v>
      </c>
      <c r="G540" s="366">
        <v>43033</v>
      </c>
      <c r="H540" s="367">
        <v>0.4236111111111111</v>
      </c>
      <c r="I540" s="368"/>
      <c r="J540" s="368"/>
      <c r="K540" s="368"/>
      <c r="M540" s="368"/>
      <c r="N540" s="368"/>
      <c r="O540" s="368"/>
      <c r="Q540" t="s">
        <v>785</v>
      </c>
      <c r="R540" t="s">
        <v>785</v>
      </c>
      <c r="S540" t="s">
        <v>800</v>
      </c>
      <c r="T540" t="s">
        <v>809</v>
      </c>
      <c r="U540" t="s">
        <v>810</v>
      </c>
      <c r="V540" s="369" t="s">
        <v>1413</v>
      </c>
      <c r="W540" t="s">
        <v>1389</v>
      </c>
      <c r="X540">
        <v>152367</v>
      </c>
      <c r="Y540" t="s">
        <v>1414</v>
      </c>
      <c r="Z540" t="s">
        <v>1415</v>
      </c>
      <c r="AA540" s="6" t="s">
        <v>1280</v>
      </c>
      <c r="AB540" s="6"/>
      <c r="AC540" s="370"/>
      <c r="AD540" s="6">
        <v>1</v>
      </c>
      <c r="AE540" s="370">
        <v>3</v>
      </c>
      <c r="AF540" s="6">
        <v>1</v>
      </c>
      <c r="AG540" s="6"/>
    </row>
    <row r="541" spans="1:34" x14ac:dyDescent="0.3">
      <c r="A541" t="s">
        <v>1277</v>
      </c>
      <c r="B541" t="s">
        <v>1754</v>
      </c>
      <c r="C541" s="365" t="s">
        <v>1652</v>
      </c>
      <c r="D541" s="365" t="s">
        <v>1481</v>
      </c>
      <c r="E541" s="365" t="s">
        <v>3</v>
      </c>
      <c r="F541" s="365" t="s">
        <v>1755</v>
      </c>
      <c r="G541" s="366">
        <v>43033</v>
      </c>
      <c r="H541" s="367">
        <v>0.4236111111111111</v>
      </c>
      <c r="I541" s="368"/>
      <c r="J541" s="368"/>
      <c r="K541" s="368"/>
      <c r="M541" s="368"/>
      <c r="N541" s="368"/>
      <c r="O541" s="368"/>
      <c r="Q541" t="s">
        <v>813</v>
      </c>
      <c r="R541" t="s">
        <v>813</v>
      </c>
      <c r="S541" t="s">
        <v>821</v>
      </c>
      <c r="T541" t="s">
        <v>596</v>
      </c>
      <c r="U541" t="s">
        <v>827</v>
      </c>
      <c r="V541" s="369" t="s">
        <v>827</v>
      </c>
      <c r="W541" t="s">
        <v>1320</v>
      </c>
      <c r="X541">
        <v>106763</v>
      </c>
      <c r="Y541">
        <v>0</v>
      </c>
      <c r="Z541">
        <v>0</v>
      </c>
      <c r="AA541" s="6" t="s">
        <v>1280</v>
      </c>
      <c r="AB541" s="6"/>
      <c r="AC541" s="370"/>
      <c r="AD541" s="6">
        <v>1</v>
      </c>
      <c r="AE541" s="370">
        <v>3</v>
      </c>
      <c r="AF541" s="6">
        <v>1</v>
      </c>
      <c r="AG541" s="6"/>
    </row>
    <row r="542" spans="1:34" x14ac:dyDescent="0.3">
      <c r="A542" t="s">
        <v>1277</v>
      </c>
      <c r="B542" t="s">
        <v>1754</v>
      </c>
      <c r="C542" s="365" t="s">
        <v>1652</v>
      </c>
      <c r="D542" s="365" t="s">
        <v>1481</v>
      </c>
      <c r="E542" s="365" t="s">
        <v>3</v>
      </c>
      <c r="F542" s="365" t="s">
        <v>1755</v>
      </c>
      <c r="G542" s="366">
        <v>43033</v>
      </c>
      <c r="H542" s="367">
        <v>0.4236111111111111</v>
      </c>
      <c r="I542" s="368"/>
      <c r="J542" s="368"/>
      <c r="K542" s="368"/>
      <c r="M542" s="368"/>
      <c r="N542" s="368"/>
      <c r="O542" s="368"/>
      <c r="Q542" t="s">
        <v>1286</v>
      </c>
      <c r="R542" t="s">
        <v>1367</v>
      </c>
      <c r="S542" t="s">
        <v>1368</v>
      </c>
      <c r="T542">
        <v>0</v>
      </c>
      <c r="U542">
        <v>0</v>
      </c>
      <c r="V542" s="369" t="s">
        <v>1369</v>
      </c>
      <c r="W542" t="s">
        <v>1370</v>
      </c>
      <c r="X542">
        <v>148899</v>
      </c>
      <c r="Y542">
        <v>0</v>
      </c>
      <c r="Z542" t="s">
        <v>1371</v>
      </c>
      <c r="AA542" s="6" t="s">
        <v>1293</v>
      </c>
      <c r="AB542" s="6"/>
      <c r="AC542" s="370"/>
      <c r="AD542" s="6">
        <v>4</v>
      </c>
      <c r="AE542" s="370">
        <v>1</v>
      </c>
      <c r="AF542" s="6">
        <v>4</v>
      </c>
      <c r="AG542" s="6"/>
      <c r="AH542" t="s">
        <v>1372</v>
      </c>
    </row>
    <row r="543" spans="1:34" x14ac:dyDescent="0.3">
      <c r="A543" t="s">
        <v>1277</v>
      </c>
      <c r="B543" t="s">
        <v>1754</v>
      </c>
      <c r="C543" s="365" t="s">
        <v>1652</v>
      </c>
      <c r="D543" s="365" t="s">
        <v>1481</v>
      </c>
      <c r="E543" s="365" t="s">
        <v>3</v>
      </c>
      <c r="F543" s="365" t="s">
        <v>1755</v>
      </c>
      <c r="G543" s="366">
        <v>43033</v>
      </c>
      <c r="H543" s="367">
        <v>0.4236111111111111</v>
      </c>
      <c r="I543" s="368"/>
      <c r="J543" s="368"/>
      <c r="K543" s="368"/>
      <c r="M543" s="368"/>
      <c r="N543" s="368"/>
      <c r="O543" s="368"/>
      <c r="Q543" t="s">
        <v>813</v>
      </c>
      <c r="R543" t="s">
        <v>813</v>
      </c>
      <c r="S543" t="s">
        <v>821</v>
      </c>
      <c r="T543" t="s">
        <v>596</v>
      </c>
      <c r="U543" t="s">
        <v>826</v>
      </c>
      <c r="V543" s="369" t="s">
        <v>1281</v>
      </c>
      <c r="W543" t="s">
        <v>1282</v>
      </c>
      <c r="X543">
        <v>107552</v>
      </c>
      <c r="Y543">
        <v>0</v>
      </c>
      <c r="Z543" t="s">
        <v>1283</v>
      </c>
      <c r="AA543" s="6" t="s">
        <v>1280</v>
      </c>
      <c r="AB543" s="6"/>
      <c r="AC543" s="370"/>
      <c r="AD543" s="6">
        <v>1</v>
      </c>
      <c r="AE543" s="370">
        <v>3</v>
      </c>
      <c r="AF543" s="6">
        <v>1</v>
      </c>
      <c r="AG543" s="6"/>
    </row>
    <row r="544" spans="1:34" x14ac:dyDescent="0.3">
      <c r="A544" t="s">
        <v>1277</v>
      </c>
      <c r="B544" t="s">
        <v>1754</v>
      </c>
      <c r="C544" s="365" t="s">
        <v>1652</v>
      </c>
      <c r="D544" s="365" t="s">
        <v>1481</v>
      </c>
      <c r="E544" s="365" t="s">
        <v>3</v>
      </c>
      <c r="F544" s="365" t="s">
        <v>1755</v>
      </c>
      <c r="G544" s="366">
        <v>43033</v>
      </c>
      <c r="H544" s="367">
        <v>0.4236111111111111</v>
      </c>
      <c r="I544" s="368"/>
      <c r="J544" s="368"/>
      <c r="K544" s="368"/>
      <c r="M544" s="368"/>
      <c r="N544" s="368"/>
      <c r="O544" s="368"/>
      <c r="Q544" t="s">
        <v>785</v>
      </c>
      <c r="R544" t="s">
        <v>785</v>
      </c>
      <c r="S544" t="s">
        <v>800</v>
      </c>
      <c r="T544" t="s">
        <v>809</v>
      </c>
      <c r="U544" t="s">
        <v>1361</v>
      </c>
      <c r="V544" s="369" t="s">
        <v>1361</v>
      </c>
      <c r="W544" t="s">
        <v>1389</v>
      </c>
      <c r="X544">
        <v>981</v>
      </c>
      <c r="Y544">
        <v>0</v>
      </c>
      <c r="Z544">
        <v>0</v>
      </c>
      <c r="AA544" s="6" t="s">
        <v>1280</v>
      </c>
      <c r="AB544" s="6"/>
      <c r="AC544" s="370"/>
      <c r="AD544" s="6">
        <v>1</v>
      </c>
      <c r="AE544" s="370">
        <v>3</v>
      </c>
      <c r="AF544" s="6">
        <v>1</v>
      </c>
      <c r="AG544" s="6"/>
    </row>
    <row r="545" spans="1:34" x14ac:dyDescent="0.3">
      <c r="A545" t="s">
        <v>1277</v>
      </c>
      <c r="B545" t="s">
        <v>1754</v>
      </c>
      <c r="C545" s="365" t="s">
        <v>1652</v>
      </c>
      <c r="D545" s="365" t="s">
        <v>1481</v>
      </c>
      <c r="E545" s="365" t="s">
        <v>3</v>
      </c>
      <c r="F545" s="365" t="s">
        <v>1755</v>
      </c>
      <c r="G545" s="366">
        <v>43033</v>
      </c>
      <c r="H545" s="367">
        <v>0.4236111111111111</v>
      </c>
      <c r="I545" s="368"/>
      <c r="J545" s="368"/>
      <c r="K545" s="368"/>
      <c r="M545" s="368"/>
      <c r="N545" s="368"/>
      <c r="O545" s="368"/>
      <c r="Q545" t="s">
        <v>1286</v>
      </c>
      <c r="R545" t="s">
        <v>1287</v>
      </c>
      <c r="S545" t="s">
        <v>1288</v>
      </c>
      <c r="T545" t="s">
        <v>1289</v>
      </c>
      <c r="U545" t="s">
        <v>1290</v>
      </c>
      <c r="V545" s="369" t="s">
        <v>1291</v>
      </c>
      <c r="W545" t="s">
        <v>1282</v>
      </c>
      <c r="X545">
        <v>127160</v>
      </c>
      <c r="Y545">
        <v>0</v>
      </c>
      <c r="Z545" t="s">
        <v>1292</v>
      </c>
      <c r="AA545" s="6" t="s">
        <v>1293</v>
      </c>
      <c r="AB545" s="6"/>
      <c r="AC545" s="370"/>
      <c r="AD545" s="6">
        <v>2</v>
      </c>
      <c r="AE545" s="370">
        <v>1</v>
      </c>
      <c r="AF545" s="6">
        <v>2</v>
      </c>
      <c r="AG545" s="6"/>
      <c r="AH545" t="s">
        <v>1294</v>
      </c>
    </row>
    <row r="546" spans="1:34" x14ac:dyDescent="0.3">
      <c r="A546" t="s">
        <v>1277</v>
      </c>
      <c r="B546" t="s">
        <v>1754</v>
      </c>
      <c r="C546" s="365" t="s">
        <v>1652</v>
      </c>
      <c r="D546" s="365" t="s">
        <v>1481</v>
      </c>
      <c r="E546" s="365" t="s">
        <v>3</v>
      </c>
      <c r="F546" s="365" t="s">
        <v>1755</v>
      </c>
      <c r="G546" s="366">
        <v>43033</v>
      </c>
      <c r="H546" s="367">
        <v>0.4236111111111111</v>
      </c>
      <c r="I546" s="368"/>
      <c r="J546" s="368"/>
      <c r="K546" s="368"/>
      <c r="M546" s="368"/>
      <c r="N546" s="368"/>
      <c r="O546" s="368"/>
      <c r="Q546" t="s">
        <v>785</v>
      </c>
      <c r="R546" t="s">
        <v>785</v>
      </c>
      <c r="S546" t="s">
        <v>800</v>
      </c>
      <c r="T546" t="s">
        <v>809</v>
      </c>
      <c r="U546" t="s">
        <v>1361</v>
      </c>
      <c r="V546" s="369" t="s">
        <v>1362</v>
      </c>
      <c r="W546" t="s">
        <v>1363</v>
      </c>
      <c r="X546">
        <v>129808</v>
      </c>
      <c r="Y546">
        <v>0</v>
      </c>
      <c r="Z546">
        <v>0</v>
      </c>
      <c r="AA546" s="6" t="s">
        <v>1280</v>
      </c>
      <c r="AB546" s="6"/>
      <c r="AC546" s="370"/>
      <c r="AD546" s="6">
        <v>1</v>
      </c>
      <c r="AE546" s="370">
        <v>3</v>
      </c>
      <c r="AF546" s="6">
        <v>1</v>
      </c>
      <c r="AG546" s="6"/>
    </row>
    <row r="547" spans="1:34" x14ac:dyDescent="0.3">
      <c r="A547" t="s">
        <v>1277</v>
      </c>
      <c r="B547" t="s">
        <v>1754</v>
      </c>
      <c r="C547" s="365" t="s">
        <v>1652</v>
      </c>
      <c r="D547" s="365" t="s">
        <v>1481</v>
      </c>
      <c r="E547" s="365" t="s">
        <v>3</v>
      </c>
      <c r="F547" s="365" t="s">
        <v>1755</v>
      </c>
      <c r="G547" s="366">
        <v>43033</v>
      </c>
      <c r="H547" s="367">
        <v>0.4236111111111111</v>
      </c>
      <c r="I547" s="368"/>
      <c r="J547" s="368"/>
      <c r="K547" s="368"/>
      <c r="M547" s="368"/>
      <c r="N547" s="368"/>
      <c r="O547" s="368"/>
      <c r="Q547" t="s">
        <v>1286</v>
      </c>
      <c r="R547" t="s">
        <v>1311</v>
      </c>
      <c r="S547">
        <v>0</v>
      </c>
      <c r="T547">
        <v>0</v>
      </c>
      <c r="U547">
        <v>0</v>
      </c>
      <c r="V547" s="369" t="s">
        <v>1311</v>
      </c>
      <c r="W547">
        <v>0</v>
      </c>
      <c r="X547">
        <v>799</v>
      </c>
      <c r="Y547" t="s">
        <v>1312</v>
      </c>
      <c r="Z547" t="s">
        <v>1313</v>
      </c>
      <c r="AA547" s="6" t="s">
        <v>1298</v>
      </c>
      <c r="AB547" s="6"/>
      <c r="AC547" s="370"/>
      <c r="AD547" s="6">
        <v>2</v>
      </c>
      <c r="AE547" s="370">
        <v>1</v>
      </c>
      <c r="AF547" s="6">
        <v>2</v>
      </c>
      <c r="AG547" s="6"/>
    </row>
    <row r="548" spans="1:34" x14ac:dyDescent="0.3">
      <c r="A548" t="s">
        <v>1277</v>
      </c>
      <c r="B548" t="s">
        <v>1756</v>
      </c>
      <c r="C548" s="365" t="s">
        <v>1652</v>
      </c>
      <c r="D548" s="365" t="s">
        <v>1481</v>
      </c>
      <c r="E548" s="365" t="s">
        <v>10</v>
      </c>
      <c r="F548" s="365" t="s">
        <v>1660</v>
      </c>
      <c r="G548" s="366">
        <v>43033</v>
      </c>
      <c r="H548" s="367">
        <v>0.51180555555555551</v>
      </c>
      <c r="I548" s="368">
        <v>5.5399999999999998E-2</v>
      </c>
      <c r="J548" s="368">
        <v>4.4499999999999998E-2</v>
      </c>
      <c r="K548" s="368">
        <v>1.09E-2</v>
      </c>
      <c r="L548">
        <v>0.248</v>
      </c>
      <c r="M548" s="368">
        <v>0.1187</v>
      </c>
      <c r="N548" s="368">
        <v>0.1293</v>
      </c>
      <c r="O548" s="368"/>
      <c r="Q548" t="s">
        <v>785</v>
      </c>
      <c r="R548" t="s">
        <v>785</v>
      </c>
      <c r="S548">
        <v>0</v>
      </c>
      <c r="T548">
        <v>0</v>
      </c>
      <c r="U548">
        <v>0</v>
      </c>
      <c r="V548" s="369" t="s">
        <v>785</v>
      </c>
      <c r="W548">
        <v>0</v>
      </c>
      <c r="X548">
        <v>882</v>
      </c>
      <c r="Y548">
        <v>0</v>
      </c>
      <c r="Z548">
        <v>0</v>
      </c>
      <c r="AA548" s="6" t="s">
        <v>1280</v>
      </c>
      <c r="AB548" s="6">
        <v>1</v>
      </c>
      <c r="AC548" s="370">
        <v>3</v>
      </c>
      <c r="AD548" s="6"/>
      <c r="AE548" s="370"/>
      <c r="AF548" s="6">
        <v>1</v>
      </c>
      <c r="AG548" s="6"/>
      <c r="AH548" t="s">
        <v>1757</v>
      </c>
    </row>
    <row r="549" spans="1:34" x14ac:dyDescent="0.3">
      <c r="A549" t="s">
        <v>1277</v>
      </c>
      <c r="B549" t="s">
        <v>1756</v>
      </c>
      <c r="C549" s="365" t="s">
        <v>1652</v>
      </c>
      <c r="D549" s="365" t="s">
        <v>1481</v>
      </c>
      <c r="E549" s="365" t="s">
        <v>10</v>
      </c>
      <c r="F549" s="365" t="s">
        <v>1660</v>
      </c>
      <c r="G549" s="366">
        <v>43033</v>
      </c>
      <c r="H549" s="367">
        <v>0.51180555555555551</v>
      </c>
      <c r="I549" s="368"/>
      <c r="J549" s="368"/>
      <c r="K549" s="368"/>
      <c r="M549" s="368"/>
      <c r="N549" s="368"/>
      <c r="O549" s="368"/>
      <c r="Q549" t="s">
        <v>813</v>
      </c>
      <c r="R549" t="s">
        <v>813</v>
      </c>
      <c r="S549" t="s">
        <v>821</v>
      </c>
      <c r="T549" t="s">
        <v>822</v>
      </c>
      <c r="U549" t="s">
        <v>823</v>
      </c>
      <c r="V549" s="369" t="s">
        <v>82</v>
      </c>
      <c r="W549" t="s">
        <v>1279</v>
      </c>
      <c r="X549">
        <v>102101</v>
      </c>
      <c r="Y549">
        <v>0</v>
      </c>
      <c r="Z549">
        <v>0</v>
      </c>
      <c r="AA549" s="6" t="s">
        <v>1280</v>
      </c>
      <c r="AB549" s="6">
        <v>1</v>
      </c>
      <c r="AC549" s="370">
        <v>3</v>
      </c>
      <c r="AD549" s="6"/>
      <c r="AE549" s="370"/>
      <c r="AF549" s="6">
        <v>1</v>
      </c>
      <c r="AG549" s="6"/>
      <c r="AH549" t="s">
        <v>1661</v>
      </c>
    </row>
    <row r="550" spans="1:34" x14ac:dyDescent="0.3">
      <c r="A550" t="s">
        <v>1277</v>
      </c>
      <c r="B550" t="s">
        <v>1756</v>
      </c>
      <c r="C550" s="365" t="s">
        <v>1652</v>
      </c>
      <c r="D550" s="365" t="s">
        <v>1481</v>
      </c>
      <c r="E550" s="365" t="s">
        <v>10</v>
      </c>
      <c r="F550" s="365" t="s">
        <v>1660</v>
      </c>
      <c r="G550" s="366">
        <v>43033</v>
      </c>
      <c r="H550" s="367">
        <v>0.51180555555555551</v>
      </c>
      <c r="I550" s="368"/>
      <c r="J550" s="368"/>
      <c r="K550" s="368"/>
      <c r="M550" s="368"/>
      <c r="N550" s="368"/>
      <c r="O550" s="368"/>
      <c r="Q550" t="s">
        <v>813</v>
      </c>
      <c r="R550" t="s">
        <v>813</v>
      </c>
      <c r="S550" t="s">
        <v>821</v>
      </c>
      <c r="T550" t="s">
        <v>596</v>
      </c>
      <c r="U550" t="s">
        <v>826</v>
      </c>
      <c r="V550" s="369" t="s">
        <v>1281</v>
      </c>
      <c r="W550" t="s">
        <v>1282</v>
      </c>
      <c r="X550">
        <v>107552</v>
      </c>
      <c r="Y550">
        <v>0</v>
      </c>
      <c r="Z550" t="s">
        <v>1283</v>
      </c>
      <c r="AA550" s="6" t="s">
        <v>1280</v>
      </c>
      <c r="AB550" s="6"/>
      <c r="AC550" s="370"/>
      <c r="AD550" s="6">
        <v>2</v>
      </c>
      <c r="AE550" s="370">
        <v>3</v>
      </c>
      <c r="AF550" s="6">
        <v>2</v>
      </c>
      <c r="AG550" s="6"/>
    </row>
    <row r="551" spans="1:34" x14ac:dyDescent="0.3">
      <c r="A551" t="s">
        <v>1277</v>
      </c>
      <c r="B551" t="s">
        <v>1756</v>
      </c>
      <c r="C551" s="365" t="s">
        <v>1652</v>
      </c>
      <c r="D551" s="365" t="s">
        <v>1481</v>
      </c>
      <c r="E551" s="365" t="s">
        <v>10</v>
      </c>
      <c r="F551" s="365" t="s">
        <v>1660</v>
      </c>
      <c r="G551" s="366">
        <v>43033</v>
      </c>
      <c r="H551" s="367">
        <v>0.51180555555555551</v>
      </c>
      <c r="I551" s="368"/>
      <c r="J551" s="368"/>
      <c r="K551" s="368"/>
      <c r="M551" s="368"/>
      <c r="N551" s="368"/>
      <c r="O551" s="368"/>
      <c r="Q551" t="s">
        <v>1286</v>
      </c>
      <c r="R551" t="s">
        <v>1367</v>
      </c>
      <c r="S551" t="s">
        <v>1368</v>
      </c>
      <c r="T551">
        <v>0</v>
      </c>
      <c r="U551">
        <v>0</v>
      </c>
      <c r="V551" s="369" t="s">
        <v>1369</v>
      </c>
      <c r="W551" t="s">
        <v>1370</v>
      </c>
      <c r="X551">
        <v>148899</v>
      </c>
      <c r="Y551">
        <v>0</v>
      </c>
      <c r="Z551" t="s">
        <v>1371</v>
      </c>
      <c r="AA551" s="6" t="s">
        <v>1293</v>
      </c>
      <c r="AB551" s="6"/>
      <c r="AC551" s="370"/>
      <c r="AD551" s="6">
        <v>1</v>
      </c>
      <c r="AE551" s="370">
        <v>1</v>
      </c>
      <c r="AF551" s="6">
        <v>1</v>
      </c>
      <c r="AG551" s="6"/>
      <c r="AH551" t="s">
        <v>1372</v>
      </c>
    </row>
    <row r="552" spans="1:34" x14ac:dyDescent="0.3">
      <c r="A552" t="s">
        <v>1277</v>
      </c>
      <c r="B552" t="s">
        <v>1758</v>
      </c>
      <c r="C552" s="365" t="s">
        <v>1652</v>
      </c>
      <c r="D552" s="365" t="s">
        <v>1481</v>
      </c>
      <c r="E552" s="365" t="s">
        <v>10</v>
      </c>
      <c r="F552" s="365" t="s">
        <v>1660</v>
      </c>
      <c r="G552" s="366">
        <v>43033</v>
      </c>
      <c r="H552" s="367">
        <v>0.51180555555555551</v>
      </c>
      <c r="I552" s="368">
        <v>6.2799999999999995E-2</v>
      </c>
      <c r="J552" s="368">
        <v>4.5100000000000001E-2</v>
      </c>
      <c r="K552" s="368">
        <v>1.7699999999999994E-2</v>
      </c>
      <c r="L552">
        <v>0.31440000000000001</v>
      </c>
      <c r="M552" s="368">
        <v>0.189</v>
      </c>
      <c r="N552" s="368">
        <v>0.12540000000000001</v>
      </c>
      <c r="O552" s="368"/>
      <c r="Q552" t="s">
        <v>813</v>
      </c>
      <c r="R552" t="s">
        <v>813</v>
      </c>
      <c r="S552" t="s">
        <v>821</v>
      </c>
      <c r="T552" t="s">
        <v>822</v>
      </c>
      <c r="U552" t="s">
        <v>823</v>
      </c>
      <c r="V552" s="369" t="s">
        <v>82</v>
      </c>
      <c r="W552" t="s">
        <v>1279</v>
      </c>
      <c r="X552">
        <v>102101</v>
      </c>
      <c r="Y552">
        <v>0</v>
      </c>
      <c r="Z552">
        <v>0</v>
      </c>
      <c r="AA552" s="6" t="s">
        <v>1280</v>
      </c>
      <c r="AB552" s="6">
        <v>4</v>
      </c>
      <c r="AC552" s="370">
        <v>1</v>
      </c>
      <c r="AD552" s="6">
        <v>16</v>
      </c>
      <c r="AE552" s="370">
        <v>1</v>
      </c>
      <c r="AF552" s="6">
        <v>20</v>
      </c>
      <c r="AG552" s="6"/>
    </row>
    <row r="553" spans="1:34" x14ac:dyDescent="0.3">
      <c r="A553" t="s">
        <v>1277</v>
      </c>
      <c r="B553" t="s">
        <v>1758</v>
      </c>
      <c r="C553" s="365" t="s">
        <v>1652</v>
      </c>
      <c r="D553" s="365" t="s">
        <v>1481</v>
      </c>
      <c r="E553" s="365" t="s">
        <v>10</v>
      </c>
      <c r="F553" s="365" t="s">
        <v>1660</v>
      </c>
      <c r="G553" s="366">
        <v>43033</v>
      </c>
      <c r="H553" s="367">
        <v>0.51180555555555551</v>
      </c>
      <c r="I553" s="368"/>
      <c r="J553" s="368"/>
      <c r="K553" s="368"/>
      <c r="M553" s="368"/>
      <c r="N553" s="368"/>
      <c r="O553" s="368"/>
      <c r="Q553" t="s">
        <v>785</v>
      </c>
      <c r="R553" t="s">
        <v>785</v>
      </c>
      <c r="S553" t="s">
        <v>800</v>
      </c>
      <c r="T553" t="s">
        <v>805</v>
      </c>
      <c r="U553" t="s">
        <v>806</v>
      </c>
      <c r="V553" s="369" t="s">
        <v>807</v>
      </c>
      <c r="W553" t="s">
        <v>1322</v>
      </c>
      <c r="X553">
        <v>131141</v>
      </c>
      <c r="Y553">
        <v>0</v>
      </c>
      <c r="Z553">
        <v>0</v>
      </c>
      <c r="AA553" s="6" t="s">
        <v>1280</v>
      </c>
      <c r="AB553" s="6">
        <v>2</v>
      </c>
      <c r="AC553" s="370">
        <v>3</v>
      </c>
      <c r="AD553" s="6">
        <v>3</v>
      </c>
      <c r="AE553" s="370">
        <v>3</v>
      </c>
      <c r="AF553" s="6">
        <v>5</v>
      </c>
      <c r="AG553" s="6"/>
      <c r="AH553" t="s">
        <v>1759</v>
      </c>
    </row>
    <row r="554" spans="1:34" x14ac:dyDescent="0.3">
      <c r="A554" t="s">
        <v>1277</v>
      </c>
      <c r="B554" t="s">
        <v>1758</v>
      </c>
      <c r="C554" s="365" t="s">
        <v>1652</v>
      </c>
      <c r="D554" s="365" t="s">
        <v>1481</v>
      </c>
      <c r="E554" s="365" t="s">
        <v>10</v>
      </c>
      <c r="F554" s="365" t="s">
        <v>1660</v>
      </c>
      <c r="G554" s="366">
        <v>43033</v>
      </c>
      <c r="H554" s="367">
        <v>0.51180555555555551</v>
      </c>
      <c r="I554" s="368"/>
      <c r="J554" s="368"/>
      <c r="K554" s="368"/>
      <c r="M554" s="368"/>
      <c r="N554" s="368"/>
      <c r="O554" s="368"/>
      <c r="Q554" t="s">
        <v>1286</v>
      </c>
      <c r="R554" t="s">
        <v>1311</v>
      </c>
      <c r="S554">
        <v>0</v>
      </c>
      <c r="T554">
        <v>0</v>
      </c>
      <c r="U554">
        <v>0</v>
      </c>
      <c r="V554" s="369" t="s">
        <v>1311</v>
      </c>
      <c r="W554">
        <v>0</v>
      </c>
      <c r="X554">
        <v>799</v>
      </c>
      <c r="Y554" t="s">
        <v>1312</v>
      </c>
      <c r="Z554" t="s">
        <v>1313</v>
      </c>
      <c r="AA554" s="6" t="s">
        <v>1298</v>
      </c>
      <c r="AB554" s="6"/>
      <c r="AC554" s="370"/>
      <c r="AD554" s="6">
        <v>1</v>
      </c>
      <c r="AE554" s="370">
        <v>1</v>
      </c>
      <c r="AF554" s="6">
        <v>1</v>
      </c>
      <c r="AG554" s="6"/>
    </row>
    <row r="555" spans="1:34" x14ac:dyDescent="0.3">
      <c r="A555" t="s">
        <v>1277</v>
      </c>
      <c r="B555" t="s">
        <v>1758</v>
      </c>
      <c r="C555" s="365" t="s">
        <v>1652</v>
      </c>
      <c r="D555" s="365" t="s">
        <v>1481</v>
      </c>
      <c r="E555" s="365" t="s">
        <v>10</v>
      </c>
      <c r="F555" s="365" t="s">
        <v>1660</v>
      </c>
      <c r="G555" s="366">
        <v>43033</v>
      </c>
      <c r="H555" s="367">
        <v>0.51180555555555551</v>
      </c>
      <c r="I555" s="368"/>
      <c r="J555" s="368"/>
      <c r="K555" s="368"/>
      <c r="M555" s="368"/>
      <c r="N555" s="368"/>
      <c r="O555" s="368"/>
      <c r="Q555" t="s">
        <v>785</v>
      </c>
      <c r="R555" t="s">
        <v>785</v>
      </c>
      <c r="S555" t="s">
        <v>786</v>
      </c>
      <c r="T555" t="s">
        <v>787</v>
      </c>
      <c r="U555" t="s">
        <v>788</v>
      </c>
      <c r="V555" s="369" t="s">
        <v>35</v>
      </c>
      <c r="W555" t="s">
        <v>1358</v>
      </c>
      <c r="X555">
        <v>129370</v>
      </c>
      <c r="Y555">
        <v>0</v>
      </c>
      <c r="Z555">
        <v>0</v>
      </c>
      <c r="AA555" s="6" t="s">
        <v>1280</v>
      </c>
      <c r="AB555" s="6"/>
      <c r="AC555" s="370"/>
      <c r="AD555" s="6">
        <v>1</v>
      </c>
      <c r="AE555" s="370">
        <v>3</v>
      </c>
      <c r="AF555" s="6">
        <v>1</v>
      </c>
      <c r="AG555" s="6"/>
    </row>
    <row r="556" spans="1:34" x14ac:dyDescent="0.3">
      <c r="A556" t="s">
        <v>1277</v>
      </c>
      <c r="B556" t="s">
        <v>1758</v>
      </c>
      <c r="C556" s="365" t="s">
        <v>1652</v>
      </c>
      <c r="D556" s="365" t="s">
        <v>1481</v>
      </c>
      <c r="E556" s="365" t="s">
        <v>10</v>
      </c>
      <c r="F556" s="365" t="s">
        <v>1660</v>
      </c>
      <c r="G556" s="366">
        <v>43033</v>
      </c>
      <c r="H556" s="367">
        <v>0.51180555555555551</v>
      </c>
      <c r="I556" s="368"/>
      <c r="J556" s="368"/>
      <c r="K556" s="368"/>
      <c r="M556" s="368"/>
      <c r="N556" s="368"/>
      <c r="O556" s="368"/>
      <c r="Q556" t="s">
        <v>785</v>
      </c>
      <c r="R556" t="s">
        <v>785</v>
      </c>
      <c r="S556" t="s">
        <v>786</v>
      </c>
      <c r="T556" t="s">
        <v>787</v>
      </c>
      <c r="U556" t="s">
        <v>791</v>
      </c>
      <c r="V556" s="369" t="s">
        <v>47</v>
      </c>
      <c r="W556" t="s">
        <v>1306</v>
      </c>
      <c r="X556">
        <v>152302</v>
      </c>
      <c r="Y556" t="s">
        <v>1307</v>
      </c>
      <c r="Z556" t="s">
        <v>1308</v>
      </c>
      <c r="AA556" s="6" t="s">
        <v>1280</v>
      </c>
      <c r="AB556" s="6"/>
      <c r="AC556" s="370"/>
      <c r="AD556" s="6">
        <v>1</v>
      </c>
      <c r="AE556" s="370">
        <v>2</v>
      </c>
      <c r="AF556" s="6">
        <v>1</v>
      </c>
      <c r="AG556" s="6"/>
      <c r="AH556" t="s">
        <v>1760</v>
      </c>
    </row>
    <row r="557" spans="1:34" x14ac:dyDescent="0.3">
      <c r="A557" t="s">
        <v>1277</v>
      </c>
      <c r="B557" t="s">
        <v>1758</v>
      </c>
      <c r="C557" s="365" t="s">
        <v>1652</v>
      </c>
      <c r="D557" s="365" t="s">
        <v>1481</v>
      </c>
      <c r="E557" s="365" t="s">
        <v>10</v>
      </c>
      <c r="F557" s="365" t="s">
        <v>1660</v>
      </c>
      <c r="G557" s="366">
        <v>43033</v>
      </c>
      <c r="H557" s="367">
        <v>0.51180555555555551</v>
      </c>
      <c r="I557" s="368"/>
      <c r="J557" s="368"/>
      <c r="K557" s="368"/>
      <c r="M557" s="368"/>
      <c r="N557" s="368"/>
      <c r="O557" s="368"/>
      <c r="Q557" t="s">
        <v>1286</v>
      </c>
      <c r="R557" t="s">
        <v>1367</v>
      </c>
      <c r="S557" t="s">
        <v>1368</v>
      </c>
      <c r="T557">
        <v>0</v>
      </c>
      <c r="U557">
        <v>0</v>
      </c>
      <c r="V557" s="369" t="s">
        <v>1369</v>
      </c>
      <c r="W557" t="s">
        <v>1370</v>
      </c>
      <c r="X557">
        <v>148899</v>
      </c>
      <c r="Y557">
        <v>0</v>
      </c>
      <c r="Z557" t="s">
        <v>1371</v>
      </c>
      <c r="AA557" s="6" t="s">
        <v>1293</v>
      </c>
      <c r="AB557" s="6"/>
      <c r="AC557" s="370"/>
      <c r="AD557" s="6">
        <v>1</v>
      </c>
      <c r="AE557" s="370">
        <v>1</v>
      </c>
      <c r="AF557" s="6">
        <v>1</v>
      </c>
      <c r="AG557" s="6"/>
      <c r="AH557" t="s">
        <v>1372</v>
      </c>
    </row>
    <row r="558" spans="1:34" x14ac:dyDescent="0.3">
      <c r="A558" t="s">
        <v>1277</v>
      </c>
      <c r="B558" t="s">
        <v>1761</v>
      </c>
      <c r="C558" s="365" t="s">
        <v>1652</v>
      </c>
      <c r="D558" s="365" t="s">
        <v>1481</v>
      </c>
      <c r="E558" s="365" t="s">
        <v>10</v>
      </c>
      <c r="F558" s="365" t="s">
        <v>1660</v>
      </c>
      <c r="G558" s="366">
        <v>43033</v>
      </c>
      <c r="H558" s="367">
        <v>0.51180555555555551</v>
      </c>
      <c r="I558" s="368">
        <v>4.2999999999999997E-2</v>
      </c>
      <c r="J558" s="368">
        <v>2.7900000000000001E-2</v>
      </c>
      <c r="K558" s="368">
        <v>1.5099999999999995E-2</v>
      </c>
      <c r="L558">
        <v>0.1651</v>
      </c>
      <c r="M558" s="368">
        <v>0.12590000000000001</v>
      </c>
      <c r="N558" s="368">
        <v>3.9199999999999985E-2</v>
      </c>
      <c r="O558" s="368" t="s">
        <v>1583</v>
      </c>
      <c r="Q558" t="s">
        <v>1286</v>
      </c>
      <c r="R558" t="s">
        <v>1311</v>
      </c>
      <c r="S558">
        <v>0</v>
      </c>
      <c r="T558">
        <v>0</v>
      </c>
      <c r="U558">
        <v>0</v>
      </c>
      <c r="V558" s="369" t="s">
        <v>1311</v>
      </c>
      <c r="W558">
        <v>0</v>
      </c>
      <c r="X558">
        <v>799</v>
      </c>
      <c r="Y558" t="s">
        <v>1312</v>
      </c>
      <c r="Z558" t="s">
        <v>1313</v>
      </c>
      <c r="AA558" s="6" t="s">
        <v>1298</v>
      </c>
      <c r="AB558" s="6">
        <v>1</v>
      </c>
      <c r="AC558" s="370">
        <v>1</v>
      </c>
      <c r="AD558" s="6"/>
      <c r="AE558" s="370"/>
      <c r="AF558" s="6">
        <v>1</v>
      </c>
      <c r="AG558" s="6"/>
    </row>
    <row r="559" spans="1:34" x14ac:dyDescent="0.3">
      <c r="A559" t="s">
        <v>1277</v>
      </c>
      <c r="B559" t="s">
        <v>1761</v>
      </c>
      <c r="C559" s="365" t="s">
        <v>1652</v>
      </c>
      <c r="D559" s="365" t="s">
        <v>1481</v>
      </c>
      <c r="E559" s="365" t="s">
        <v>10</v>
      </c>
      <c r="F559" s="365" t="s">
        <v>1660</v>
      </c>
      <c r="G559" s="366">
        <v>43033</v>
      </c>
      <c r="H559" s="367">
        <v>0.51180555555555551</v>
      </c>
      <c r="I559" s="368"/>
      <c r="J559" s="368"/>
      <c r="K559" s="368"/>
      <c r="M559" s="368"/>
      <c r="N559" s="368"/>
      <c r="O559" s="368"/>
      <c r="Q559" t="s">
        <v>785</v>
      </c>
      <c r="R559" t="s">
        <v>785</v>
      </c>
      <c r="S559" t="s">
        <v>800</v>
      </c>
      <c r="T559" t="s">
        <v>805</v>
      </c>
      <c r="U559" t="s">
        <v>806</v>
      </c>
      <c r="V559" s="369" t="s">
        <v>807</v>
      </c>
      <c r="W559" t="s">
        <v>1322</v>
      </c>
      <c r="X559">
        <v>131141</v>
      </c>
      <c r="Y559">
        <v>0</v>
      </c>
      <c r="Z559">
        <v>0</v>
      </c>
      <c r="AA559" s="6" t="s">
        <v>1280</v>
      </c>
      <c r="AB559" s="6">
        <v>5</v>
      </c>
      <c r="AC559" s="370">
        <v>1</v>
      </c>
      <c r="AD559" s="6"/>
      <c r="AE559" s="370"/>
      <c r="AF559" s="6">
        <v>5</v>
      </c>
      <c r="AG559" s="6"/>
    </row>
    <row r="560" spans="1:34" x14ac:dyDescent="0.3">
      <c r="A560" t="s">
        <v>1277</v>
      </c>
      <c r="B560" t="s">
        <v>1761</v>
      </c>
      <c r="C560" s="365" t="s">
        <v>1652</v>
      </c>
      <c r="D560" s="365" t="s">
        <v>1481</v>
      </c>
      <c r="E560" s="365" t="s">
        <v>10</v>
      </c>
      <c r="F560" s="365" t="s">
        <v>1660</v>
      </c>
      <c r="G560" s="366">
        <v>43033</v>
      </c>
      <c r="H560" s="367">
        <v>0.51180555555555551</v>
      </c>
      <c r="I560" s="368"/>
      <c r="J560" s="368"/>
      <c r="K560" s="368"/>
      <c r="M560" s="368"/>
      <c r="N560" s="368"/>
      <c r="O560" s="368"/>
      <c r="Q560" t="s">
        <v>1286</v>
      </c>
      <c r="R560" t="s">
        <v>1367</v>
      </c>
      <c r="S560" t="s">
        <v>1368</v>
      </c>
      <c r="T560">
        <v>0</v>
      </c>
      <c r="U560">
        <v>0</v>
      </c>
      <c r="V560" s="369" t="s">
        <v>1369</v>
      </c>
      <c r="W560" t="s">
        <v>1370</v>
      </c>
      <c r="X560">
        <v>148899</v>
      </c>
      <c r="Y560">
        <v>0</v>
      </c>
      <c r="Z560" t="s">
        <v>1371</v>
      </c>
      <c r="AA560" s="6" t="s">
        <v>1293</v>
      </c>
      <c r="AB560" s="6">
        <v>1</v>
      </c>
      <c r="AC560" s="370">
        <v>1</v>
      </c>
      <c r="AD560" s="6"/>
      <c r="AE560" s="370"/>
      <c r="AF560" s="6">
        <v>1</v>
      </c>
      <c r="AG560" s="6"/>
    </row>
    <row r="561" spans="1:34" x14ac:dyDescent="0.3">
      <c r="A561" t="s">
        <v>1277</v>
      </c>
      <c r="B561" t="s">
        <v>1762</v>
      </c>
      <c r="C561" s="365" t="s">
        <v>1652</v>
      </c>
      <c r="D561" s="365" t="s">
        <v>1481</v>
      </c>
      <c r="E561" s="365" t="s">
        <v>10</v>
      </c>
      <c r="F561" s="365" t="s">
        <v>1660</v>
      </c>
      <c r="G561" s="366">
        <v>43033</v>
      </c>
      <c r="H561" s="367">
        <v>0.51180555555555551</v>
      </c>
      <c r="I561" s="368">
        <v>2.9100000000000001E-2</v>
      </c>
      <c r="J561" s="368">
        <v>1.9199999999999998E-2</v>
      </c>
      <c r="K561" s="368">
        <v>9.9000000000000025E-3</v>
      </c>
      <c r="L561">
        <v>0.15959999999999999</v>
      </c>
      <c r="M561" s="368">
        <v>6.4799999999999996E-2</v>
      </c>
      <c r="N561" s="368">
        <v>9.4799999999999995E-2</v>
      </c>
      <c r="O561" s="368"/>
      <c r="Q561" t="s">
        <v>834</v>
      </c>
      <c r="R561" t="s">
        <v>834</v>
      </c>
      <c r="S561" t="s">
        <v>534</v>
      </c>
      <c r="T561">
        <v>0</v>
      </c>
      <c r="U561">
        <v>0</v>
      </c>
      <c r="V561" s="369" t="s">
        <v>534</v>
      </c>
      <c r="W561" t="s">
        <v>1310</v>
      </c>
      <c r="X561">
        <v>105</v>
      </c>
      <c r="Y561">
        <v>0</v>
      </c>
      <c r="Z561">
        <v>0</v>
      </c>
      <c r="AA561" s="6" t="s">
        <v>1280</v>
      </c>
      <c r="AB561" s="6">
        <v>1</v>
      </c>
      <c r="AC561" s="370">
        <v>1</v>
      </c>
      <c r="AD561" s="6"/>
      <c r="AE561" s="370"/>
      <c r="AF561" s="6">
        <v>1</v>
      </c>
      <c r="AG561" s="6"/>
      <c r="AH561" t="s">
        <v>1763</v>
      </c>
    </row>
    <row r="562" spans="1:34" x14ac:dyDescent="0.3">
      <c r="A562" t="s">
        <v>1277</v>
      </c>
      <c r="B562" t="s">
        <v>1762</v>
      </c>
      <c r="C562" s="365" t="s">
        <v>1652</v>
      </c>
      <c r="D562" s="365" t="s">
        <v>1481</v>
      </c>
      <c r="E562" s="365" t="s">
        <v>10</v>
      </c>
      <c r="F562" s="365" t="s">
        <v>1660</v>
      </c>
      <c r="G562" s="366">
        <v>43033</v>
      </c>
      <c r="H562" s="367">
        <v>0.51180555555555551</v>
      </c>
      <c r="I562" s="368"/>
      <c r="J562" s="368"/>
      <c r="K562" s="368"/>
      <c r="M562" s="368"/>
      <c r="N562" s="368"/>
      <c r="O562" s="368"/>
      <c r="Q562" t="s">
        <v>785</v>
      </c>
      <c r="R562" t="s">
        <v>785</v>
      </c>
      <c r="S562" t="s">
        <v>800</v>
      </c>
      <c r="T562" t="s">
        <v>805</v>
      </c>
      <c r="U562" t="s">
        <v>806</v>
      </c>
      <c r="V562" s="369" t="s">
        <v>807</v>
      </c>
      <c r="W562" t="s">
        <v>1322</v>
      </c>
      <c r="X562">
        <v>131141</v>
      </c>
      <c r="Y562">
        <v>0</v>
      </c>
      <c r="Z562">
        <v>0</v>
      </c>
      <c r="AA562" s="6" t="s">
        <v>1280</v>
      </c>
      <c r="AB562" s="6">
        <v>3</v>
      </c>
      <c r="AC562" s="372" t="s">
        <v>1299</v>
      </c>
      <c r="AD562" s="6">
        <v>11</v>
      </c>
      <c r="AE562" s="370">
        <v>3</v>
      </c>
      <c r="AF562" s="6">
        <v>14</v>
      </c>
      <c r="AG562" s="6"/>
      <c r="AH562" t="s">
        <v>1764</v>
      </c>
    </row>
    <row r="563" spans="1:34" x14ac:dyDescent="0.3">
      <c r="A563" t="s">
        <v>1277</v>
      </c>
      <c r="B563" t="s">
        <v>1762</v>
      </c>
      <c r="C563" s="365" t="s">
        <v>1652</v>
      </c>
      <c r="D563" s="365" t="s">
        <v>1481</v>
      </c>
      <c r="E563" s="365" t="s">
        <v>10</v>
      </c>
      <c r="F563" s="365" t="s">
        <v>1660</v>
      </c>
      <c r="G563" s="366">
        <v>43033</v>
      </c>
      <c r="H563" s="367">
        <v>0.51180555555555551</v>
      </c>
      <c r="I563" s="368"/>
      <c r="J563" s="368"/>
      <c r="K563" s="368"/>
      <c r="M563" s="368"/>
      <c r="N563" s="368"/>
      <c r="O563" s="368"/>
      <c r="Q563" t="s">
        <v>1286</v>
      </c>
      <c r="R563" t="s">
        <v>1287</v>
      </c>
      <c r="S563" t="s">
        <v>1288</v>
      </c>
      <c r="T563" t="s">
        <v>1289</v>
      </c>
      <c r="U563" t="s">
        <v>1290</v>
      </c>
      <c r="V563" s="369" t="s">
        <v>1291</v>
      </c>
      <c r="W563" t="s">
        <v>1282</v>
      </c>
      <c r="X563">
        <v>127160</v>
      </c>
      <c r="Y563">
        <v>0</v>
      </c>
      <c r="Z563" t="s">
        <v>1292</v>
      </c>
      <c r="AA563" s="6" t="s">
        <v>1293</v>
      </c>
      <c r="AB563" s="6"/>
      <c r="AC563" s="370"/>
      <c r="AD563" s="6">
        <v>1</v>
      </c>
      <c r="AE563" s="370">
        <v>1</v>
      </c>
      <c r="AF563" s="6">
        <v>1</v>
      </c>
      <c r="AG563" s="6"/>
      <c r="AH563" t="s">
        <v>1294</v>
      </c>
    </row>
    <row r="564" spans="1:34" x14ac:dyDescent="0.3">
      <c r="A564" t="s">
        <v>1277</v>
      </c>
      <c r="B564" t="s">
        <v>1762</v>
      </c>
      <c r="C564" s="365" t="s">
        <v>1652</v>
      </c>
      <c r="D564" s="365" t="s">
        <v>1481</v>
      </c>
      <c r="E564" s="365" t="s">
        <v>10</v>
      </c>
      <c r="F564" s="365" t="s">
        <v>1660</v>
      </c>
      <c r="G564" s="366">
        <v>43033</v>
      </c>
      <c r="H564" s="367">
        <v>0.51180555555555551</v>
      </c>
      <c r="I564" s="368"/>
      <c r="J564" s="368"/>
      <c r="K564" s="368"/>
      <c r="M564" s="368"/>
      <c r="N564" s="368"/>
      <c r="O564" s="368"/>
      <c r="Q564" t="s">
        <v>1286</v>
      </c>
      <c r="R564" t="s">
        <v>1311</v>
      </c>
      <c r="S564">
        <v>0</v>
      </c>
      <c r="T564">
        <v>0</v>
      </c>
      <c r="U564">
        <v>0</v>
      </c>
      <c r="V564" s="369" t="s">
        <v>1311</v>
      </c>
      <c r="W564">
        <v>0</v>
      </c>
      <c r="X564">
        <v>799</v>
      </c>
      <c r="Y564" t="s">
        <v>1312</v>
      </c>
      <c r="Z564" t="s">
        <v>1313</v>
      </c>
      <c r="AA564" s="6" t="s">
        <v>1298</v>
      </c>
      <c r="AB564" s="6"/>
      <c r="AC564" s="370"/>
      <c r="AD564" s="6">
        <v>1</v>
      </c>
      <c r="AE564" s="370">
        <v>1</v>
      </c>
      <c r="AF564" s="6">
        <v>1</v>
      </c>
      <c r="AG564" s="6"/>
    </row>
    <row r="565" spans="1:34" x14ac:dyDescent="0.3">
      <c r="A565" t="s">
        <v>1277</v>
      </c>
      <c r="B565" t="s">
        <v>1762</v>
      </c>
      <c r="C565" s="365" t="s">
        <v>1652</v>
      </c>
      <c r="D565" s="365" t="s">
        <v>1481</v>
      </c>
      <c r="E565" s="365" t="s">
        <v>10</v>
      </c>
      <c r="F565" s="365" t="s">
        <v>1660</v>
      </c>
      <c r="G565" s="366">
        <v>43033</v>
      </c>
      <c r="H565" s="367">
        <v>0.51180555555555551</v>
      </c>
      <c r="I565" s="368"/>
      <c r="J565" s="368"/>
      <c r="K565" s="368"/>
      <c r="M565" s="368"/>
      <c r="N565" s="368"/>
      <c r="O565" s="368"/>
      <c r="Q565" t="s">
        <v>813</v>
      </c>
      <c r="R565" t="s">
        <v>813</v>
      </c>
      <c r="S565" t="s">
        <v>821</v>
      </c>
      <c r="T565" t="s">
        <v>596</v>
      </c>
      <c r="U565" t="s">
        <v>826</v>
      </c>
      <c r="V565" s="369" t="s">
        <v>1281</v>
      </c>
      <c r="W565" t="s">
        <v>1282</v>
      </c>
      <c r="X565">
        <v>107552</v>
      </c>
      <c r="Y565">
        <v>0</v>
      </c>
      <c r="Z565" t="s">
        <v>1283</v>
      </c>
      <c r="AA565" s="6" t="s">
        <v>1280</v>
      </c>
      <c r="AB565" s="6"/>
      <c r="AC565" s="370"/>
      <c r="AD565" s="6">
        <v>1</v>
      </c>
      <c r="AE565" s="370">
        <v>2</v>
      </c>
      <c r="AF565" s="6">
        <v>1</v>
      </c>
      <c r="AG565" s="6"/>
    </row>
    <row r="566" spans="1:34" x14ac:dyDescent="0.3">
      <c r="A566" t="s">
        <v>1277</v>
      </c>
      <c r="B566" t="s">
        <v>1762</v>
      </c>
      <c r="C566" s="365" t="s">
        <v>1652</v>
      </c>
      <c r="D566" s="365" t="s">
        <v>1481</v>
      </c>
      <c r="E566" s="365" t="s">
        <v>10</v>
      </c>
      <c r="F566" s="365" t="s">
        <v>1660</v>
      </c>
      <c r="G566" s="366">
        <v>43033</v>
      </c>
      <c r="H566" s="367">
        <v>0.51180555555555551</v>
      </c>
      <c r="I566" s="368"/>
      <c r="J566" s="368"/>
      <c r="K566" s="368"/>
      <c r="M566" s="368"/>
      <c r="N566" s="368"/>
      <c r="O566" s="368"/>
      <c r="Q566" t="s">
        <v>813</v>
      </c>
      <c r="R566" t="s">
        <v>813</v>
      </c>
      <c r="S566" t="s">
        <v>821</v>
      </c>
      <c r="T566" t="s">
        <v>822</v>
      </c>
      <c r="U566" t="s">
        <v>823</v>
      </c>
      <c r="V566" s="369" t="s">
        <v>82</v>
      </c>
      <c r="W566" t="s">
        <v>1279</v>
      </c>
      <c r="X566">
        <v>102101</v>
      </c>
      <c r="Y566">
        <v>0</v>
      </c>
      <c r="Z566">
        <v>0</v>
      </c>
      <c r="AA566" s="6" t="s">
        <v>1280</v>
      </c>
      <c r="AB566" s="6"/>
      <c r="AC566" s="370"/>
      <c r="AD566" s="6">
        <v>2</v>
      </c>
      <c r="AE566" s="370">
        <v>1</v>
      </c>
      <c r="AF566" s="6">
        <v>2</v>
      </c>
      <c r="AG566" s="6"/>
    </row>
    <row r="567" spans="1:34" x14ac:dyDescent="0.3">
      <c r="A567" t="s">
        <v>1277</v>
      </c>
      <c r="B567" t="s">
        <v>1762</v>
      </c>
      <c r="C567" s="365" t="s">
        <v>1652</v>
      </c>
      <c r="D567" s="365" t="s">
        <v>1481</v>
      </c>
      <c r="E567" s="365" t="s">
        <v>10</v>
      </c>
      <c r="F567" s="365" t="s">
        <v>1660</v>
      </c>
      <c r="G567" s="366">
        <v>43033</v>
      </c>
      <c r="H567" s="367">
        <v>0.51180555555555551</v>
      </c>
      <c r="I567" s="368"/>
      <c r="J567" s="368"/>
      <c r="K567" s="368"/>
      <c r="M567" s="368"/>
      <c r="N567" s="368"/>
      <c r="O567" s="368"/>
      <c r="Q567" t="s">
        <v>1286</v>
      </c>
      <c r="R567" t="s">
        <v>1367</v>
      </c>
      <c r="S567" t="s">
        <v>1368</v>
      </c>
      <c r="T567">
        <v>0</v>
      </c>
      <c r="U567">
        <v>0</v>
      </c>
      <c r="V567" s="369" t="s">
        <v>1369</v>
      </c>
      <c r="W567" t="s">
        <v>1370</v>
      </c>
      <c r="X567">
        <v>148899</v>
      </c>
      <c r="Y567">
        <v>0</v>
      </c>
      <c r="Z567" t="s">
        <v>1371</v>
      </c>
      <c r="AA567" s="6" t="s">
        <v>1293</v>
      </c>
      <c r="AB567" s="6"/>
      <c r="AC567" s="370"/>
      <c r="AD567" s="6">
        <v>19</v>
      </c>
      <c r="AE567" s="370">
        <v>1</v>
      </c>
      <c r="AF567" s="6">
        <v>19</v>
      </c>
      <c r="AG567" s="6"/>
      <c r="AH567" t="s">
        <v>1765</v>
      </c>
    </row>
    <row r="568" spans="1:34" x14ac:dyDescent="0.3">
      <c r="A568" t="s">
        <v>1277</v>
      </c>
      <c r="B568" t="s">
        <v>1766</v>
      </c>
      <c r="C568" s="365" t="s">
        <v>1652</v>
      </c>
      <c r="D568" s="365" t="s">
        <v>1481</v>
      </c>
      <c r="E568" s="365" t="s">
        <v>10</v>
      </c>
      <c r="F568" s="365" t="s">
        <v>1660</v>
      </c>
      <c r="G568" s="366">
        <v>43033</v>
      </c>
      <c r="H568" s="367">
        <v>0.51180555555555551</v>
      </c>
      <c r="I568" s="368">
        <v>3.0800000000000001E-2</v>
      </c>
      <c r="J568" s="368">
        <v>2.23E-2</v>
      </c>
      <c r="K568" s="368">
        <v>8.5000000000000006E-3</v>
      </c>
      <c r="L568">
        <v>0.1893</v>
      </c>
      <c r="M568" s="368">
        <v>0.15740000000000001</v>
      </c>
      <c r="N568" s="368">
        <v>3.1899999999999984E-2</v>
      </c>
      <c r="O568" s="368" t="s">
        <v>1323</v>
      </c>
      <c r="P568" s="376" t="s">
        <v>1767</v>
      </c>
      <c r="Q568" t="s">
        <v>785</v>
      </c>
      <c r="R568" t="s">
        <v>785</v>
      </c>
      <c r="S568">
        <v>0</v>
      </c>
      <c r="T568">
        <v>0</v>
      </c>
      <c r="U568">
        <v>0</v>
      </c>
      <c r="V568" s="369" t="s">
        <v>785</v>
      </c>
      <c r="W568">
        <v>0</v>
      </c>
      <c r="X568">
        <v>882</v>
      </c>
      <c r="Y568">
        <v>0</v>
      </c>
      <c r="Z568">
        <v>0</v>
      </c>
      <c r="AA568" s="6" t="s">
        <v>1280</v>
      </c>
      <c r="AB568" s="6"/>
      <c r="AC568" s="370"/>
      <c r="AD568" s="6">
        <v>1</v>
      </c>
      <c r="AE568" s="370">
        <v>3</v>
      </c>
      <c r="AF568" s="6">
        <v>1</v>
      </c>
      <c r="AG568" s="6"/>
      <c r="AH568" t="s">
        <v>1768</v>
      </c>
    </row>
    <row r="569" spans="1:34" x14ac:dyDescent="0.3">
      <c r="A569" t="s">
        <v>1277</v>
      </c>
      <c r="B569" t="s">
        <v>1769</v>
      </c>
      <c r="C569" s="365" t="s">
        <v>1652</v>
      </c>
      <c r="D569" s="365" t="s">
        <v>1481</v>
      </c>
      <c r="E569" s="365" t="s">
        <v>10</v>
      </c>
      <c r="F569" s="365" t="s">
        <v>1660</v>
      </c>
      <c r="G569" s="366">
        <v>43033</v>
      </c>
      <c r="H569" s="367">
        <v>0.51180555555555551</v>
      </c>
      <c r="I569" s="368">
        <v>0.1193</v>
      </c>
      <c r="J569" s="368">
        <v>9.8500000000000004E-2</v>
      </c>
      <c r="K569" s="368">
        <v>2.0799999999999999E-2</v>
      </c>
      <c r="L569">
        <v>0.41860000000000003</v>
      </c>
      <c r="M569" s="368">
        <v>0.3296</v>
      </c>
      <c r="N569" s="368">
        <v>8.9000000000000024E-2</v>
      </c>
      <c r="O569" s="368"/>
      <c r="Q569" t="s">
        <v>785</v>
      </c>
      <c r="R569" t="s">
        <v>785</v>
      </c>
      <c r="S569" t="s">
        <v>786</v>
      </c>
      <c r="T569" t="s">
        <v>787</v>
      </c>
      <c r="U569" t="s">
        <v>791</v>
      </c>
      <c r="V569" s="369" t="s">
        <v>791</v>
      </c>
      <c r="W569" t="s">
        <v>1285</v>
      </c>
      <c r="X569">
        <v>22496</v>
      </c>
      <c r="Y569">
        <v>0</v>
      </c>
      <c r="Z569">
        <v>0</v>
      </c>
      <c r="AA569" s="6" t="s">
        <v>1280</v>
      </c>
      <c r="AB569" s="6">
        <v>1</v>
      </c>
      <c r="AC569" s="370">
        <v>3</v>
      </c>
      <c r="AD569" s="6"/>
      <c r="AE569" s="370"/>
      <c r="AF569" s="6">
        <v>1</v>
      </c>
      <c r="AG569" s="6"/>
      <c r="AH569" t="s">
        <v>1770</v>
      </c>
    </row>
    <row r="570" spans="1:34" x14ac:dyDescent="0.3">
      <c r="A570" t="s">
        <v>1277</v>
      </c>
      <c r="B570" t="s">
        <v>1769</v>
      </c>
      <c r="C570" s="365" t="s">
        <v>1652</v>
      </c>
      <c r="D570" s="365" t="s">
        <v>1481</v>
      </c>
      <c r="E570" s="365" t="s">
        <v>10</v>
      </c>
      <c r="F570" s="365" t="s">
        <v>1660</v>
      </c>
      <c r="G570" s="366">
        <v>43033</v>
      </c>
      <c r="H570" s="367">
        <v>0.51180555555555551</v>
      </c>
      <c r="I570" s="368"/>
      <c r="J570" s="368"/>
      <c r="K570" s="368"/>
      <c r="M570" s="368"/>
      <c r="N570" s="368"/>
      <c r="O570" s="368"/>
      <c r="Q570" t="s">
        <v>1286</v>
      </c>
      <c r="R570" t="s">
        <v>1287</v>
      </c>
      <c r="S570" t="s">
        <v>1288</v>
      </c>
      <c r="T570" t="s">
        <v>1289</v>
      </c>
      <c r="U570" t="s">
        <v>1290</v>
      </c>
      <c r="V570" s="369" t="s">
        <v>1291</v>
      </c>
      <c r="W570" t="s">
        <v>1282</v>
      </c>
      <c r="X570">
        <v>127160</v>
      </c>
      <c r="Y570">
        <v>0</v>
      </c>
      <c r="Z570" t="s">
        <v>1292</v>
      </c>
      <c r="AA570" s="6" t="s">
        <v>1293</v>
      </c>
      <c r="AB570" s="6"/>
      <c r="AC570" s="370"/>
      <c r="AD570" s="6">
        <v>1</v>
      </c>
      <c r="AE570" s="370">
        <v>1</v>
      </c>
      <c r="AF570" s="6">
        <v>1</v>
      </c>
      <c r="AG570" s="6"/>
      <c r="AH570" t="s">
        <v>1294</v>
      </c>
    </row>
    <row r="571" spans="1:34" x14ac:dyDescent="0.3">
      <c r="A571" t="s">
        <v>1277</v>
      </c>
      <c r="B571" t="s">
        <v>1769</v>
      </c>
      <c r="C571" s="365" t="s">
        <v>1652</v>
      </c>
      <c r="D571" s="365" t="s">
        <v>1481</v>
      </c>
      <c r="E571" s="365" t="s">
        <v>10</v>
      </c>
      <c r="F571" s="365" t="s">
        <v>1660</v>
      </c>
      <c r="G571" s="366">
        <v>43033</v>
      </c>
      <c r="H571" s="367">
        <v>0.51180555555555551</v>
      </c>
      <c r="I571" s="368"/>
      <c r="J571" s="368"/>
      <c r="K571" s="368"/>
      <c r="M571" s="368"/>
      <c r="N571" s="368"/>
      <c r="O571" s="368"/>
      <c r="Q571" t="s">
        <v>834</v>
      </c>
      <c r="R571" t="s">
        <v>834</v>
      </c>
      <c r="S571" t="s">
        <v>534</v>
      </c>
      <c r="T571">
        <v>0</v>
      </c>
      <c r="U571">
        <v>0</v>
      </c>
      <c r="V571" s="369" t="s">
        <v>534</v>
      </c>
      <c r="W571" t="s">
        <v>1310</v>
      </c>
      <c r="X571">
        <v>105</v>
      </c>
      <c r="Y571">
        <v>0</v>
      </c>
      <c r="Z571">
        <v>0</v>
      </c>
      <c r="AA571" s="6" t="s">
        <v>1280</v>
      </c>
      <c r="AB571" s="6"/>
      <c r="AC571" s="370"/>
      <c r="AD571" s="6">
        <v>1</v>
      </c>
      <c r="AE571" s="370">
        <v>3</v>
      </c>
      <c r="AF571" s="6">
        <v>1</v>
      </c>
      <c r="AG571" s="6"/>
    </row>
    <row r="572" spans="1:34" x14ac:dyDescent="0.3">
      <c r="A572" t="s">
        <v>1277</v>
      </c>
      <c r="B572" t="s">
        <v>1771</v>
      </c>
      <c r="C572" s="365" t="s">
        <v>1652</v>
      </c>
      <c r="D572" s="365" t="s">
        <v>1481</v>
      </c>
      <c r="E572" s="365" t="s">
        <v>10</v>
      </c>
      <c r="F572" s="365" t="s">
        <v>1662</v>
      </c>
      <c r="G572" s="366">
        <v>43033</v>
      </c>
      <c r="H572" s="367">
        <v>0.61458333333333337</v>
      </c>
      <c r="I572" s="368">
        <v>8.2900000000000001E-2</v>
      </c>
      <c r="J572" s="368">
        <v>5.3400000000000003E-2</v>
      </c>
      <c r="K572" s="368">
        <v>2.9499999999999998E-2</v>
      </c>
      <c r="L572">
        <v>0.5373</v>
      </c>
      <c r="M572" s="368">
        <v>0.19650000000000001</v>
      </c>
      <c r="N572" s="368">
        <v>0.34079999999999999</v>
      </c>
      <c r="O572" s="368"/>
      <c r="Q572" t="s">
        <v>834</v>
      </c>
      <c r="R572" t="s">
        <v>834</v>
      </c>
      <c r="S572" t="s">
        <v>534</v>
      </c>
      <c r="T572">
        <v>0</v>
      </c>
      <c r="U572">
        <v>0</v>
      </c>
      <c r="V572" s="369" t="s">
        <v>534</v>
      </c>
      <c r="W572" t="s">
        <v>1310</v>
      </c>
      <c r="X572">
        <v>105</v>
      </c>
      <c r="Y572">
        <v>0</v>
      </c>
      <c r="Z572">
        <v>0</v>
      </c>
      <c r="AA572" s="6" t="s">
        <v>1280</v>
      </c>
      <c r="AB572" s="6">
        <v>1</v>
      </c>
      <c r="AC572" s="370">
        <v>2</v>
      </c>
      <c r="AD572" s="6">
        <v>2</v>
      </c>
      <c r="AE572" s="370">
        <v>2</v>
      </c>
      <c r="AF572" s="6">
        <v>3</v>
      </c>
      <c r="AG572" s="6"/>
      <c r="AH572" t="s">
        <v>1338</v>
      </c>
    </row>
    <row r="573" spans="1:34" x14ac:dyDescent="0.3">
      <c r="A573" t="s">
        <v>1277</v>
      </c>
      <c r="B573" t="s">
        <v>1771</v>
      </c>
      <c r="C573" s="365" t="s">
        <v>1652</v>
      </c>
      <c r="D573" s="365" t="s">
        <v>1481</v>
      </c>
      <c r="E573" s="365" t="s">
        <v>10</v>
      </c>
      <c r="F573" s="365" t="s">
        <v>1662</v>
      </c>
      <c r="G573" s="366">
        <v>43033</v>
      </c>
      <c r="H573" s="367">
        <v>0.61458333333333337</v>
      </c>
      <c r="I573" s="368"/>
      <c r="J573" s="368"/>
      <c r="K573" s="368"/>
      <c r="M573" s="368"/>
      <c r="N573" s="368"/>
      <c r="O573" s="368"/>
      <c r="Q573" t="s">
        <v>1286</v>
      </c>
      <c r="R573" t="s">
        <v>1450</v>
      </c>
      <c r="S573">
        <v>0</v>
      </c>
      <c r="T573">
        <v>0</v>
      </c>
      <c r="U573">
        <v>0</v>
      </c>
      <c r="V573" s="369" t="s">
        <v>1450</v>
      </c>
      <c r="W573">
        <v>0</v>
      </c>
      <c r="X573">
        <v>0</v>
      </c>
      <c r="Y573">
        <v>0</v>
      </c>
      <c r="Z573" t="s">
        <v>1451</v>
      </c>
      <c r="AA573" s="6" t="s">
        <v>1293</v>
      </c>
      <c r="AB573" s="6" t="s">
        <v>1461</v>
      </c>
      <c r="AC573" s="370">
        <v>3</v>
      </c>
      <c r="AD573" s="6"/>
      <c r="AE573" s="370"/>
      <c r="AF573" s="6" t="s">
        <v>118</v>
      </c>
      <c r="AG573" s="6"/>
      <c r="AH573" t="s">
        <v>1659</v>
      </c>
    </row>
    <row r="574" spans="1:34" x14ac:dyDescent="0.3">
      <c r="A574" t="s">
        <v>1277</v>
      </c>
      <c r="B574" t="s">
        <v>1771</v>
      </c>
      <c r="C574" s="365" t="s">
        <v>1652</v>
      </c>
      <c r="D574" s="365" t="s">
        <v>1481</v>
      </c>
      <c r="E574" s="365" t="s">
        <v>10</v>
      </c>
      <c r="F574" s="365" t="s">
        <v>1662</v>
      </c>
      <c r="G574" s="366">
        <v>43033</v>
      </c>
      <c r="H574" s="367">
        <v>0.61458333333333337</v>
      </c>
      <c r="I574" s="368"/>
      <c r="J574" s="368"/>
      <c r="K574" s="368"/>
      <c r="M574" s="368"/>
      <c r="N574" s="368"/>
      <c r="O574" s="368"/>
      <c r="Q574" t="s">
        <v>813</v>
      </c>
      <c r="R574" t="s">
        <v>813</v>
      </c>
      <c r="S574" t="s">
        <v>821</v>
      </c>
      <c r="T574" t="s">
        <v>822</v>
      </c>
      <c r="U574" t="s">
        <v>823</v>
      </c>
      <c r="V574" s="369" t="s">
        <v>82</v>
      </c>
      <c r="W574" t="s">
        <v>1279</v>
      </c>
      <c r="X574">
        <v>102101</v>
      </c>
      <c r="Y574">
        <v>0</v>
      </c>
      <c r="Z574">
        <v>0</v>
      </c>
      <c r="AA574" s="6" t="s">
        <v>1280</v>
      </c>
      <c r="AB574" s="6"/>
      <c r="AC574" s="370"/>
      <c r="AD574" s="6">
        <v>3</v>
      </c>
      <c r="AE574" s="370">
        <v>1</v>
      </c>
      <c r="AF574" s="6">
        <v>3</v>
      </c>
      <c r="AG574" s="6"/>
    </row>
    <row r="575" spans="1:34" x14ac:dyDescent="0.3">
      <c r="A575" t="s">
        <v>1277</v>
      </c>
      <c r="B575" t="s">
        <v>1771</v>
      </c>
      <c r="C575" s="365" t="s">
        <v>1652</v>
      </c>
      <c r="D575" s="365" t="s">
        <v>1481</v>
      </c>
      <c r="E575" s="365" t="s">
        <v>10</v>
      </c>
      <c r="F575" s="365" t="s">
        <v>1662</v>
      </c>
      <c r="G575" s="366">
        <v>43033</v>
      </c>
      <c r="H575" s="367">
        <v>0.61458333333333337</v>
      </c>
      <c r="I575" s="368"/>
      <c r="J575" s="368"/>
      <c r="K575" s="368"/>
      <c r="M575" s="368"/>
      <c r="N575" s="368"/>
      <c r="O575" s="368"/>
      <c r="Q575" t="s">
        <v>1286</v>
      </c>
      <c r="R575" t="s">
        <v>1311</v>
      </c>
      <c r="S575">
        <v>0</v>
      </c>
      <c r="T575">
        <v>0</v>
      </c>
      <c r="U575">
        <v>0</v>
      </c>
      <c r="V575" s="369" t="s">
        <v>1311</v>
      </c>
      <c r="W575">
        <v>0</v>
      </c>
      <c r="X575">
        <v>799</v>
      </c>
      <c r="Y575" t="s">
        <v>1312</v>
      </c>
      <c r="Z575" t="s">
        <v>1313</v>
      </c>
      <c r="AA575" s="6" t="s">
        <v>1298</v>
      </c>
      <c r="AB575" s="6"/>
      <c r="AC575" s="370"/>
      <c r="AD575" s="6">
        <v>2</v>
      </c>
      <c r="AE575" s="370">
        <v>1</v>
      </c>
      <c r="AF575" s="6">
        <v>2</v>
      </c>
      <c r="AG575" s="6"/>
    </row>
    <row r="576" spans="1:34" x14ac:dyDescent="0.3">
      <c r="A576" t="s">
        <v>1277</v>
      </c>
      <c r="B576" t="s">
        <v>1771</v>
      </c>
      <c r="C576" s="365" t="s">
        <v>1652</v>
      </c>
      <c r="D576" s="365" t="s">
        <v>1481</v>
      </c>
      <c r="E576" s="365" t="s">
        <v>10</v>
      </c>
      <c r="F576" s="365" t="s">
        <v>1662</v>
      </c>
      <c r="G576" s="366">
        <v>43033</v>
      </c>
      <c r="H576" s="367">
        <v>0.61458333333333337</v>
      </c>
      <c r="I576" s="368"/>
      <c r="J576" s="368"/>
      <c r="K576" s="368"/>
      <c r="M576" s="368"/>
      <c r="N576" s="368"/>
      <c r="O576" s="368"/>
      <c r="Q576" t="s">
        <v>785</v>
      </c>
      <c r="R576" t="s">
        <v>785</v>
      </c>
      <c r="S576" t="s">
        <v>800</v>
      </c>
      <c r="T576" t="s">
        <v>809</v>
      </c>
      <c r="U576" t="s">
        <v>1361</v>
      </c>
      <c r="V576" s="369" t="s">
        <v>1410</v>
      </c>
      <c r="W576" t="s">
        <v>1411</v>
      </c>
      <c r="X576">
        <v>129781</v>
      </c>
      <c r="Y576" t="s">
        <v>1412</v>
      </c>
      <c r="Z576">
        <v>0</v>
      </c>
      <c r="AA576" s="6" t="s">
        <v>1280</v>
      </c>
      <c r="AB576" s="6"/>
      <c r="AC576" s="370"/>
      <c r="AD576" s="6">
        <v>1</v>
      </c>
      <c r="AE576" s="370">
        <v>2</v>
      </c>
      <c r="AF576" s="6">
        <v>1</v>
      </c>
      <c r="AG576" s="6"/>
    </row>
    <row r="577" spans="1:34" x14ac:dyDescent="0.3">
      <c r="A577" t="s">
        <v>1277</v>
      </c>
      <c r="B577" t="s">
        <v>1771</v>
      </c>
      <c r="C577" s="365" t="s">
        <v>1652</v>
      </c>
      <c r="D577" s="365" t="s">
        <v>1481</v>
      </c>
      <c r="E577" s="365" t="s">
        <v>10</v>
      </c>
      <c r="F577" s="365" t="s">
        <v>1662</v>
      </c>
      <c r="G577" s="366">
        <v>43033</v>
      </c>
      <c r="H577" s="367">
        <v>0.61458333333333337</v>
      </c>
      <c r="I577" s="368"/>
      <c r="J577" s="368"/>
      <c r="K577" s="368"/>
      <c r="M577" s="368"/>
      <c r="N577" s="368"/>
      <c r="O577" s="368"/>
      <c r="Q577" t="s">
        <v>785</v>
      </c>
      <c r="R577" t="s">
        <v>785</v>
      </c>
      <c r="S577" t="s">
        <v>786</v>
      </c>
      <c r="T577" t="s">
        <v>787</v>
      </c>
      <c r="U577" t="s">
        <v>791</v>
      </c>
      <c r="V577" s="369" t="s">
        <v>47</v>
      </c>
      <c r="W577" t="s">
        <v>1306</v>
      </c>
      <c r="X577">
        <v>152302</v>
      </c>
      <c r="Y577" t="s">
        <v>1307</v>
      </c>
      <c r="Z577" t="s">
        <v>1308</v>
      </c>
      <c r="AA577" s="6" t="s">
        <v>1280</v>
      </c>
      <c r="AB577" s="6"/>
      <c r="AC577" s="370"/>
      <c r="AD577" s="6">
        <v>1</v>
      </c>
      <c r="AE577" s="370">
        <v>1</v>
      </c>
      <c r="AF577" s="6">
        <v>1</v>
      </c>
      <c r="AG577" s="6"/>
    </row>
    <row r="578" spans="1:34" x14ac:dyDescent="0.3">
      <c r="A578" t="s">
        <v>1277</v>
      </c>
      <c r="B578" t="s">
        <v>1771</v>
      </c>
      <c r="C578" s="365" t="s">
        <v>1652</v>
      </c>
      <c r="D578" s="365" t="s">
        <v>1481</v>
      </c>
      <c r="E578" s="365" t="s">
        <v>10</v>
      </c>
      <c r="F578" s="365" t="s">
        <v>1662</v>
      </c>
      <c r="G578" s="366">
        <v>43033</v>
      </c>
      <c r="H578" s="367">
        <v>0.61458333333333337</v>
      </c>
      <c r="I578" s="368"/>
      <c r="J578" s="368"/>
      <c r="K578" s="368"/>
      <c r="M578" s="368"/>
      <c r="N578" s="368"/>
      <c r="O578" s="368"/>
      <c r="Q578" t="s">
        <v>813</v>
      </c>
      <c r="R578" t="s">
        <v>813</v>
      </c>
      <c r="S578" t="s">
        <v>821</v>
      </c>
      <c r="T578">
        <v>0</v>
      </c>
      <c r="U578">
        <v>0</v>
      </c>
      <c r="V578" s="369" t="s">
        <v>813</v>
      </c>
      <c r="W578">
        <v>0</v>
      </c>
      <c r="X578">
        <v>1066</v>
      </c>
      <c r="Y578">
        <v>0</v>
      </c>
      <c r="Z578">
        <v>0</v>
      </c>
      <c r="AA578" s="6" t="s">
        <v>1280</v>
      </c>
      <c r="AB578" s="6"/>
      <c r="AC578" s="370"/>
      <c r="AD578" s="6">
        <v>1</v>
      </c>
      <c r="AE578" s="370">
        <v>3</v>
      </c>
      <c r="AF578" s="6">
        <v>1</v>
      </c>
      <c r="AG578" s="6"/>
      <c r="AH578" t="s">
        <v>1772</v>
      </c>
    </row>
    <row r="579" spans="1:34" x14ac:dyDescent="0.3">
      <c r="A579" t="s">
        <v>1277</v>
      </c>
      <c r="B579" t="s">
        <v>1771</v>
      </c>
      <c r="C579" s="365" t="s">
        <v>1652</v>
      </c>
      <c r="D579" s="365" t="s">
        <v>1481</v>
      </c>
      <c r="E579" s="365" t="s">
        <v>10</v>
      </c>
      <c r="F579" s="365" t="s">
        <v>1662</v>
      </c>
      <c r="G579" s="366">
        <v>43033</v>
      </c>
      <c r="H579" s="367">
        <v>0.61458333333333337</v>
      </c>
      <c r="I579" s="368"/>
      <c r="J579" s="368"/>
      <c r="K579" s="368"/>
      <c r="M579" s="368"/>
      <c r="N579" s="368"/>
      <c r="O579" s="368"/>
      <c r="Q579" t="s">
        <v>785</v>
      </c>
      <c r="R579" t="s">
        <v>785</v>
      </c>
      <c r="S579" t="s">
        <v>800</v>
      </c>
      <c r="T579" t="s">
        <v>805</v>
      </c>
      <c r="U579" t="s">
        <v>806</v>
      </c>
      <c r="V579" s="369" t="s">
        <v>807</v>
      </c>
      <c r="W579" t="s">
        <v>1322</v>
      </c>
      <c r="X579">
        <v>131141</v>
      </c>
      <c r="Y579">
        <v>0</v>
      </c>
      <c r="Z579">
        <v>0</v>
      </c>
      <c r="AA579" s="6" t="s">
        <v>1280</v>
      </c>
      <c r="AB579" s="6"/>
      <c r="AC579" s="370"/>
      <c r="AD579" s="6">
        <v>3</v>
      </c>
      <c r="AE579" s="370">
        <v>3</v>
      </c>
      <c r="AF579" s="6">
        <v>3</v>
      </c>
      <c r="AG579" s="6"/>
      <c r="AH579" t="s">
        <v>1773</v>
      </c>
    </row>
    <row r="580" spans="1:34" x14ac:dyDescent="0.3">
      <c r="A580" t="s">
        <v>1277</v>
      </c>
      <c r="B580" t="s">
        <v>1771</v>
      </c>
      <c r="C580" s="365" t="s">
        <v>1652</v>
      </c>
      <c r="D580" s="365" t="s">
        <v>1481</v>
      </c>
      <c r="E580" s="365" t="s">
        <v>10</v>
      </c>
      <c r="F580" s="365" t="s">
        <v>1662</v>
      </c>
      <c r="G580" s="366">
        <v>43033</v>
      </c>
      <c r="H580" s="367">
        <v>0.61458333333333337</v>
      </c>
      <c r="I580" s="368"/>
      <c r="J580" s="368"/>
      <c r="K580" s="368"/>
      <c r="M580" s="368"/>
      <c r="N580" s="368"/>
      <c r="O580" s="368"/>
      <c r="Q580" t="s">
        <v>785</v>
      </c>
      <c r="R580" t="s">
        <v>785</v>
      </c>
      <c r="S580" t="s">
        <v>786</v>
      </c>
      <c r="T580" t="s">
        <v>787</v>
      </c>
      <c r="U580" t="s">
        <v>797</v>
      </c>
      <c r="V580" s="369" t="s">
        <v>797</v>
      </c>
      <c r="W580" t="s">
        <v>1347</v>
      </c>
      <c r="X580">
        <v>931</v>
      </c>
      <c r="Y580">
        <v>0</v>
      </c>
      <c r="Z580">
        <v>0</v>
      </c>
      <c r="AA580" s="6" t="s">
        <v>1280</v>
      </c>
      <c r="AB580" s="6"/>
      <c r="AC580" s="370"/>
      <c r="AD580" s="6">
        <v>1</v>
      </c>
      <c r="AE580" s="370">
        <v>3</v>
      </c>
      <c r="AF580" s="6">
        <v>1</v>
      </c>
      <c r="AG580" s="6"/>
      <c r="AH580" t="s">
        <v>1460</v>
      </c>
    </row>
    <row r="581" spans="1:34" x14ac:dyDescent="0.3">
      <c r="A581" t="s">
        <v>1277</v>
      </c>
      <c r="B581" t="s">
        <v>1141</v>
      </c>
      <c r="C581" s="365" t="s">
        <v>1652</v>
      </c>
      <c r="D581" s="365" t="s">
        <v>1481</v>
      </c>
      <c r="E581" s="365" t="s">
        <v>10</v>
      </c>
      <c r="F581" s="365" t="s">
        <v>440</v>
      </c>
      <c r="G581" s="366">
        <v>43012</v>
      </c>
      <c r="H581" s="367">
        <v>0.49583333333333335</v>
      </c>
      <c r="I581" s="368">
        <v>3.5200000000000002E-2</v>
      </c>
      <c r="J581" s="368">
        <v>2.5600000000000001E-2</v>
      </c>
      <c r="K581" s="368">
        <v>9.6000000000000009E-3</v>
      </c>
      <c r="L581">
        <v>0.20480000000000001</v>
      </c>
      <c r="M581" s="368">
        <v>0.12540000000000001</v>
      </c>
      <c r="N581" s="368">
        <v>7.9399999999999998E-2</v>
      </c>
      <c r="O581" s="368"/>
      <c r="P581" s="376" t="s">
        <v>1774</v>
      </c>
      <c r="Q581" t="s">
        <v>785</v>
      </c>
      <c r="R581" t="s">
        <v>785</v>
      </c>
      <c r="S581" t="s">
        <v>800</v>
      </c>
      <c r="T581" t="s">
        <v>805</v>
      </c>
      <c r="U581" t="s">
        <v>806</v>
      </c>
      <c r="V581" s="369" t="s">
        <v>1679</v>
      </c>
      <c r="W581" t="s">
        <v>1680</v>
      </c>
      <c r="X581">
        <v>131114</v>
      </c>
      <c r="Y581">
        <v>0</v>
      </c>
      <c r="Z581">
        <v>0</v>
      </c>
      <c r="AA581" s="6" t="s">
        <v>1280</v>
      </c>
      <c r="AB581" s="6"/>
      <c r="AC581" s="370"/>
      <c r="AD581" s="6">
        <v>4</v>
      </c>
      <c r="AE581" s="370">
        <v>3</v>
      </c>
      <c r="AF581" s="6">
        <v>4</v>
      </c>
      <c r="AG581" s="6"/>
      <c r="AH581" t="s">
        <v>1775</v>
      </c>
    </row>
    <row r="582" spans="1:34" x14ac:dyDescent="0.3">
      <c r="A582" t="s">
        <v>1277</v>
      </c>
      <c r="B582" t="s">
        <v>1150</v>
      </c>
      <c r="C582" s="365" t="s">
        <v>1652</v>
      </c>
      <c r="D582" s="365" t="s">
        <v>1481</v>
      </c>
      <c r="E582" s="365" t="s">
        <v>10</v>
      </c>
      <c r="F582" s="365" t="s">
        <v>440</v>
      </c>
      <c r="G582" s="366">
        <v>43012</v>
      </c>
      <c r="H582" s="367">
        <v>0.49583333333333335</v>
      </c>
      <c r="I582" s="368">
        <v>0.28060000000000002</v>
      </c>
      <c r="J582" s="368">
        <v>9.4700000000000006E-2</v>
      </c>
      <c r="K582" s="368">
        <v>0.18590000000000001</v>
      </c>
      <c r="L582">
        <v>0.33139999999999997</v>
      </c>
      <c r="M582" s="368">
        <v>0.1512</v>
      </c>
      <c r="N582" s="368">
        <v>0.18019999999999997</v>
      </c>
      <c r="O582" s="368"/>
      <c r="Q582" t="s">
        <v>785</v>
      </c>
      <c r="R582" t="s">
        <v>785</v>
      </c>
      <c r="S582" t="s">
        <v>786</v>
      </c>
      <c r="T582" t="s">
        <v>787</v>
      </c>
      <c r="U582" t="s">
        <v>791</v>
      </c>
      <c r="V582" s="369" t="s">
        <v>47</v>
      </c>
      <c r="W582" t="s">
        <v>1306</v>
      </c>
      <c r="X582">
        <v>152302</v>
      </c>
      <c r="Y582" t="s">
        <v>1307</v>
      </c>
      <c r="Z582" t="s">
        <v>1308</v>
      </c>
      <c r="AA582" s="6" t="s">
        <v>1280</v>
      </c>
      <c r="AB582" s="6">
        <v>1</v>
      </c>
      <c r="AC582" s="370">
        <v>2</v>
      </c>
      <c r="AD582" s="6">
        <v>1</v>
      </c>
      <c r="AE582" s="370">
        <v>2</v>
      </c>
      <c r="AF582" s="6">
        <v>2</v>
      </c>
      <c r="AG582" s="6"/>
      <c r="AH582" t="s">
        <v>1776</v>
      </c>
    </row>
    <row r="583" spans="1:34" x14ac:dyDescent="0.3">
      <c r="A583" t="s">
        <v>1277</v>
      </c>
      <c r="B583" t="s">
        <v>1150</v>
      </c>
      <c r="C583" s="365" t="s">
        <v>1652</v>
      </c>
      <c r="D583" s="365" t="s">
        <v>1481</v>
      </c>
      <c r="E583" s="365" t="s">
        <v>10</v>
      </c>
      <c r="F583" s="365" t="s">
        <v>440</v>
      </c>
      <c r="G583" s="366">
        <v>43012</v>
      </c>
      <c r="H583" s="367">
        <v>0.49583333333333335</v>
      </c>
      <c r="I583" s="368"/>
      <c r="J583" s="368"/>
      <c r="K583" s="368"/>
      <c r="M583" s="368"/>
      <c r="N583" s="368"/>
      <c r="O583" s="368"/>
      <c r="Q583" t="s">
        <v>1286</v>
      </c>
      <c r="R583" t="s">
        <v>1367</v>
      </c>
      <c r="S583" t="s">
        <v>1368</v>
      </c>
      <c r="T583">
        <v>0</v>
      </c>
      <c r="U583">
        <v>0</v>
      </c>
      <c r="V583" s="369" t="s">
        <v>1369</v>
      </c>
      <c r="W583" t="s">
        <v>1370</v>
      </c>
      <c r="X583">
        <v>148899</v>
      </c>
      <c r="Y583">
        <v>0</v>
      </c>
      <c r="Z583" t="s">
        <v>1371</v>
      </c>
      <c r="AA583" s="6" t="s">
        <v>1293</v>
      </c>
      <c r="AB583" s="6">
        <v>1</v>
      </c>
      <c r="AC583" s="370">
        <v>1</v>
      </c>
      <c r="AD583" s="6"/>
      <c r="AE583" s="370"/>
      <c r="AF583" s="6">
        <v>1</v>
      </c>
      <c r="AG583" s="6"/>
      <c r="AH583" t="s">
        <v>1372</v>
      </c>
    </row>
    <row r="584" spans="1:34" x14ac:dyDescent="0.3">
      <c r="A584" t="s">
        <v>1277</v>
      </c>
      <c r="B584" t="s">
        <v>1150</v>
      </c>
      <c r="C584" s="365" t="s">
        <v>1652</v>
      </c>
      <c r="D584" s="365" t="s">
        <v>1481</v>
      </c>
      <c r="E584" s="365" t="s">
        <v>10</v>
      </c>
      <c r="F584" s="365" t="s">
        <v>440</v>
      </c>
      <c r="G584" s="366">
        <v>43012</v>
      </c>
      <c r="H584" s="367">
        <v>0.49583333333333335</v>
      </c>
      <c r="I584" s="368"/>
      <c r="J584" s="368"/>
      <c r="K584" s="368"/>
      <c r="M584" s="368"/>
      <c r="N584" s="368"/>
      <c r="O584" s="368"/>
      <c r="Q584" t="s">
        <v>785</v>
      </c>
      <c r="R584" t="s">
        <v>785</v>
      </c>
      <c r="S584" t="s">
        <v>786</v>
      </c>
      <c r="T584" t="s">
        <v>787</v>
      </c>
      <c r="U584" t="s">
        <v>788</v>
      </c>
      <c r="V584" s="369" t="s">
        <v>35</v>
      </c>
      <c r="W584" t="s">
        <v>1358</v>
      </c>
      <c r="X584">
        <v>129370</v>
      </c>
      <c r="Y584">
        <v>0</v>
      </c>
      <c r="Z584">
        <v>0</v>
      </c>
      <c r="AA584" s="6" t="s">
        <v>1280</v>
      </c>
      <c r="AB584" s="6">
        <v>1</v>
      </c>
      <c r="AC584" s="370">
        <v>2</v>
      </c>
      <c r="AD584" s="6"/>
      <c r="AE584" s="370"/>
      <c r="AF584" s="6">
        <v>1</v>
      </c>
      <c r="AG584" s="6"/>
    </row>
    <row r="585" spans="1:34" x14ac:dyDescent="0.3">
      <c r="A585" t="s">
        <v>1277</v>
      </c>
      <c r="B585" t="s">
        <v>1150</v>
      </c>
      <c r="C585" s="365" t="s">
        <v>1652</v>
      </c>
      <c r="D585" s="365" t="s">
        <v>1481</v>
      </c>
      <c r="E585" s="365" t="s">
        <v>10</v>
      </c>
      <c r="F585" s="365" t="s">
        <v>440</v>
      </c>
      <c r="G585" s="366">
        <v>43012</v>
      </c>
      <c r="H585" s="367">
        <v>0.49583333333333335</v>
      </c>
      <c r="I585" s="368"/>
      <c r="J585" s="368"/>
      <c r="K585" s="368"/>
      <c r="M585" s="368"/>
      <c r="N585" s="368"/>
      <c r="O585" s="368"/>
      <c r="Q585" t="s">
        <v>1286</v>
      </c>
      <c r="R585" t="s">
        <v>1287</v>
      </c>
      <c r="S585" t="s">
        <v>1288</v>
      </c>
      <c r="T585" t="s">
        <v>1289</v>
      </c>
      <c r="U585" t="s">
        <v>1290</v>
      </c>
      <c r="V585" s="369" t="s">
        <v>1291</v>
      </c>
      <c r="W585" t="s">
        <v>1282</v>
      </c>
      <c r="X585">
        <v>127160</v>
      </c>
      <c r="Y585">
        <v>0</v>
      </c>
      <c r="Z585" t="s">
        <v>1292</v>
      </c>
      <c r="AA585" s="6" t="s">
        <v>1293</v>
      </c>
      <c r="AB585" s="6">
        <v>1</v>
      </c>
      <c r="AC585" s="370">
        <v>1</v>
      </c>
      <c r="AD585" s="6">
        <v>4</v>
      </c>
      <c r="AE585" s="370">
        <v>1</v>
      </c>
      <c r="AF585" s="6">
        <v>5</v>
      </c>
      <c r="AG585" s="6"/>
      <c r="AH585" t="s">
        <v>1294</v>
      </c>
    </row>
    <row r="586" spans="1:34" x14ac:dyDescent="0.3">
      <c r="A586" t="s">
        <v>1277</v>
      </c>
      <c r="B586" t="s">
        <v>1150</v>
      </c>
      <c r="C586" s="365" t="s">
        <v>1652</v>
      </c>
      <c r="D586" s="365" t="s">
        <v>1481</v>
      </c>
      <c r="E586" s="365" t="s">
        <v>10</v>
      </c>
      <c r="F586" s="365" t="s">
        <v>440</v>
      </c>
      <c r="G586" s="366">
        <v>43012</v>
      </c>
      <c r="H586" s="367">
        <v>0.49583333333333335</v>
      </c>
      <c r="I586" s="368"/>
      <c r="J586" s="368"/>
      <c r="K586" s="368"/>
      <c r="M586" s="368"/>
      <c r="N586" s="368"/>
      <c r="O586" s="368"/>
      <c r="Q586" t="s">
        <v>813</v>
      </c>
      <c r="R586" t="s">
        <v>813</v>
      </c>
      <c r="S586" t="s">
        <v>821</v>
      </c>
      <c r="T586">
        <v>0</v>
      </c>
      <c r="U586">
        <v>0</v>
      </c>
      <c r="V586" s="369" t="s">
        <v>813</v>
      </c>
      <c r="W586">
        <v>0</v>
      </c>
      <c r="X586">
        <v>1066</v>
      </c>
      <c r="Y586">
        <v>0</v>
      </c>
      <c r="Z586">
        <v>0</v>
      </c>
      <c r="AA586" s="6" t="s">
        <v>1280</v>
      </c>
      <c r="AB586" s="6"/>
      <c r="AC586" s="370"/>
      <c r="AD586" s="6">
        <v>1</v>
      </c>
      <c r="AE586" s="370">
        <v>3</v>
      </c>
      <c r="AF586" s="6">
        <v>1</v>
      </c>
      <c r="AG586" s="6"/>
      <c r="AH586" t="s">
        <v>1548</v>
      </c>
    </row>
    <row r="587" spans="1:34" x14ac:dyDescent="0.3">
      <c r="A587" t="s">
        <v>1277</v>
      </c>
      <c r="B587" t="s">
        <v>1159</v>
      </c>
      <c r="C587" s="365" t="s">
        <v>1652</v>
      </c>
      <c r="D587" s="365" t="s">
        <v>1481</v>
      </c>
      <c r="E587" s="365" t="s">
        <v>10</v>
      </c>
      <c r="F587" s="365" t="s">
        <v>440</v>
      </c>
      <c r="G587" s="366">
        <v>43012</v>
      </c>
      <c r="H587" s="367">
        <v>0.49583333333333335</v>
      </c>
      <c r="I587" s="368">
        <v>0.24</v>
      </c>
      <c r="J587" s="368">
        <v>0.217</v>
      </c>
      <c r="K587" s="368">
        <v>2.2999999999999993E-2</v>
      </c>
      <c r="L587">
        <v>0.73740000000000006</v>
      </c>
      <c r="M587" s="368">
        <v>0.45440000000000003</v>
      </c>
      <c r="N587" s="368">
        <v>0.28300000000000003</v>
      </c>
      <c r="O587" s="368"/>
      <c r="Q587" t="s">
        <v>785</v>
      </c>
      <c r="R587" t="s">
        <v>785</v>
      </c>
      <c r="S587" t="s">
        <v>786</v>
      </c>
      <c r="T587" t="s">
        <v>787</v>
      </c>
      <c r="U587" t="s">
        <v>791</v>
      </c>
      <c r="V587" s="369" t="s">
        <v>47</v>
      </c>
      <c r="W587" t="s">
        <v>1306</v>
      </c>
      <c r="X587">
        <v>152302</v>
      </c>
      <c r="Y587" t="s">
        <v>1307</v>
      </c>
      <c r="Z587" t="s">
        <v>1308</v>
      </c>
      <c r="AA587" s="6" t="s">
        <v>1280</v>
      </c>
      <c r="AB587" s="6"/>
      <c r="AC587" s="370"/>
      <c r="AD587" s="6">
        <v>2</v>
      </c>
      <c r="AE587" s="370">
        <v>1</v>
      </c>
      <c r="AF587" s="6">
        <v>2</v>
      </c>
      <c r="AG587" s="6"/>
      <c r="AH587" t="s">
        <v>1777</v>
      </c>
    </row>
    <row r="588" spans="1:34" x14ac:dyDescent="0.3">
      <c r="A588" t="s">
        <v>1277</v>
      </c>
      <c r="B588" t="s">
        <v>1159</v>
      </c>
      <c r="C588" s="365" t="s">
        <v>1652</v>
      </c>
      <c r="D588" s="365" t="s">
        <v>1481</v>
      </c>
      <c r="E588" s="365" t="s">
        <v>10</v>
      </c>
      <c r="F588" s="365" t="s">
        <v>440</v>
      </c>
      <c r="G588" s="366">
        <v>43012</v>
      </c>
      <c r="H588" s="367">
        <v>0.49583333333333335</v>
      </c>
      <c r="I588" s="368"/>
      <c r="J588" s="368"/>
      <c r="K588" s="368"/>
      <c r="M588" s="368"/>
      <c r="N588" s="368"/>
      <c r="O588" s="368"/>
      <c r="Q588" t="s">
        <v>813</v>
      </c>
      <c r="R588" t="s">
        <v>813</v>
      </c>
      <c r="S588" t="s">
        <v>821</v>
      </c>
      <c r="T588" t="s">
        <v>596</v>
      </c>
      <c r="U588" t="s">
        <v>826</v>
      </c>
      <c r="V588" s="369" t="s">
        <v>1281</v>
      </c>
      <c r="W588" t="s">
        <v>1282</v>
      </c>
      <c r="X588">
        <v>107552</v>
      </c>
      <c r="Y588">
        <v>0</v>
      </c>
      <c r="Z588" t="s">
        <v>1283</v>
      </c>
      <c r="AA588" s="6" t="s">
        <v>1280</v>
      </c>
      <c r="AB588" s="6"/>
      <c r="AC588" s="370"/>
      <c r="AD588" s="6">
        <v>1</v>
      </c>
      <c r="AE588" s="370">
        <v>3</v>
      </c>
      <c r="AF588" s="6">
        <v>1</v>
      </c>
      <c r="AG588" s="6"/>
    </row>
    <row r="589" spans="1:34" x14ac:dyDescent="0.3">
      <c r="A589" t="s">
        <v>1277</v>
      </c>
      <c r="B589" t="s">
        <v>1159</v>
      </c>
      <c r="C589" s="365" t="s">
        <v>1652</v>
      </c>
      <c r="D589" s="365" t="s">
        <v>1481</v>
      </c>
      <c r="E589" s="365" t="s">
        <v>10</v>
      </c>
      <c r="F589" s="365" t="s">
        <v>440</v>
      </c>
      <c r="G589" s="366">
        <v>43012</v>
      </c>
      <c r="H589" s="367">
        <v>0.49583333333333335</v>
      </c>
      <c r="I589" s="368"/>
      <c r="J589" s="368"/>
      <c r="K589" s="368"/>
      <c r="M589" s="368"/>
      <c r="N589" s="368"/>
      <c r="O589" s="368"/>
      <c r="Q589" t="s">
        <v>1286</v>
      </c>
      <c r="R589" t="s">
        <v>1311</v>
      </c>
      <c r="S589">
        <v>0</v>
      </c>
      <c r="T589">
        <v>0</v>
      </c>
      <c r="U589">
        <v>0</v>
      </c>
      <c r="V589" s="369" t="s">
        <v>1311</v>
      </c>
      <c r="W589">
        <v>0</v>
      </c>
      <c r="X589">
        <v>799</v>
      </c>
      <c r="Y589" t="s">
        <v>1312</v>
      </c>
      <c r="Z589" t="s">
        <v>1313</v>
      </c>
      <c r="AA589" s="6" t="s">
        <v>1298</v>
      </c>
      <c r="AB589" s="6"/>
      <c r="AC589" s="370"/>
      <c r="AD589" s="6">
        <v>3</v>
      </c>
      <c r="AE589" s="370">
        <v>1</v>
      </c>
      <c r="AF589" s="6">
        <v>3</v>
      </c>
      <c r="AG589" s="6"/>
    </row>
    <row r="590" spans="1:34" x14ac:dyDescent="0.3">
      <c r="A590" t="s">
        <v>1277</v>
      </c>
      <c r="B590" t="s">
        <v>1159</v>
      </c>
      <c r="C590" s="365" t="s">
        <v>1652</v>
      </c>
      <c r="D590" s="365" t="s">
        <v>1481</v>
      </c>
      <c r="E590" s="365" t="s">
        <v>10</v>
      </c>
      <c r="F590" s="365" t="s">
        <v>440</v>
      </c>
      <c r="G590" s="366">
        <v>43012</v>
      </c>
      <c r="H590" s="367">
        <v>0.49583333333333335</v>
      </c>
      <c r="I590" s="368"/>
      <c r="J590" s="368"/>
      <c r="K590" s="368"/>
      <c r="M590" s="368"/>
      <c r="N590" s="368"/>
      <c r="O590" s="368"/>
      <c r="Q590" t="s">
        <v>1286</v>
      </c>
      <c r="R590">
        <v>0</v>
      </c>
      <c r="S590">
        <v>0</v>
      </c>
      <c r="T590">
        <v>0</v>
      </c>
      <c r="U590">
        <v>0</v>
      </c>
      <c r="V590" s="369" t="s">
        <v>1463</v>
      </c>
      <c r="W590">
        <v>0</v>
      </c>
      <c r="X590">
        <v>0</v>
      </c>
      <c r="Y590">
        <v>0</v>
      </c>
      <c r="Z590">
        <v>0</v>
      </c>
      <c r="AA590" s="6" t="s">
        <v>1298</v>
      </c>
      <c r="AB590" s="6"/>
      <c r="AC590" s="370"/>
      <c r="AD590" s="6">
        <v>12</v>
      </c>
      <c r="AE590" s="370">
        <v>1</v>
      </c>
      <c r="AF590" s="6">
        <v>12</v>
      </c>
      <c r="AG590" s="6"/>
      <c r="AH590" t="s">
        <v>1710</v>
      </c>
    </row>
    <row r="591" spans="1:34" x14ac:dyDescent="0.3">
      <c r="A591" t="s">
        <v>1277</v>
      </c>
      <c r="B591" t="s">
        <v>1159</v>
      </c>
      <c r="C591" s="365" t="s">
        <v>1652</v>
      </c>
      <c r="D591" s="365" t="s">
        <v>1481</v>
      </c>
      <c r="E591" s="365" t="s">
        <v>10</v>
      </c>
      <c r="F591" s="365" t="s">
        <v>440</v>
      </c>
      <c r="G591" s="366">
        <v>43012</v>
      </c>
      <c r="H591" s="367">
        <v>0.49583333333333335</v>
      </c>
      <c r="I591" s="368"/>
      <c r="J591" s="368"/>
      <c r="K591" s="368"/>
      <c r="M591" s="368"/>
      <c r="N591" s="368"/>
      <c r="O591" s="368"/>
      <c r="Q591" t="s">
        <v>1286</v>
      </c>
      <c r="R591">
        <v>0</v>
      </c>
      <c r="S591">
        <v>0</v>
      </c>
      <c r="T591">
        <v>0</v>
      </c>
      <c r="U591">
        <v>0</v>
      </c>
      <c r="V591" s="369" t="s">
        <v>1366</v>
      </c>
      <c r="W591">
        <v>0</v>
      </c>
      <c r="X591">
        <v>0</v>
      </c>
      <c r="Y591">
        <v>0</v>
      </c>
      <c r="Z591">
        <v>0</v>
      </c>
      <c r="AA591" s="6" t="s">
        <v>1280</v>
      </c>
      <c r="AB591" s="6"/>
      <c r="AC591" s="370"/>
      <c r="AD591" s="6">
        <v>3</v>
      </c>
      <c r="AE591" s="370">
        <v>1</v>
      </c>
      <c r="AF591" s="6">
        <v>3</v>
      </c>
      <c r="AG591" s="6"/>
    </row>
    <row r="592" spans="1:34" x14ac:dyDescent="0.3">
      <c r="A592" t="s">
        <v>1277</v>
      </c>
      <c r="B592" t="s">
        <v>1159</v>
      </c>
      <c r="C592" s="365" t="s">
        <v>1652</v>
      </c>
      <c r="D592" s="365" t="s">
        <v>1481</v>
      </c>
      <c r="E592" s="365" t="s">
        <v>10</v>
      </c>
      <c r="F592" s="365" t="s">
        <v>440</v>
      </c>
      <c r="G592" s="366">
        <v>43012</v>
      </c>
      <c r="H592" s="367">
        <v>0.49583333333333335</v>
      </c>
      <c r="I592" s="368"/>
      <c r="J592" s="368"/>
      <c r="K592" s="368"/>
      <c r="M592" s="368"/>
      <c r="N592" s="368"/>
      <c r="O592" s="368"/>
      <c r="Q592" t="s">
        <v>1286</v>
      </c>
      <c r="R592" t="s">
        <v>1450</v>
      </c>
      <c r="S592">
        <v>0</v>
      </c>
      <c r="T592">
        <v>0</v>
      </c>
      <c r="U592">
        <v>0</v>
      </c>
      <c r="V592" s="369" t="s">
        <v>1450</v>
      </c>
      <c r="W592">
        <v>0</v>
      </c>
      <c r="X592">
        <v>0</v>
      </c>
      <c r="Y592">
        <v>0</v>
      </c>
      <c r="Z592" t="s">
        <v>1451</v>
      </c>
      <c r="AA592" s="6" t="s">
        <v>1293</v>
      </c>
      <c r="AB592" s="6"/>
      <c r="AC592" s="370"/>
      <c r="AD592" s="6" t="s">
        <v>1461</v>
      </c>
      <c r="AE592" s="370">
        <v>3</v>
      </c>
      <c r="AF592" s="6" t="s">
        <v>118</v>
      </c>
      <c r="AG592" s="6"/>
      <c r="AH592" t="s">
        <v>1659</v>
      </c>
    </row>
    <row r="593" spans="1:34" x14ac:dyDescent="0.3">
      <c r="A593" t="s">
        <v>1277</v>
      </c>
      <c r="B593" t="s">
        <v>1159</v>
      </c>
      <c r="C593" s="365" t="s">
        <v>1652</v>
      </c>
      <c r="D593" s="365" t="s">
        <v>1481</v>
      </c>
      <c r="E593" s="365" t="s">
        <v>10</v>
      </c>
      <c r="F593" s="365" t="s">
        <v>440</v>
      </c>
      <c r="G593" s="366">
        <v>43012</v>
      </c>
      <c r="H593" s="367">
        <v>0.49583333333333335</v>
      </c>
      <c r="I593" s="368"/>
      <c r="J593" s="368"/>
      <c r="K593" s="368"/>
      <c r="M593" s="368"/>
      <c r="N593" s="368"/>
      <c r="O593" s="368"/>
      <c r="Q593" t="s">
        <v>1286</v>
      </c>
      <c r="R593" t="s">
        <v>1367</v>
      </c>
      <c r="S593" t="s">
        <v>1368</v>
      </c>
      <c r="T593">
        <v>0</v>
      </c>
      <c r="U593">
        <v>0</v>
      </c>
      <c r="V593" s="369" t="s">
        <v>1369</v>
      </c>
      <c r="W593" t="s">
        <v>1370</v>
      </c>
      <c r="X593">
        <v>148899</v>
      </c>
      <c r="Y593">
        <v>0</v>
      </c>
      <c r="Z593" t="s">
        <v>1371</v>
      </c>
      <c r="AA593" s="6" t="s">
        <v>1293</v>
      </c>
      <c r="AB593" s="6"/>
      <c r="AC593" s="370"/>
      <c r="AD593" s="6">
        <v>1</v>
      </c>
      <c r="AE593" s="370">
        <v>1</v>
      </c>
      <c r="AF593" s="6">
        <v>1</v>
      </c>
      <c r="AG593" s="6"/>
      <c r="AH593" t="s">
        <v>1372</v>
      </c>
    </row>
    <row r="594" spans="1:34" x14ac:dyDescent="0.3">
      <c r="A594" t="s">
        <v>1277</v>
      </c>
      <c r="B594" t="s">
        <v>1159</v>
      </c>
      <c r="C594" s="365" t="s">
        <v>1652</v>
      </c>
      <c r="D594" s="365" t="s">
        <v>1481</v>
      </c>
      <c r="E594" s="365" t="s">
        <v>10</v>
      </c>
      <c r="F594" s="365" t="s">
        <v>440</v>
      </c>
      <c r="G594" s="366">
        <v>43012</v>
      </c>
      <c r="H594" s="367">
        <v>0.49583333333333335</v>
      </c>
      <c r="I594" s="368"/>
      <c r="J594" s="368"/>
      <c r="K594" s="368"/>
      <c r="M594" s="368"/>
      <c r="N594" s="368"/>
      <c r="O594" s="368"/>
      <c r="Q594" t="s">
        <v>813</v>
      </c>
      <c r="R594" t="s">
        <v>813</v>
      </c>
      <c r="S594" t="s">
        <v>821</v>
      </c>
      <c r="T594" t="s">
        <v>822</v>
      </c>
      <c r="U594" t="s">
        <v>823</v>
      </c>
      <c r="V594" s="369" t="s">
        <v>82</v>
      </c>
      <c r="W594" t="s">
        <v>1279</v>
      </c>
      <c r="X594">
        <v>102101</v>
      </c>
      <c r="Y594">
        <v>0</v>
      </c>
      <c r="Z594">
        <v>0</v>
      </c>
      <c r="AA594" s="6" t="s">
        <v>1280</v>
      </c>
      <c r="AB594" s="6"/>
      <c r="AC594" s="370"/>
      <c r="AD594" s="6">
        <v>1</v>
      </c>
      <c r="AE594" s="370">
        <v>1</v>
      </c>
      <c r="AF594" s="6">
        <v>1</v>
      </c>
      <c r="AG594" s="6"/>
    </row>
    <row r="595" spans="1:34" x14ac:dyDescent="0.3">
      <c r="A595" t="s">
        <v>1277</v>
      </c>
      <c r="B595" t="s">
        <v>1157</v>
      </c>
      <c r="C595" s="365" t="s">
        <v>1652</v>
      </c>
      <c r="D595" s="365" t="s">
        <v>1481</v>
      </c>
      <c r="E595" s="365" t="s">
        <v>10</v>
      </c>
      <c r="F595" s="365" t="s">
        <v>200</v>
      </c>
      <c r="G595" s="366">
        <v>43018</v>
      </c>
      <c r="H595" s="367">
        <v>0.5625</v>
      </c>
      <c r="I595" s="368">
        <v>0.36980000000000002</v>
      </c>
      <c r="J595" s="368">
        <v>7.4800000000000005E-2</v>
      </c>
      <c r="K595" s="368">
        <v>0.29500000000000004</v>
      </c>
      <c r="L595">
        <v>0.64990000000000003</v>
      </c>
      <c r="M595" s="368">
        <v>0.24379999999999999</v>
      </c>
      <c r="N595" s="368">
        <v>0.40610000000000002</v>
      </c>
      <c r="O595" s="368"/>
      <c r="P595" t="s">
        <v>1778</v>
      </c>
      <c r="Q595" t="s">
        <v>813</v>
      </c>
      <c r="R595" t="s">
        <v>813</v>
      </c>
      <c r="S595" t="s">
        <v>821</v>
      </c>
      <c r="T595" t="s">
        <v>596</v>
      </c>
      <c r="U595" t="s">
        <v>826</v>
      </c>
      <c r="V595" s="369" t="s">
        <v>1281</v>
      </c>
      <c r="W595" t="s">
        <v>1282</v>
      </c>
      <c r="X595">
        <v>107552</v>
      </c>
      <c r="Y595">
        <v>0</v>
      </c>
      <c r="Z595" t="s">
        <v>1283</v>
      </c>
      <c r="AA595" s="6" t="s">
        <v>1280</v>
      </c>
      <c r="AB595" s="6">
        <v>12</v>
      </c>
      <c r="AC595" s="372" t="s">
        <v>1388</v>
      </c>
      <c r="AD595" s="6">
        <v>2</v>
      </c>
      <c r="AE595" s="370">
        <v>2</v>
      </c>
      <c r="AF595" s="6">
        <v>14</v>
      </c>
      <c r="AG595" s="6"/>
    </row>
    <row r="596" spans="1:34" x14ac:dyDescent="0.3">
      <c r="A596" t="s">
        <v>1277</v>
      </c>
      <c r="B596" t="s">
        <v>1157</v>
      </c>
      <c r="C596" s="365" t="s">
        <v>1652</v>
      </c>
      <c r="D596" s="365" t="s">
        <v>1481</v>
      </c>
      <c r="E596" s="365" t="s">
        <v>10</v>
      </c>
      <c r="F596" s="365" t="s">
        <v>200</v>
      </c>
      <c r="G596" s="366">
        <v>43018</v>
      </c>
      <c r="H596" s="367">
        <v>0.5625</v>
      </c>
      <c r="I596" s="368"/>
      <c r="J596" s="368"/>
      <c r="K596" s="368"/>
      <c r="M596" s="368"/>
      <c r="N596" s="368"/>
      <c r="O596" s="368"/>
      <c r="Q596" t="s">
        <v>813</v>
      </c>
      <c r="R596" t="s">
        <v>813</v>
      </c>
      <c r="S596" t="s">
        <v>821</v>
      </c>
      <c r="T596" t="s">
        <v>822</v>
      </c>
      <c r="U596" t="s">
        <v>1779</v>
      </c>
      <c r="V596" s="369" t="s">
        <v>1780</v>
      </c>
      <c r="W596" t="s">
        <v>1781</v>
      </c>
      <c r="X596">
        <v>101445</v>
      </c>
      <c r="Y596">
        <v>0</v>
      </c>
      <c r="Z596">
        <v>0</v>
      </c>
      <c r="AA596" s="6" t="s">
        <v>1280</v>
      </c>
      <c r="AB596" s="6">
        <v>1</v>
      </c>
      <c r="AC596" s="370">
        <v>2</v>
      </c>
      <c r="AD596" s="6"/>
      <c r="AE596" s="370"/>
      <c r="AF596" s="6">
        <v>1</v>
      </c>
      <c r="AG596" s="6"/>
    </row>
    <row r="597" spans="1:34" x14ac:dyDescent="0.3">
      <c r="A597" t="s">
        <v>1277</v>
      </c>
      <c r="B597" t="s">
        <v>1157</v>
      </c>
      <c r="C597" s="365" t="s">
        <v>1652</v>
      </c>
      <c r="D597" s="365" t="s">
        <v>1481</v>
      </c>
      <c r="E597" s="365" t="s">
        <v>10</v>
      </c>
      <c r="F597" s="365" t="s">
        <v>200</v>
      </c>
      <c r="G597" s="366">
        <v>43018</v>
      </c>
      <c r="H597" s="367">
        <v>0.5625</v>
      </c>
      <c r="I597" s="368"/>
      <c r="J597" s="368"/>
      <c r="K597" s="368"/>
      <c r="M597" s="368"/>
      <c r="N597" s="368"/>
      <c r="O597" s="368"/>
      <c r="Q597" t="s">
        <v>813</v>
      </c>
      <c r="R597" t="s">
        <v>813</v>
      </c>
      <c r="S597" t="s">
        <v>821</v>
      </c>
      <c r="T597" t="s">
        <v>1325</v>
      </c>
      <c r="U597" t="s">
        <v>1326</v>
      </c>
      <c r="V597" s="369" t="s">
        <v>1327</v>
      </c>
      <c r="W597" t="s">
        <v>1328</v>
      </c>
      <c r="X597">
        <v>118474</v>
      </c>
      <c r="Y597">
        <v>0</v>
      </c>
      <c r="Z597">
        <v>0</v>
      </c>
      <c r="AA597" s="6" t="s">
        <v>1280</v>
      </c>
      <c r="AB597" s="6">
        <v>2</v>
      </c>
      <c r="AC597" s="370">
        <v>2</v>
      </c>
      <c r="AD597" s="6"/>
      <c r="AE597" s="370"/>
      <c r="AF597" s="6">
        <v>2</v>
      </c>
      <c r="AG597" s="6"/>
    </row>
    <row r="598" spans="1:34" x14ac:dyDescent="0.3">
      <c r="A598" t="s">
        <v>1277</v>
      </c>
      <c r="B598" t="s">
        <v>1157</v>
      </c>
      <c r="C598" s="365" t="s">
        <v>1652</v>
      </c>
      <c r="D598" s="365" t="s">
        <v>1481</v>
      </c>
      <c r="E598" s="365" t="s">
        <v>10</v>
      </c>
      <c r="F598" s="365" t="s">
        <v>200</v>
      </c>
      <c r="G598" s="366">
        <v>43018</v>
      </c>
      <c r="H598" s="367">
        <v>0.5625</v>
      </c>
      <c r="I598" s="368"/>
      <c r="J598" s="368"/>
      <c r="K598" s="368"/>
      <c r="M598" s="368"/>
      <c r="N598" s="368"/>
      <c r="O598" s="368"/>
      <c r="Q598" t="s">
        <v>834</v>
      </c>
      <c r="R598" t="s">
        <v>834</v>
      </c>
      <c r="S598" t="s">
        <v>534</v>
      </c>
      <c r="T598">
        <v>0</v>
      </c>
      <c r="U598">
        <v>0</v>
      </c>
      <c r="V598" s="369" t="s">
        <v>534</v>
      </c>
      <c r="W598" t="s">
        <v>1310</v>
      </c>
      <c r="X598">
        <v>105</v>
      </c>
      <c r="Y598">
        <v>0</v>
      </c>
      <c r="Z598">
        <v>0</v>
      </c>
      <c r="AA598" s="6" t="s">
        <v>1280</v>
      </c>
      <c r="AB598" s="6">
        <v>13</v>
      </c>
      <c r="AC598" s="370">
        <v>3</v>
      </c>
      <c r="AD598" s="6"/>
      <c r="AE598" s="370"/>
      <c r="AF598" s="6">
        <v>13</v>
      </c>
      <c r="AG598" s="6"/>
      <c r="AH598" t="s">
        <v>1338</v>
      </c>
    </row>
    <row r="599" spans="1:34" x14ac:dyDescent="0.3">
      <c r="A599" t="s">
        <v>1277</v>
      </c>
      <c r="B599" t="s">
        <v>1157</v>
      </c>
      <c r="C599" s="365" t="s">
        <v>1652</v>
      </c>
      <c r="D599" s="365" t="s">
        <v>1481</v>
      </c>
      <c r="E599" s="365" t="s">
        <v>10</v>
      </c>
      <c r="F599" s="365" t="s">
        <v>200</v>
      </c>
      <c r="G599" s="366">
        <v>43018</v>
      </c>
      <c r="H599" s="367">
        <v>0.5625</v>
      </c>
      <c r="I599" s="368"/>
      <c r="J599" s="368"/>
      <c r="K599" s="368"/>
      <c r="M599" s="368"/>
      <c r="N599" s="368"/>
      <c r="O599" s="368"/>
      <c r="Q599" t="s">
        <v>785</v>
      </c>
      <c r="R599" t="s">
        <v>785</v>
      </c>
      <c r="S599" t="s">
        <v>786</v>
      </c>
      <c r="T599" t="s">
        <v>787</v>
      </c>
      <c r="U599" t="s">
        <v>791</v>
      </c>
      <c r="V599" s="369" t="s">
        <v>47</v>
      </c>
      <c r="W599" t="s">
        <v>1306</v>
      </c>
      <c r="X599">
        <v>152302</v>
      </c>
      <c r="Y599" t="s">
        <v>1307</v>
      </c>
      <c r="Z599" t="s">
        <v>1308</v>
      </c>
      <c r="AA599" s="6" t="s">
        <v>1280</v>
      </c>
      <c r="AB599" s="6">
        <v>2</v>
      </c>
      <c r="AC599" s="370">
        <v>1</v>
      </c>
      <c r="AD599" s="6">
        <v>2</v>
      </c>
      <c r="AE599" s="370">
        <v>2</v>
      </c>
      <c r="AF599" s="6">
        <v>4</v>
      </c>
      <c r="AG599" s="6"/>
      <c r="AH599" t="s">
        <v>1782</v>
      </c>
    </row>
    <row r="600" spans="1:34" x14ac:dyDescent="0.3">
      <c r="A600" t="s">
        <v>1277</v>
      </c>
      <c r="B600" t="s">
        <v>1157</v>
      </c>
      <c r="C600" s="365" t="s">
        <v>1652</v>
      </c>
      <c r="D600" s="365" t="s">
        <v>1481</v>
      </c>
      <c r="E600" s="365" t="s">
        <v>10</v>
      </c>
      <c r="F600" s="365" t="s">
        <v>200</v>
      </c>
      <c r="G600" s="366">
        <v>43018</v>
      </c>
      <c r="H600" s="367">
        <v>0.5625</v>
      </c>
      <c r="I600" s="368"/>
      <c r="J600" s="368"/>
      <c r="K600" s="368"/>
      <c r="M600" s="368"/>
      <c r="N600" s="368"/>
      <c r="O600" s="368"/>
      <c r="Q600" t="s">
        <v>1286</v>
      </c>
      <c r="R600" t="s">
        <v>1311</v>
      </c>
      <c r="S600">
        <v>0</v>
      </c>
      <c r="T600">
        <v>0</v>
      </c>
      <c r="U600">
        <v>0</v>
      </c>
      <c r="V600" s="369" t="s">
        <v>1311</v>
      </c>
      <c r="W600">
        <v>0</v>
      </c>
      <c r="X600">
        <v>799</v>
      </c>
      <c r="Y600" t="s">
        <v>1312</v>
      </c>
      <c r="Z600" t="s">
        <v>1313</v>
      </c>
      <c r="AA600" s="6" t="s">
        <v>1298</v>
      </c>
      <c r="AB600" s="6">
        <v>1</v>
      </c>
      <c r="AC600" s="370">
        <v>1</v>
      </c>
      <c r="AD600" s="6"/>
      <c r="AE600" s="370"/>
      <c r="AF600" s="6">
        <v>1</v>
      </c>
      <c r="AG600" s="6"/>
    </row>
    <row r="601" spans="1:34" x14ac:dyDescent="0.3">
      <c r="A601" t="s">
        <v>1277</v>
      </c>
      <c r="B601" t="s">
        <v>1157</v>
      </c>
      <c r="C601" s="365" t="s">
        <v>1652</v>
      </c>
      <c r="D601" s="365" t="s">
        <v>1481</v>
      </c>
      <c r="E601" s="365" t="s">
        <v>10</v>
      </c>
      <c r="F601" s="365" t="s">
        <v>200</v>
      </c>
      <c r="G601" s="366">
        <v>43018</v>
      </c>
      <c r="H601" s="367">
        <v>0.5625</v>
      </c>
      <c r="I601" s="368"/>
      <c r="J601" s="368"/>
      <c r="K601" s="368"/>
      <c r="M601" s="368"/>
      <c r="N601" s="368"/>
      <c r="O601" s="368"/>
      <c r="Q601" t="s">
        <v>1286</v>
      </c>
      <c r="R601" t="s">
        <v>1295</v>
      </c>
      <c r="S601" t="s">
        <v>1296</v>
      </c>
      <c r="T601">
        <v>0</v>
      </c>
      <c r="U601">
        <v>0</v>
      </c>
      <c r="V601" s="369" t="s">
        <v>1297</v>
      </c>
      <c r="W601">
        <v>0</v>
      </c>
      <c r="X601">
        <v>108400</v>
      </c>
      <c r="Y601">
        <v>0</v>
      </c>
      <c r="Z601">
        <v>0</v>
      </c>
      <c r="AA601" s="6" t="s">
        <v>1298</v>
      </c>
      <c r="AB601" s="6">
        <v>1</v>
      </c>
      <c r="AC601" s="370">
        <v>1</v>
      </c>
      <c r="AD601" s="6">
        <v>1</v>
      </c>
      <c r="AE601" s="370">
        <v>1</v>
      </c>
      <c r="AF601" s="6">
        <v>2</v>
      </c>
      <c r="AG601" s="6"/>
    </row>
    <row r="602" spans="1:34" x14ac:dyDescent="0.3">
      <c r="A602" t="s">
        <v>1277</v>
      </c>
      <c r="B602" t="s">
        <v>1157</v>
      </c>
      <c r="C602" s="365" t="s">
        <v>1652</v>
      </c>
      <c r="D602" s="365" t="s">
        <v>1481</v>
      </c>
      <c r="E602" s="365" t="s">
        <v>10</v>
      </c>
      <c r="F602" s="365" t="s">
        <v>200</v>
      </c>
      <c r="G602" s="366">
        <v>43018</v>
      </c>
      <c r="H602" s="367">
        <v>0.5625</v>
      </c>
      <c r="I602" s="368"/>
      <c r="J602" s="368"/>
      <c r="K602" s="368"/>
      <c r="M602" s="368"/>
      <c r="N602" s="368"/>
      <c r="O602" s="368"/>
      <c r="Q602" t="s">
        <v>1286</v>
      </c>
      <c r="R602" t="s">
        <v>1367</v>
      </c>
      <c r="S602" t="s">
        <v>1368</v>
      </c>
      <c r="T602">
        <v>0</v>
      </c>
      <c r="U602">
        <v>0</v>
      </c>
      <c r="V602" s="369" t="s">
        <v>1369</v>
      </c>
      <c r="W602" t="s">
        <v>1370</v>
      </c>
      <c r="X602">
        <v>148899</v>
      </c>
      <c r="Y602">
        <v>0</v>
      </c>
      <c r="Z602" t="s">
        <v>1371</v>
      </c>
      <c r="AA602" s="6" t="s">
        <v>1293</v>
      </c>
      <c r="AB602" s="6"/>
      <c r="AC602" s="370"/>
      <c r="AD602" s="6">
        <v>4</v>
      </c>
      <c r="AE602" s="370">
        <v>1</v>
      </c>
      <c r="AF602" s="6">
        <v>4</v>
      </c>
      <c r="AG602" s="6"/>
      <c r="AH602" t="s">
        <v>1372</v>
      </c>
    </row>
    <row r="603" spans="1:34" x14ac:dyDescent="0.3">
      <c r="A603" t="s">
        <v>1277</v>
      </c>
      <c r="B603" t="s">
        <v>1157</v>
      </c>
      <c r="C603" s="365" t="s">
        <v>1652</v>
      </c>
      <c r="D603" s="365" t="s">
        <v>1481</v>
      </c>
      <c r="E603" s="365" t="s">
        <v>10</v>
      </c>
      <c r="F603" s="365" t="s">
        <v>200</v>
      </c>
      <c r="G603" s="366">
        <v>43018</v>
      </c>
      <c r="H603" s="367">
        <v>0.5625</v>
      </c>
      <c r="I603" s="368"/>
      <c r="J603" s="368"/>
      <c r="K603" s="368"/>
      <c r="M603" s="368"/>
      <c r="N603" s="368"/>
      <c r="O603" s="368"/>
      <c r="Q603" t="s">
        <v>813</v>
      </c>
      <c r="R603" t="s">
        <v>813</v>
      </c>
      <c r="S603" t="s">
        <v>821</v>
      </c>
      <c r="T603" t="s">
        <v>822</v>
      </c>
      <c r="U603" t="s">
        <v>823</v>
      </c>
      <c r="V603" s="369" t="s">
        <v>82</v>
      </c>
      <c r="W603" t="s">
        <v>1279</v>
      </c>
      <c r="X603">
        <v>102101</v>
      </c>
      <c r="Y603">
        <v>0</v>
      </c>
      <c r="Z603">
        <v>0</v>
      </c>
      <c r="AA603" s="6" t="s">
        <v>1280</v>
      </c>
      <c r="AB603" s="6"/>
      <c r="AC603" s="370"/>
      <c r="AD603" s="6">
        <v>2</v>
      </c>
      <c r="AE603" s="370">
        <v>3</v>
      </c>
      <c r="AF603" s="6">
        <v>2</v>
      </c>
      <c r="AG603" s="6"/>
    </row>
    <row r="604" spans="1:34" x14ac:dyDescent="0.3">
      <c r="A604" t="s">
        <v>1277</v>
      </c>
      <c r="B604" t="s">
        <v>1157</v>
      </c>
      <c r="C604" s="365" t="s">
        <v>1652</v>
      </c>
      <c r="D604" s="365" t="s">
        <v>1481</v>
      </c>
      <c r="E604" s="365" t="s">
        <v>10</v>
      </c>
      <c r="F604" s="365" t="s">
        <v>200</v>
      </c>
      <c r="G604" s="366">
        <v>43018</v>
      </c>
      <c r="H604" s="367">
        <v>0.5625</v>
      </c>
      <c r="I604" s="368"/>
      <c r="J604" s="368"/>
      <c r="K604" s="368"/>
      <c r="M604" s="368"/>
      <c r="N604" s="368"/>
      <c r="O604" s="368"/>
      <c r="Q604" t="s">
        <v>1286</v>
      </c>
      <c r="R604">
        <v>0</v>
      </c>
      <c r="S604">
        <v>0</v>
      </c>
      <c r="T604">
        <v>0</v>
      </c>
      <c r="U604">
        <v>0</v>
      </c>
      <c r="V604" s="369" t="s">
        <v>1366</v>
      </c>
      <c r="W604">
        <v>0</v>
      </c>
      <c r="X604">
        <v>0</v>
      </c>
      <c r="Y604">
        <v>0</v>
      </c>
      <c r="Z604">
        <v>0</v>
      </c>
      <c r="AA604" s="6" t="s">
        <v>1280</v>
      </c>
      <c r="AB604" s="6"/>
      <c r="AC604" s="370"/>
      <c r="AD604" s="6">
        <v>1</v>
      </c>
      <c r="AE604" s="370">
        <v>1</v>
      </c>
      <c r="AF604" s="6">
        <v>1</v>
      </c>
      <c r="AG604" s="6"/>
    </row>
    <row r="605" spans="1:34" x14ac:dyDescent="0.3">
      <c r="A605" t="s">
        <v>1277</v>
      </c>
      <c r="B605" t="s">
        <v>1152</v>
      </c>
      <c r="C605" s="365" t="s">
        <v>1652</v>
      </c>
      <c r="D605" s="365" t="s">
        <v>1481</v>
      </c>
      <c r="E605" s="365" t="s">
        <v>10</v>
      </c>
      <c r="F605" s="365" t="s">
        <v>203</v>
      </c>
      <c r="G605" s="366">
        <v>43012</v>
      </c>
      <c r="H605" s="367">
        <v>0.37847222222222227</v>
      </c>
      <c r="I605" s="368">
        <v>7.51E-2</v>
      </c>
      <c r="J605" s="368">
        <v>4.9799999999999997E-2</v>
      </c>
      <c r="K605" s="368">
        <v>2.5300000000000003E-2</v>
      </c>
      <c r="L605">
        <v>0.48209999999999997</v>
      </c>
      <c r="M605" s="368">
        <v>0.23230000000000001</v>
      </c>
      <c r="N605" s="368">
        <v>0.24979999999999997</v>
      </c>
      <c r="O605" s="368"/>
      <c r="Q605" t="s">
        <v>785</v>
      </c>
      <c r="R605" t="s">
        <v>785</v>
      </c>
      <c r="S605" t="s">
        <v>786</v>
      </c>
      <c r="T605" t="s">
        <v>787</v>
      </c>
      <c r="U605" t="s">
        <v>791</v>
      </c>
      <c r="V605" s="369" t="s">
        <v>791</v>
      </c>
      <c r="W605" t="s">
        <v>1285</v>
      </c>
      <c r="X605">
        <v>22496</v>
      </c>
      <c r="Y605">
        <v>0</v>
      </c>
      <c r="Z605">
        <v>0</v>
      </c>
      <c r="AA605" s="6" t="s">
        <v>1280</v>
      </c>
      <c r="AB605" s="6">
        <v>1</v>
      </c>
      <c r="AC605" s="370">
        <v>3</v>
      </c>
      <c r="AD605" s="6"/>
      <c r="AE605" s="370"/>
      <c r="AF605" s="6">
        <v>1</v>
      </c>
      <c r="AG605" s="6"/>
      <c r="AH605" t="s">
        <v>1661</v>
      </c>
    </row>
    <row r="606" spans="1:34" x14ac:dyDescent="0.3">
      <c r="A606" t="s">
        <v>1277</v>
      </c>
      <c r="B606" t="s">
        <v>1152</v>
      </c>
      <c r="C606" s="365" t="s">
        <v>1652</v>
      </c>
      <c r="D606" s="365" t="s">
        <v>1481</v>
      </c>
      <c r="E606" s="365" t="s">
        <v>10</v>
      </c>
      <c r="F606" s="365" t="s">
        <v>203</v>
      </c>
      <c r="G606" s="366">
        <v>43012</v>
      </c>
      <c r="H606" s="367">
        <v>0.37847222222222227</v>
      </c>
      <c r="I606" s="368"/>
      <c r="J606" s="368"/>
      <c r="K606" s="368"/>
      <c r="M606" s="368"/>
      <c r="N606" s="368"/>
      <c r="O606" s="368"/>
      <c r="Q606" t="s">
        <v>785</v>
      </c>
      <c r="R606" t="s">
        <v>785</v>
      </c>
      <c r="S606" t="s">
        <v>800</v>
      </c>
      <c r="T606" t="s">
        <v>805</v>
      </c>
      <c r="U606" t="s">
        <v>806</v>
      </c>
      <c r="V606" s="369" t="s">
        <v>807</v>
      </c>
      <c r="W606" t="s">
        <v>1322</v>
      </c>
      <c r="X606">
        <v>131141</v>
      </c>
      <c r="Y606">
        <v>0</v>
      </c>
      <c r="Z606">
        <v>0</v>
      </c>
      <c r="AA606" s="6" t="s">
        <v>1280</v>
      </c>
      <c r="AB606" s="6"/>
      <c r="AC606" s="370"/>
      <c r="AD606" s="6">
        <v>2</v>
      </c>
      <c r="AE606" s="370">
        <v>3</v>
      </c>
      <c r="AF606" s="6">
        <v>2</v>
      </c>
      <c r="AG606" s="6"/>
      <c r="AH606" t="s">
        <v>1783</v>
      </c>
    </row>
    <row r="607" spans="1:34" x14ac:dyDescent="0.3">
      <c r="A607" t="s">
        <v>1277</v>
      </c>
      <c r="B607" t="s">
        <v>1152</v>
      </c>
      <c r="C607" s="365" t="s">
        <v>1652</v>
      </c>
      <c r="D607" s="365" t="s">
        <v>1481</v>
      </c>
      <c r="E607" s="365" t="s">
        <v>10</v>
      </c>
      <c r="F607" s="365" t="s">
        <v>203</v>
      </c>
      <c r="G607" s="366">
        <v>43012</v>
      </c>
      <c r="H607" s="367">
        <v>0.37847222222222227</v>
      </c>
      <c r="I607" s="368"/>
      <c r="J607" s="368"/>
      <c r="K607" s="368"/>
      <c r="M607" s="368"/>
      <c r="N607" s="368"/>
      <c r="O607" s="368"/>
      <c r="Q607" t="s">
        <v>1286</v>
      </c>
      <c r="R607" t="s">
        <v>1287</v>
      </c>
      <c r="S607" t="s">
        <v>1288</v>
      </c>
      <c r="T607" t="s">
        <v>1289</v>
      </c>
      <c r="U607" t="s">
        <v>1290</v>
      </c>
      <c r="V607" s="369" t="s">
        <v>1291</v>
      </c>
      <c r="W607" t="s">
        <v>1282</v>
      </c>
      <c r="X607">
        <v>127160</v>
      </c>
      <c r="Y607">
        <v>0</v>
      </c>
      <c r="Z607" t="s">
        <v>1292</v>
      </c>
      <c r="AA607" s="6" t="s">
        <v>1293</v>
      </c>
      <c r="AB607" s="6"/>
      <c r="AC607" s="370"/>
      <c r="AD607" s="6">
        <v>1</v>
      </c>
      <c r="AE607" s="370">
        <v>1</v>
      </c>
      <c r="AF607" s="6">
        <v>1</v>
      </c>
      <c r="AG607" s="6"/>
      <c r="AH607" t="s">
        <v>1294</v>
      </c>
    </row>
    <row r="608" spans="1:34" x14ac:dyDescent="0.3">
      <c r="A608" t="s">
        <v>1277</v>
      </c>
      <c r="B608" t="s">
        <v>1152</v>
      </c>
      <c r="C608" s="365" t="s">
        <v>1652</v>
      </c>
      <c r="D608" s="365" t="s">
        <v>1481</v>
      </c>
      <c r="E608" s="365" t="s">
        <v>10</v>
      </c>
      <c r="F608" s="365" t="s">
        <v>203</v>
      </c>
      <c r="G608" s="366">
        <v>43012</v>
      </c>
      <c r="H608" s="367">
        <v>0.37847222222222227</v>
      </c>
      <c r="I608" s="368"/>
      <c r="J608" s="368"/>
      <c r="K608" s="368"/>
      <c r="M608" s="368"/>
      <c r="N608" s="368"/>
      <c r="O608" s="368"/>
      <c r="Q608" t="s">
        <v>1286</v>
      </c>
      <c r="R608" t="s">
        <v>1311</v>
      </c>
      <c r="S608">
        <v>0</v>
      </c>
      <c r="T608">
        <v>0</v>
      </c>
      <c r="U608">
        <v>0</v>
      </c>
      <c r="V608" s="369" t="s">
        <v>1311</v>
      </c>
      <c r="W608">
        <v>0</v>
      </c>
      <c r="X608">
        <v>799</v>
      </c>
      <c r="Y608" t="s">
        <v>1312</v>
      </c>
      <c r="Z608" t="s">
        <v>1313</v>
      </c>
      <c r="AA608" s="6" t="s">
        <v>1298</v>
      </c>
      <c r="AB608" s="6"/>
      <c r="AC608" s="370"/>
      <c r="AD608" s="6">
        <v>5</v>
      </c>
      <c r="AE608" s="370">
        <v>1</v>
      </c>
      <c r="AF608" s="6">
        <v>5</v>
      </c>
      <c r="AG608" s="6"/>
    </row>
    <row r="609" spans="1:34" x14ac:dyDescent="0.3">
      <c r="A609" t="s">
        <v>1277</v>
      </c>
      <c r="B609" t="s">
        <v>1152</v>
      </c>
      <c r="C609" s="365" t="s">
        <v>1652</v>
      </c>
      <c r="D609" s="365" t="s">
        <v>1481</v>
      </c>
      <c r="E609" s="365" t="s">
        <v>10</v>
      </c>
      <c r="F609" s="365" t="s">
        <v>203</v>
      </c>
      <c r="G609" s="366">
        <v>43012</v>
      </c>
      <c r="H609" s="367">
        <v>0.37847222222222227</v>
      </c>
      <c r="I609" s="368"/>
      <c r="J609" s="368"/>
      <c r="K609" s="368"/>
      <c r="M609" s="368"/>
      <c r="N609" s="368"/>
      <c r="O609" s="368"/>
      <c r="Q609" t="s">
        <v>1286</v>
      </c>
      <c r="R609" t="s">
        <v>1367</v>
      </c>
      <c r="S609" t="s">
        <v>1368</v>
      </c>
      <c r="T609">
        <v>0</v>
      </c>
      <c r="U609">
        <v>0</v>
      </c>
      <c r="V609" s="369" t="s">
        <v>1369</v>
      </c>
      <c r="W609" t="s">
        <v>1370</v>
      </c>
      <c r="X609">
        <v>148899</v>
      </c>
      <c r="Y609">
        <v>0</v>
      </c>
      <c r="Z609" t="s">
        <v>1371</v>
      </c>
      <c r="AA609" s="6" t="s">
        <v>1293</v>
      </c>
      <c r="AB609" s="6"/>
      <c r="AC609" s="370"/>
      <c r="AD609" s="6">
        <v>1</v>
      </c>
      <c r="AE609" s="370">
        <v>1</v>
      </c>
      <c r="AF609" s="6">
        <v>1</v>
      </c>
      <c r="AG609" s="6"/>
      <c r="AH609" t="s">
        <v>1372</v>
      </c>
    </row>
    <row r="610" spans="1:34" x14ac:dyDescent="0.3">
      <c r="A610" t="s">
        <v>1277</v>
      </c>
      <c r="B610" t="s">
        <v>1152</v>
      </c>
      <c r="C610" s="365" t="s">
        <v>1652</v>
      </c>
      <c r="D610" s="365" t="s">
        <v>1481</v>
      </c>
      <c r="E610" s="365" t="s">
        <v>10</v>
      </c>
      <c r="F610" s="365" t="s">
        <v>203</v>
      </c>
      <c r="G610" s="366">
        <v>43012</v>
      </c>
      <c r="H610" s="367">
        <v>0.37847222222222227</v>
      </c>
      <c r="I610" s="368"/>
      <c r="J610" s="368"/>
      <c r="K610" s="368"/>
      <c r="M610" s="368"/>
      <c r="N610" s="368"/>
      <c r="O610" s="368"/>
      <c r="Q610" t="s">
        <v>1286</v>
      </c>
      <c r="R610" t="s">
        <v>1295</v>
      </c>
      <c r="S610" t="s">
        <v>1296</v>
      </c>
      <c r="T610">
        <v>0</v>
      </c>
      <c r="U610">
        <v>0</v>
      </c>
      <c r="V610" s="369" t="s">
        <v>1297</v>
      </c>
      <c r="W610">
        <v>0</v>
      </c>
      <c r="X610">
        <v>108400</v>
      </c>
      <c r="Y610">
        <v>0</v>
      </c>
      <c r="Z610">
        <v>0</v>
      </c>
      <c r="AA610" s="6" t="s">
        <v>1298</v>
      </c>
      <c r="AB610" s="6"/>
      <c r="AC610" s="370"/>
      <c r="AD610" s="6">
        <v>1</v>
      </c>
      <c r="AE610" s="370">
        <v>1</v>
      </c>
      <c r="AF610" s="6">
        <v>1</v>
      </c>
      <c r="AG610" s="6"/>
    </row>
    <row r="611" spans="1:34" x14ac:dyDescent="0.3">
      <c r="A611" t="s">
        <v>1277</v>
      </c>
      <c r="B611" t="s">
        <v>1152</v>
      </c>
      <c r="C611" s="365" t="s">
        <v>1652</v>
      </c>
      <c r="D611" s="365" t="s">
        <v>1481</v>
      </c>
      <c r="E611" s="365" t="s">
        <v>10</v>
      </c>
      <c r="F611" s="365" t="s">
        <v>203</v>
      </c>
      <c r="G611" s="366">
        <v>43012</v>
      </c>
      <c r="H611" s="367">
        <v>0.37847222222222227</v>
      </c>
      <c r="I611" s="368"/>
      <c r="J611" s="368"/>
      <c r="K611" s="368"/>
      <c r="M611" s="368"/>
      <c r="N611" s="368"/>
      <c r="O611" s="368"/>
      <c r="Q611" t="s">
        <v>813</v>
      </c>
      <c r="R611" t="s">
        <v>813</v>
      </c>
      <c r="S611" t="s">
        <v>821</v>
      </c>
      <c r="T611" t="s">
        <v>822</v>
      </c>
      <c r="U611" t="s">
        <v>823</v>
      </c>
      <c r="V611" s="369" t="s">
        <v>82</v>
      </c>
      <c r="W611" t="s">
        <v>1279</v>
      </c>
      <c r="X611">
        <v>102101</v>
      </c>
      <c r="Y611">
        <v>0</v>
      </c>
      <c r="Z611">
        <v>0</v>
      </c>
      <c r="AA611" s="6" t="s">
        <v>1280</v>
      </c>
      <c r="AB611" s="6"/>
      <c r="AC611" s="370"/>
      <c r="AD611" s="6">
        <v>2</v>
      </c>
      <c r="AE611" s="370">
        <v>2</v>
      </c>
      <c r="AF611" s="6">
        <v>2</v>
      </c>
      <c r="AG611" s="6"/>
    </row>
    <row r="612" spans="1:34" x14ac:dyDescent="0.3">
      <c r="A612" t="s">
        <v>1277</v>
      </c>
      <c r="B612" t="s">
        <v>1784</v>
      </c>
      <c r="C612" s="365" t="s">
        <v>1652</v>
      </c>
      <c r="D612" s="365" t="s">
        <v>1481</v>
      </c>
      <c r="E612" s="365" t="s">
        <v>10</v>
      </c>
      <c r="F612" s="365" t="s">
        <v>203</v>
      </c>
      <c r="G612" s="366">
        <v>43012</v>
      </c>
      <c r="H612" s="367">
        <v>0.37847222222222227</v>
      </c>
      <c r="I612" s="368">
        <v>2.3199999999999998E-2</v>
      </c>
      <c r="J612" s="368">
        <v>1.5699999999999999E-2</v>
      </c>
      <c r="K612" s="368">
        <v>7.4999999999999997E-3</v>
      </c>
      <c r="L612">
        <v>0.17069999999999999</v>
      </c>
      <c r="M612" s="368">
        <v>7.2800000000000004E-2</v>
      </c>
      <c r="N612" s="368">
        <v>9.7899999999999987E-2</v>
      </c>
      <c r="O612" s="368"/>
      <c r="Q612" t="s">
        <v>785</v>
      </c>
      <c r="R612" t="s">
        <v>785</v>
      </c>
      <c r="S612" t="s">
        <v>786</v>
      </c>
      <c r="T612" t="s">
        <v>787</v>
      </c>
      <c r="U612" t="s">
        <v>791</v>
      </c>
      <c r="V612" s="369" t="s">
        <v>791</v>
      </c>
      <c r="W612" t="s">
        <v>1285</v>
      </c>
      <c r="X612">
        <v>22496</v>
      </c>
      <c r="Y612">
        <v>0</v>
      </c>
      <c r="Z612">
        <v>0</v>
      </c>
      <c r="AA612" s="6" t="s">
        <v>1280</v>
      </c>
      <c r="AB612" s="6">
        <v>1</v>
      </c>
      <c r="AC612" s="370">
        <v>3</v>
      </c>
      <c r="AD612" s="6"/>
      <c r="AE612" s="370"/>
      <c r="AF612" s="6">
        <v>1</v>
      </c>
      <c r="AG612" s="6"/>
      <c r="AH612" t="s">
        <v>1785</v>
      </c>
    </row>
    <row r="613" spans="1:34" x14ac:dyDescent="0.3">
      <c r="A613" t="s">
        <v>1277</v>
      </c>
      <c r="B613" t="s">
        <v>1784</v>
      </c>
      <c r="C613" s="365" t="s">
        <v>1652</v>
      </c>
      <c r="D613" s="365" t="s">
        <v>1481</v>
      </c>
      <c r="E613" s="365" t="s">
        <v>10</v>
      </c>
      <c r="F613" s="365" t="s">
        <v>203</v>
      </c>
      <c r="G613" s="366">
        <v>43012</v>
      </c>
      <c r="H613" s="367">
        <v>0.37847222222222227</v>
      </c>
      <c r="I613" s="368"/>
      <c r="J613" s="368"/>
      <c r="K613" s="368"/>
      <c r="M613" s="368"/>
      <c r="N613" s="368"/>
      <c r="O613" s="368"/>
      <c r="Q613" t="s">
        <v>1286</v>
      </c>
      <c r="R613">
        <v>0</v>
      </c>
      <c r="S613">
        <v>0</v>
      </c>
      <c r="T613">
        <v>0</v>
      </c>
      <c r="U613">
        <v>0</v>
      </c>
      <c r="V613" s="369" t="s">
        <v>1463</v>
      </c>
      <c r="W613">
        <v>0</v>
      </c>
      <c r="X613">
        <v>0</v>
      </c>
      <c r="Y613">
        <v>0</v>
      </c>
      <c r="Z613">
        <v>0</v>
      </c>
      <c r="AA613" s="6" t="s">
        <v>1298</v>
      </c>
      <c r="AB613" s="6">
        <v>1</v>
      </c>
      <c r="AC613" s="370">
        <v>1</v>
      </c>
      <c r="AD613" s="6"/>
      <c r="AE613" s="370"/>
      <c r="AF613" s="6">
        <v>1</v>
      </c>
      <c r="AG613" s="6"/>
      <c r="AH613" t="s">
        <v>1710</v>
      </c>
    </row>
    <row r="614" spans="1:34" x14ac:dyDescent="0.3">
      <c r="A614" t="s">
        <v>1277</v>
      </c>
      <c r="B614" t="s">
        <v>1784</v>
      </c>
      <c r="C614" s="365" t="s">
        <v>1652</v>
      </c>
      <c r="D614" s="365" t="s">
        <v>1481</v>
      </c>
      <c r="E614" s="365" t="s">
        <v>10</v>
      </c>
      <c r="F614" s="365" t="s">
        <v>203</v>
      </c>
      <c r="G614" s="366">
        <v>43012</v>
      </c>
      <c r="H614" s="367">
        <v>0.37847222222222227</v>
      </c>
      <c r="I614" s="368"/>
      <c r="J614" s="368"/>
      <c r="K614" s="368"/>
      <c r="M614" s="368"/>
      <c r="N614" s="368"/>
      <c r="O614" s="368"/>
      <c r="Q614" t="s">
        <v>785</v>
      </c>
      <c r="R614" t="s">
        <v>785</v>
      </c>
      <c r="S614" t="s">
        <v>786</v>
      </c>
      <c r="T614" t="s">
        <v>787</v>
      </c>
      <c r="U614">
        <v>0</v>
      </c>
      <c r="V614" s="369" t="s">
        <v>1345</v>
      </c>
      <c r="W614" t="s">
        <v>1346</v>
      </c>
      <c r="X614">
        <v>927</v>
      </c>
      <c r="Y614">
        <v>0</v>
      </c>
      <c r="Z614">
        <v>0</v>
      </c>
      <c r="AA614" s="6" t="s">
        <v>1280</v>
      </c>
      <c r="AB614" s="6">
        <v>1</v>
      </c>
      <c r="AC614" s="370">
        <v>3</v>
      </c>
      <c r="AD614" s="6"/>
      <c r="AE614" s="370"/>
      <c r="AF614" s="6">
        <v>1</v>
      </c>
      <c r="AG614" s="6"/>
      <c r="AH614" t="s">
        <v>1466</v>
      </c>
    </row>
    <row r="615" spans="1:34" x14ac:dyDescent="0.3">
      <c r="A615" t="s">
        <v>1277</v>
      </c>
      <c r="B615" t="s">
        <v>1784</v>
      </c>
      <c r="C615" s="365" t="s">
        <v>1652</v>
      </c>
      <c r="D615" s="365" t="s">
        <v>1481</v>
      </c>
      <c r="E615" s="365" t="s">
        <v>10</v>
      </c>
      <c r="F615" s="365" t="s">
        <v>203</v>
      </c>
      <c r="G615" s="366">
        <v>43012</v>
      </c>
      <c r="H615" s="367">
        <v>0.37847222222222227</v>
      </c>
      <c r="I615" s="368"/>
      <c r="J615" s="368"/>
      <c r="K615" s="368"/>
      <c r="M615" s="368"/>
      <c r="N615" s="368"/>
      <c r="O615" s="368"/>
      <c r="Q615" t="s">
        <v>1286</v>
      </c>
      <c r="R615" t="s">
        <v>1311</v>
      </c>
      <c r="S615">
        <v>0</v>
      </c>
      <c r="T615">
        <v>0</v>
      </c>
      <c r="U615">
        <v>0</v>
      </c>
      <c r="V615" s="369" t="s">
        <v>1311</v>
      </c>
      <c r="W615">
        <v>0</v>
      </c>
      <c r="X615">
        <v>799</v>
      </c>
      <c r="Y615" t="s">
        <v>1312</v>
      </c>
      <c r="Z615" t="s">
        <v>1313</v>
      </c>
      <c r="AA615" s="6" t="s">
        <v>1298</v>
      </c>
      <c r="AB615" s="6"/>
      <c r="AC615" s="370"/>
      <c r="AD615" s="6">
        <v>1</v>
      </c>
      <c r="AE615" s="370">
        <v>1</v>
      </c>
      <c r="AF615" s="6">
        <v>1</v>
      </c>
      <c r="AG615" s="6"/>
    </row>
    <row r="616" spans="1:34" x14ac:dyDescent="0.3">
      <c r="A616" t="s">
        <v>1277</v>
      </c>
      <c r="B616" t="s">
        <v>1784</v>
      </c>
      <c r="C616" s="365" t="s">
        <v>1652</v>
      </c>
      <c r="D616" s="365" t="s">
        <v>1481</v>
      </c>
      <c r="E616" s="365" t="s">
        <v>10</v>
      </c>
      <c r="F616" s="365" t="s">
        <v>203</v>
      </c>
      <c r="G616" s="366">
        <v>43012</v>
      </c>
      <c r="H616" s="367">
        <v>0.37847222222222227</v>
      </c>
      <c r="I616" s="368"/>
      <c r="J616" s="368"/>
      <c r="K616" s="368"/>
      <c r="M616" s="368"/>
      <c r="N616" s="368"/>
      <c r="O616" s="368"/>
      <c r="Q616" t="s">
        <v>785</v>
      </c>
      <c r="R616" t="s">
        <v>785</v>
      </c>
      <c r="S616" t="s">
        <v>800</v>
      </c>
      <c r="T616" t="s">
        <v>805</v>
      </c>
      <c r="U616" t="s">
        <v>806</v>
      </c>
      <c r="V616" s="369" t="s">
        <v>807</v>
      </c>
      <c r="W616" t="s">
        <v>1322</v>
      </c>
      <c r="X616">
        <v>131141</v>
      </c>
      <c r="Y616">
        <v>0</v>
      </c>
      <c r="Z616">
        <v>0</v>
      </c>
      <c r="AA616" s="6" t="s">
        <v>1280</v>
      </c>
      <c r="AB616" s="6"/>
      <c r="AC616" s="370"/>
      <c r="AD616" s="6">
        <v>16</v>
      </c>
      <c r="AE616" s="372" t="s">
        <v>1299</v>
      </c>
      <c r="AF616" s="6">
        <v>16</v>
      </c>
      <c r="AG616" s="6"/>
      <c r="AH616" t="s">
        <v>1786</v>
      </c>
    </row>
    <row r="617" spans="1:34" x14ac:dyDescent="0.3">
      <c r="A617" t="s">
        <v>1277</v>
      </c>
      <c r="B617" t="s">
        <v>1787</v>
      </c>
      <c r="C617" s="365" t="s">
        <v>1652</v>
      </c>
      <c r="D617" s="365" t="s">
        <v>1481</v>
      </c>
      <c r="E617" s="365" t="s">
        <v>10</v>
      </c>
      <c r="F617" s="365" t="s">
        <v>203</v>
      </c>
      <c r="G617" s="366">
        <v>43012</v>
      </c>
      <c r="H617" s="367">
        <v>0.37847222222222227</v>
      </c>
      <c r="I617" s="368">
        <v>3.9699999999999999E-2</v>
      </c>
      <c r="J617" s="368">
        <v>3.1800000000000002E-2</v>
      </c>
      <c r="K617" s="368">
        <v>7.8999999999999973E-3</v>
      </c>
      <c r="L617">
        <v>0.18840000000000001</v>
      </c>
      <c r="M617" s="368">
        <v>0.17799999999999999</v>
      </c>
      <c r="N617" s="368">
        <v>1.040000000000002E-2</v>
      </c>
      <c r="O617" s="368"/>
      <c r="Q617" t="s">
        <v>1286</v>
      </c>
      <c r="R617">
        <v>0</v>
      </c>
      <c r="S617">
        <v>0</v>
      </c>
      <c r="T617">
        <v>0</v>
      </c>
      <c r="U617">
        <v>0</v>
      </c>
      <c r="V617" s="369" t="s">
        <v>1463</v>
      </c>
      <c r="W617">
        <v>0</v>
      </c>
      <c r="X617">
        <v>0</v>
      </c>
      <c r="Y617">
        <v>0</v>
      </c>
      <c r="Z617">
        <v>0</v>
      </c>
      <c r="AA617" s="6" t="s">
        <v>1298</v>
      </c>
      <c r="AB617" s="6">
        <v>2</v>
      </c>
      <c r="AC617" s="370">
        <v>1</v>
      </c>
      <c r="AD617" s="6"/>
      <c r="AE617" s="370"/>
      <c r="AF617" s="6">
        <v>2</v>
      </c>
      <c r="AG617" s="6"/>
      <c r="AH617" t="s">
        <v>1710</v>
      </c>
    </row>
    <row r="618" spans="1:34" x14ac:dyDescent="0.3">
      <c r="A618" t="s">
        <v>1277</v>
      </c>
      <c r="B618" t="s">
        <v>1787</v>
      </c>
      <c r="C618" s="365" t="s">
        <v>1652</v>
      </c>
      <c r="D618" s="365" t="s">
        <v>1481</v>
      </c>
      <c r="E618" s="365" t="s">
        <v>10</v>
      </c>
      <c r="F618" s="365" t="s">
        <v>203</v>
      </c>
      <c r="G618" s="366">
        <v>43012</v>
      </c>
      <c r="H618" s="367">
        <v>0.37847222222222227</v>
      </c>
      <c r="I618" s="368"/>
      <c r="J618" s="368"/>
      <c r="K618" s="368"/>
      <c r="M618" s="368"/>
      <c r="N618" s="368"/>
      <c r="O618" s="368"/>
      <c r="Q618" t="s">
        <v>1286</v>
      </c>
      <c r="R618" t="s">
        <v>1295</v>
      </c>
      <c r="S618" t="s">
        <v>1296</v>
      </c>
      <c r="T618">
        <v>0</v>
      </c>
      <c r="U618">
        <v>0</v>
      </c>
      <c r="V618" s="369" t="s">
        <v>1297</v>
      </c>
      <c r="W618">
        <v>0</v>
      </c>
      <c r="X618">
        <v>108400</v>
      </c>
      <c r="Y618">
        <v>0</v>
      </c>
      <c r="Z618">
        <v>0</v>
      </c>
      <c r="AA618" s="6" t="s">
        <v>1298</v>
      </c>
      <c r="AB618" s="6"/>
      <c r="AC618" s="370"/>
      <c r="AD618" s="6">
        <v>1</v>
      </c>
      <c r="AE618" s="370">
        <v>1</v>
      </c>
      <c r="AF618" s="6">
        <v>1</v>
      </c>
      <c r="AG618" s="6"/>
    </row>
    <row r="619" spans="1:34" x14ac:dyDescent="0.3">
      <c r="A619" t="s">
        <v>1277</v>
      </c>
      <c r="B619" t="s">
        <v>1787</v>
      </c>
      <c r="C619" s="365" t="s">
        <v>1652</v>
      </c>
      <c r="D619" s="365" t="s">
        <v>1481</v>
      </c>
      <c r="E619" s="365" t="s">
        <v>10</v>
      </c>
      <c r="F619" s="365" t="s">
        <v>203</v>
      </c>
      <c r="G619" s="366">
        <v>43012</v>
      </c>
      <c r="H619" s="367">
        <v>0.37847222222222227</v>
      </c>
      <c r="I619" s="368"/>
      <c r="J619" s="368"/>
      <c r="K619" s="368"/>
      <c r="M619" s="368"/>
      <c r="N619" s="368"/>
      <c r="O619" s="368"/>
      <c r="Q619" t="s">
        <v>1286</v>
      </c>
      <c r="R619" t="s">
        <v>1287</v>
      </c>
      <c r="S619" t="s">
        <v>1288</v>
      </c>
      <c r="T619" t="s">
        <v>1289</v>
      </c>
      <c r="U619" t="s">
        <v>1290</v>
      </c>
      <c r="V619" s="369" t="s">
        <v>1291</v>
      </c>
      <c r="W619" t="s">
        <v>1282</v>
      </c>
      <c r="X619">
        <v>127160</v>
      </c>
      <c r="Y619">
        <v>0</v>
      </c>
      <c r="Z619" t="s">
        <v>1292</v>
      </c>
      <c r="AA619" s="6" t="s">
        <v>1293</v>
      </c>
      <c r="AB619" s="6"/>
      <c r="AC619" s="370"/>
      <c r="AD619" s="6">
        <v>1</v>
      </c>
      <c r="AE619" s="370">
        <v>1</v>
      </c>
      <c r="AF619" s="6">
        <v>1</v>
      </c>
      <c r="AG619" s="6"/>
      <c r="AH619" t="s">
        <v>1294</v>
      </c>
    </row>
    <row r="620" spans="1:34" x14ac:dyDescent="0.3">
      <c r="A620" t="s">
        <v>1277</v>
      </c>
      <c r="B620" t="s">
        <v>1787</v>
      </c>
      <c r="C620" s="365" t="s">
        <v>1652</v>
      </c>
      <c r="D620" s="365" t="s">
        <v>1481</v>
      </c>
      <c r="E620" s="365" t="s">
        <v>10</v>
      </c>
      <c r="F620" s="365" t="s">
        <v>203</v>
      </c>
      <c r="G620" s="366">
        <v>43012</v>
      </c>
      <c r="H620" s="367">
        <v>0.37847222222222227</v>
      </c>
      <c r="I620" s="368"/>
      <c r="J620" s="368"/>
      <c r="K620" s="368"/>
      <c r="M620" s="368"/>
      <c r="N620" s="368"/>
      <c r="O620" s="368"/>
      <c r="Q620" t="s">
        <v>785</v>
      </c>
      <c r="R620" t="s">
        <v>785</v>
      </c>
      <c r="S620" t="s">
        <v>786</v>
      </c>
      <c r="T620" t="s">
        <v>787</v>
      </c>
      <c r="U620" t="s">
        <v>791</v>
      </c>
      <c r="V620" s="369" t="s">
        <v>791</v>
      </c>
      <c r="W620" t="s">
        <v>1285</v>
      </c>
      <c r="X620">
        <v>22496</v>
      </c>
      <c r="Y620">
        <v>0</v>
      </c>
      <c r="Z620">
        <v>0</v>
      </c>
      <c r="AA620" s="6" t="s">
        <v>1280</v>
      </c>
      <c r="AB620" s="6"/>
      <c r="AC620" s="370"/>
      <c r="AD620" s="6">
        <v>1</v>
      </c>
      <c r="AE620" s="370">
        <v>3</v>
      </c>
      <c r="AF620" s="6">
        <v>1</v>
      </c>
      <c r="AG620" s="6"/>
      <c r="AH620" t="s">
        <v>1788</v>
      </c>
    </row>
    <row r="621" spans="1:34" x14ac:dyDescent="0.3">
      <c r="A621" t="s">
        <v>1277</v>
      </c>
      <c r="B621" t="s">
        <v>1789</v>
      </c>
      <c r="C621" s="365" t="s">
        <v>1652</v>
      </c>
      <c r="D621" s="365" t="s">
        <v>1481</v>
      </c>
      <c r="E621" s="365" t="s">
        <v>10</v>
      </c>
      <c r="F621" s="365" t="s">
        <v>203</v>
      </c>
      <c r="G621" s="366">
        <v>43012</v>
      </c>
      <c r="H621" s="367">
        <v>0.37847222222222227</v>
      </c>
      <c r="I621" s="368">
        <v>5.2900000000000003E-2</v>
      </c>
      <c r="J621" s="368">
        <v>3.6999999999999998E-2</v>
      </c>
      <c r="K621" s="368">
        <v>1.5900000000000004E-2</v>
      </c>
      <c r="L621">
        <v>0.35759999999999997</v>
      </c>
      <c r="M621" s="368">
        <v>0.14030000000000001</v>
      </c>
      <c r="N621" s="368">
        <v>0.21729999999999997</v>
      </c>
      <c r="O621" s="368" t="s">
        <v>1323</v>
      </c>
      <c r="Q621" t="s">
        <v>785</v>
      </c>
      <c r="R621" t="s">
        <v>785</v>
      </c>
      <c r="S621" t="s">
        <v>786</v>
      </c>
      <c r="T621" t="s">
        <v>787</v>
      </c>
      <c r="U621" t="s">
        <v>791</v>
      </c>
      <c r="V621" s="369" t="s">
        <v>791</v>
      </c>
      <c r="W621" t="s">
        <v>1285</v>
      </c>
      <c r="X621">
        <v>22496</v>
      </c>
      <c r="Y621">
        <v>0</v>
      </c>
      <c r="Z621">
        <v>0</v>
      </c>
      <c r="AA621" s="6" t="s">
        <v>1280</v>
      </c>
      <c r="AB621" s="6"/>
      <c r="AC621" s="370"/>
      <c r="AD621" s="6">
        <v>1</v>
      </c>
      <c r="AE621" s="372" t="s">
        <v>1299</v>
      </c>
      <c r="AF621" s="6">
        <v>1</v>
      </c>
      <c r="AG621" s="6"/>
    </row>
    <row r="622" spans="1:34" x14ac:dyDescent="0.3">
      <c r="A622" t="s">
        <v>1277</v>
      </c>
      <c r="B622" t="s">
        <v>1789</v>
      </c>
      <c r="C622" s="365" t="s">
        <v>1652</v>
      </c>
      <c r="D622" s="365" t="s">
        <v>1481</v>
      </c>
      <c r="E622" s="365" t="s">
        <v>10</v>
      </c>
      <c r="F622" s="365" t="s">
        <v>203</v>
      </c>
      <c r="G622" s="366">
        <v>43012</v>
      </c>
      <c r="H622" s="367">
        <v>0.37847222222222227</v>
      </c>
      <c r="I622" s="368"/>
      <c r="J622" s="368"/>
      <c r="K622" s="368"/>
      <c r="M622" s="368"/>
      <c r="N622" s="368"/>
      <c r="O622" s="368"/>
      <c r="Q622" t="s">
        <v>785</v>
      </c>
      <c r="R622" t="s">
        <v>785</v>
      </c>
      <c r="S622" t="s">
        <v>800</v>
      </c>
      <c r="T622" t="s">
        <v>805</v>
      </c>
      <c r="U622" t="s">
        <v>806</v>
      </c>
      <c r="V622" s="369" t="s">
        <v>807</v>
      </c>
      <c r="W622" t="s">
        <v>1322</v>
      </c>
      <c r="X622">
        <v>131141</v>
      </c>
      <c r="Y622">
        <v>0</v>
      </c>
      <c r="Z622">
        <v>0</v>
      </c>
      <c r="AA622" s="6" t="s">
        <v>1280</v>
      </c>
      <c r="AB622" s="6"/>
      <c r="AC622" s="370"/>
      <c r="AD622" s="6">
        <v>3</v>
      </c>
      <c r="AE622" s="370">
        <v>3</v>
      </c>
      <c r="AF622" s="6">
        <v>3</v>
      </c>
      <c r="AG622" s="6"/>
    </row>
    <row r="623" spans="1:34" x14ac:dyDescent="0.3">
      <c r="A623" t="s">
        <v>1277</v>
      </c>
      <c r="B623" t="s">
        <v>1789</v>
      </c>
      <c r="C623" s="365" t="s">
        <v>1652</v>
      </c>
      <c r="D623" s="365" t="s">
        <v>1481</v>
      </c>
      <c r="E623" s="365" t="s">
        <v>10</v>
      </c>
      <c r="F623" s="365" t="s">
        <v>203</v>
      </c>
      <c r="G623" s="366">
        <v>43012</v>
      </c>
      <c r="H623" s="367">
        <v>0.37847222222222227</v>
      </c>
      <c r="I623" s="368"/>
      <c r="J623" s="368"/>
      <c r="K623" s="368"/>
      <c r="M623" s="368"/>
      <c r="N623" s="368"/>
      <c r="O623" s="368"/>
      <c r="Q623" t="s">
        <v>1286</v>
      </c>
      <c r="R623" t="s">
        <v>1311</v>
      </c>
      <c r="S623">
        <v>0</v>
      </c>
      <c r="T623">
        <v>0</v>
      </c>
      <c r="U623">
        <v>0</v>
      </c>
      <c r="V623" s="369" t="s">
        <v>1311</v>
      </c>
      <c r="W623">
        <v>0</v>
      </c>
      <c r="X623">
        <v>799</v>
      </c>
      <c r="Y623" t="s">
        <v>1312</v>
      </c>
      <c r="Z623" t="s">
        <v>1313</v>
      </c>
      <c r="AA623" s="6" t="s">
        <v>1298</v>
      </c>
      <c r="AB623" s="6"/>
      <c r="AC623" s="370"/>
      <c r="AD623" s="6">
        <v>1</v>
      </c>
      <c r="AE623" s="370">
        <v>1</v>
      </c>
      <c r="AF623" s="6">
        <v>1</v>
      </c>
      <c r="AG623" s="6"/>
    </row>
    <row r="624" spans="1:34" x14ac:dyDescent="0.3">
      <c r="A624" t="s">
        <v>1277</v>
      </c>
      <c r="B624" t="s">
        <v>1789</v>
      </c>
      <c r="C624" s="365" t="s">
        <v>1652</v>
      </c>
      <c r="D624" s="365" t="s">
        <v>1481</v>
      </c>
      <c r="E624" s="365" t="s">
        <v>10</v>
      </c>
      <c r="F624" s="365" t="s">
        <v>203</v>
      </c>
      <c r="G624" s="366">
        <v>43012</v>
      </c>
      <c r="H624" s="367">
        <v>0.37847222222222227</v>
      </c>
      <c r="I624" s="368"/>
      <c r="J624" s="368"/>
      <c r="K624" s="368"/>
      <c r="M624" s="368"/>
      <c r="N624" s="368"/>
      <c r="O624" s="368"/>
      <c r="Q624" t="s">
        <v>1286</v>
      </c>
      <c r="R624" t="s">
        <v>1287</v>
      </c>
      <c r="S624" t="s">
        <v>1288</v>
      </c>
      <c r="T624" t="s">
        <v>1289</v>
      </c>
      <c r="U624" t="s">
        <v>1290</v>
      </c>
      <c r="V624" s="369" t="s">
        <v>1291</v>
      </c>
      <c r="W624" t="s">
        <v>1282</v>
      </c>
      <c r="X624">
        <v>127160</v>
      </c>
      <c r="Y624">
        <v>0</v>
      </c>
      <c r="Z624" t="s">
        <v>1292</v>
      </c>
      <c r="AA624" s="6" t="s">
        <v>1293</v>
      </c>
      <c r="AB624" s="6"/>
      <c r="AC624" s="370"/>
      <c r="AD624" s="6">
        <v>2</v>
      </c>
      <c r="AE624" s="370">
        <v>1</v>
      </c>
      <c r="AF624" s="6">
        <v>2</v>
      </c>
      <c r="AG624" s="6"/>
      <c r="AH624" t="s">
        <v>1294</v>
      </c>
    </row>
    <row r="625" spans="1:35" x14ac:dyDescent="0.3">
      <c r="A625" t="s">
        <v>1277</v>
      </c>
      <c r="B625" t="s">
        <v>1789</v>
      </c>
      <c r="C625" s="365" t="s">
        <v>1652</v>
      </c>
      <c r="D625" s="365" t="s">
        <v>1481</v>
      </c>
      <c r="E625" s="365" t="s">
        <v>10</v>
      </c>
      <c r="F625" s="365" t="s">
        <v>203</v>
      </c>
      <c r="G625" s="366">
        <v>43012</v>
      </c>
      <c r="H625" s="367">
        <v>0.37847222222222227</v>
      </c>
      <c r="I625" s="368"/>
      <c r="J625" s="368"/>
      <c r="K625" s="368"/>
      <c r="M625" s="368"/>
      <c r="N625" s="368"/>
      <c r="O625" s="368"/>
      <c r="Q625" t="s">
        <v>1286</v>
      </c>
      <c r="R625" t="s">
        <v>1397</v>
      </c>
      <c r="S625" t="s">
        <v>1444</v>
      </c>
      <c r="T625">
        <v>0</v>
      </c>
      <c r="U625">
        <v>0</v>
      </c>
      <c r="V625" s="369" t="s">
        <v>1444</v>
      </c>
      <c r="W625" t="s">
        <v>1445</v>
      </c>
      <c r="X625">
        <v>1337</v>
      </c>
      <c r="Y625">
        <v>0</v>
      </c>
      <c r="Z625" t="s">
        <v>1446</v>
      </c>
      <c r="AA625" s="6" t="s">
        <v>1280</v>
      </c>
      <c r="AB625" s="6"/>
      <c r="AC625" s="370"/>
      <c r="AD625" s="6">
        <v>1</v>
      </c>
      <c r="AE625" s="370">
        <v>3</v>
      </c>
      <c r="AF625" s="6">
        <v>1</v>
      </c>
      <c r="AG625" s="6"/>
    </row>
    <row r="626" spans="1:35" x14ac:dyDescent="0.3">
      <c r="A626" t="s">
        <v>1277</v>
      </c>
      <c r="B626" t="s">
        <v>1789</v>
      </c>
      <c r="C626" s="365" t="s">
        <v>1652</v>
      </c>
      <c r="D626" s="365" t="s">
        <v>1481</v>
      </c>
      <c r="E626" s="365" t="s">
        <v>10</v>
      </c>
      <c r="F626" s="365" t="s">
        <v>203</v>
      </c>
      <c r="G626" s="366">
        <v>43012</v>
      </c>
      <c r="H626" s="367">
        <v>0.37847222222222227</v>
      </c>
      <c r="I626" s="368"/>
      <c r="J626" s="368"/>
      <c r="K626" s="368"/>
      <c r="M626" s="368"/>
      <c r="N626" s="368"/>
      <c r="O626" s="368"/>
      <c r="Q626" t="s">
        <v>834</v>
      </c>
      <c r="R626" t="s">
        <v>834</v>
      </c>
      <c r="S626" t="s">
        <v>534</v>
      </c>
      <c r="T626">
        <v>0</v>
      </c>
      <c r="U626">
        <v>0</v>
      </c>
      <c r="V626" s="369" t="s">
        <v>534</v>
      </c>
      <c r="W626" t="s">
        <v>1310</v>
      </c>
      <c r="X626">
        <v>105</v>
      </c>
      <c r="Y626">
        <v>0</v>
      </c>
      <c r="Z626">
        <v>0</v>
      </c>
      <c r="AA626" s="6" t="s">
        <v>1280</v>
      </c>
      <c r="AB626" s="6"/>
      <c r="AC626" s="370"/>
      <c r="AD626" s="6" t="s">
        <v>1461</v>
      </c>
      <c r="AE626" s="370">
        <v>3</v>
      </c>
      <c r="AF626" s="6" t="s">
        <v>118</v>
      </c>
      <c r="AG626" s="6"/>
      <c r="AH626" t="s">
        <v>1790</v>
      </c>
    </row>
    <row r="627" spans="1:35" x14ac:dyDescent="0.3">
      <c r="A627" t="s">
        <v>1277</v>
      </c>
      <c r="B627" t="s">
        <v>1789</v>
      </c>
      <c r="C627" s="365" t="s">
        <v>1652</v>
      </c>
      <c r="D627" s="365" t="s">
        <v>1481</v>
      </c>
      <c r="E627" s="365" t="s">
        <v>10</v>
      </c>
      <c r="F627" s="365" t="s">
        <v>203</v>
      </c>
      <c r="G627" s="366">
        <v>43012</v>
      </c>
      <c r="H627" s="367">
        <v>0.37847222222222227</v>
      </c>
      <c r="I627" s="368"/>
      <c r="J627" s="368"/>
      <c r="K627" s="368"/>
      <c r="M627" s="368"/>
      <c r="N627" s="368"/>
      <c r="O627" s="368"/>
      <c r="Q627" t="s">
        <v>813</v>
      </c>
      <c r="R627" t="s">
        <v>813</v>
      </c>
      <c r="S627" t="s">
        <v>821</v>
      </c>
      <c r="T627" t="s">
        <v>596</v>
      </c>
      <c r="U627" t="s">
        <v>826</v>
      </c>
      <c r="V627" s="369" t="s">
        <v>1281</v>
      </c>
      <c r="W627" t="s">
        <v>1282</v>
      </c>
      <c r="X627">
        <v>107552</v>
      </c>
      <c r="Y627">
        <v>0</v>
      </c>
      <c r="Z627" t="s">
        <v>1283</v>
      </c>
      <c r="AA627" s="6" t="s">
        <v>1280</v>
      </c>
      <c r="AB627" s="6"/>
      <c r="AC627" s="370"/>
      <c r="AD627" s="6">
        <v>1</v>
      </c>
      <c r="AE627" s="372" t="s">
        <v>1299</v>
      </c>
      <c r="AF627" s="6">
        <v>1</v>
      </c>
      <c r="AG627" s="6"/>
    </row>
    <row r="628" spans="1:35" x14ac:dyDescent="0.3">
      <c r="A628" t="s">
        <v>1277</v>
      </c>
      <c r="B628" t="s">
        <v>1789</v>
      </c>
      <c r="C628" s="365" t="s">
        <v>1652</v>
      </c>
      <c r="D628" s="365" t="s">
        <v>1481</v>
      </c>
      <c r="E628" s="365" t="s">
        <v>10</v>
      </c>
      <c r="F628" s="365" t="s">
        <v>203</v>
      </c>
      <c r="G628" s="366">
        <v>43012</v>
      </c>
      <c r="H628" s="367">
        <v>0.37847222222222227</v>
      </c>
      <c r="I628" s="368"/>
      <c r="J628" s="368"/>
      <c r="K628" s="368"/>
      <c r="M628" s="368"/>
      <c r="N628" s="368"/>
      <c r="O628" s="368"/>
      <c r="Q628" t="s">
        <v>813</v>
      </c>
      <c r="R628" t="s">
        <v>813</v>
      </c>
      <c r="S628" t="s">
        <v>821</v>
      </c>
      <c r="T628" t="s">
        <v>822</v>
      </c>
      <c r="U628" t="s">
        <v>823</v>
      </c>
      <c r="V628" s="369" t="s">
        <v>82</v>
      </c>
      <c r="W628" t="s">
        <v>1279</v>
      </c>
      <c r="X628">
        <v>102101</v>
      </c>
      <c r="Y628">
        <v>0</v>
      </c>
      <c r="Z628">
        <v>0</v>
      </c>
      <c r="AA628" s="6" t="s">
        <v>1280</v>
      </c>
      <c r="AB628" s="6"/>
      <c r="AC628" s="370"/>
      <c r="AD628" s="6">
        <v>1</v>
      </c>
      <c r="AE628" s="370">
        <v>2</v>
      </c>
      <c r="AF628" s="6">
        <v>1</v>
      </c>
      <c r="AG628" s="6"/>
    </row>
    <row r="629" spans="1:35" x14ac:dyDescent="0.3">
      <c r="A629" t="s">
        <v>1277</v>
      </c>
      <c r="B629" t="s">
        <v>1791</v>
      </c>
      <c r="C629" s="365" t="s">
        <v>1652</v>
      </c>
      <c r="D629" s="365" t="s">
        <v>1481</v>
      </c>
      <c r="E629" s="365" t="s">
        <v>10</v>
      </c>
      <c r="F629" s="365" t="s">
        <v>203</v>
      </c>
      <c r="G629" s="366">
        <v>43012</v>
      </c>
      <c r="H629" s="367">
        <v>0.37847222222222227</v>
      </c>
      <c r="I629" s="368">
        <v>4.3200000000000002E-2</v>
      </c>
      <c r="J629" s="368">
        <v>3.9E-2</v>
      </c>
      <c r="K629" s="368">
        <v>4.2000000000000023E-3</v>
      </c>
      <c r="L629">
        <v>0.58689999999999998</v>
      </c>
      <c r="M629" s="368">
        <v>0.30399999999999999</v>
      </c>
      <c r="N629" s="368">
        <v>0.28289999999999998</v>
      </c>
      <c r="O629" s="368"/>
      <c r="Q629" t="s">
        <v>1286</v>
      </c>
      <c r="R629" t="s">
        <v>1311</v>
      </c>
      <c r="S629">
        <v>0</v>
      </c>
      <c r="T629">
        <v>0</v>
      </c>
      <c r="U629">
        <v>0</v>
      </c>
      <c r="V629" s="369" t="s">
        <v>1311</v>
      </c>
      <c r="W629">
        <v>0</v>
      </c>
      <c r="X629">
        <v>799</v>
      </c>
      <c r="Y629" t="s">
        <v>1312</v>
      </c>
      <c r="Z629" t="s">
        <v>1313</v>
      </c>
      <c r="AA629" s="6" t="s">
        <v>1298</v>
      </c>
      <c r="AB629" s="6">
        <v>1</v>
      </c>
      <c r="AC629" s="370">
        <v>1</v>
      </c>
      <c r="AD629" s="6">
        <v>3</v>
      </c>
      <c r="AE629" s="370">
        <v>1</v>
      </c>
      <c r="AF629" s="6">
        <v>4</v>
      </c>
      <c r="AG629" s="6"/>
    </row>
    <row r="630" spans="1:35" x14ac:dyDescent="0.3">
      <c r="A630" t="s">
        <v>1277</v>
      </c>
      <c r="B630" t="s">
        <v>1791</v>
      </c>
      <c r="C630" s="365" t="s">
        <v>1652</v>
      </c>
      <c r="D630" s="365" t="s">
        <v>1481</v>
      </c>
      <c r="E630" s="365" t="s">
        <v>10</v>
      </c>
      <c r="F630" s="365" t="s">
        <v>203</v>
      </c>
      <c r="G630" s="366">
        <v>43012</v>
      </c>
      <c r="H630" s="367">
        <v>0.37847222222222227</v>
      </c>
      <c r="I630" s="368"/>
      <c r="J630" s="368"/>
      <c r="K630" s="368"/>
      <c r="M630" s="368"/>
      <c r="N630" s="368"/>
      <c r="O630" s="368"/>
      <c r="Q630" t="s">
        <v>813</v>
      </c>
      <c r="R630" t="s">
        <v>813</v>
      </c>
      <c r="S630" t="s">
        <v>821</v>
      </c>
      <c r="T630" t="s">
        <v>822</v>
      </c>
      <c r="U630" t="s">
        <v>823</v>
      </c>
      <c r="V630" s="369" t="s">
        <v>82</v>
      </c>
      <c r="W630" t="s">
        <v>1279</v>
      </c>
      <c r="X630">
        <v>102101</v>
      </c>
      <c r="Y630">
        <v>0</v>
      </c>
      <c r="Z630">
        <v>0</v>
      </c>
      <c r="AA630" s="6" t="s">
        <v>1280</v>
      </c>
      <c r="AB630" s="6"/>
      <c r="AC630" s="370"/>
      <c r="AD630" s="6">
        <v>4</v>
      </c>
      <c r="AE630" s="372" t="s">
        <v>1299</v>
      </c>
      <c r="AF630" s="6">
        <v>4</v>
      </c>
      <c r="AG630" s="6"/>
    </row>
    <row r="631" spans="1:35" x14ac:dyDescent="0.3">
      <c r="A631" t="s">
        <v>1277</v>
      </c>
      <c r="B631" t="s">
        <v>1791</v>
      </c>
      <c r="C631" s="365" t="s">
        <v>1652</v>
      </c>
      <c r="D631" s="365" t="s">
        <v>1481</v>
      </c>
      <c r="E631" s="365" t="s">
        <v>10</v>
      </c>
      <c r="F631" s="365" t="s">
        <v>203</v>
      </c>
      <c r="G631" s="366">
        <v>43012</v>
      </c>
      <c r="H631" s="367">
        <v>0.37847222222222227</v>
      </c>
      <c r="I631" s="368"/>
      <c r="J631" s="368"/>
      <c r="K631" s="368"/>
      <c r="M631" s="368"/>
      <c r="N631" s="368"/>
      <c r="O631" s="368"/>
      <c r="Q631" t="s">
        <v>785</v>
      </c>
      <c r="R631" t="s">
        <v>785</v>
      </c>
      <c r="S631" t="s">
        <v>800</v>
      </c>
      <c r="T631" t="s">
        <v>805</v>
      </c>
      <c r="U631" t="s">
        <v>806</v>
      </c>
      <c r="V631" s="369" t="s">
        <v>807</v>
      </c>
      <c r="W631" t="s">
        <v>1322</v>
      </c>
      <c r="X631">
        <v>131141</v>
      </c>
      <c r="Y631">
        <v>0</v>
      </c>
      <c r="Z631">
        <v>0</v>
      </c>
      <c r="AA631" s="6" t="s">
        <v>1280</v>
      </c>
      <c r="AB631" s="6"/>
      <c r="AC631" s="370"/>
      <c r="AD631" s="6">
        <v>3</v>
      </c>
      <c r="AE631" s="370">
        <v>3</v>
      </c>
      <c r="AF631" s="6">
        <v>3</v>
      </c>
      <c r="AG631" s="6"/>
      <c r="AH631" t="s">
        <v>1792</v>
      </c>
    </row>
    <row r="632" spans="1:35" x14ac:dyDescent="0.3">
      <c r="A632" t="s">
        <v>1277</v>
      </c>
      <c r="B632" t="s">
        <v>1791</v>
      </c>
      <c r="C632" s="365" t="s">
        <v>1652</v>
      </c>
      <c r="D632" s="365" t="s">
        <v>1481</v>
      </c>
      <c r="E632" s="365" t="s">
        <v>10</v>
      </c>
      <c r="F632" s="365" t="s">
        <v>203</v>
      </c>
      <c r="G632" s="366">
        <v>43012</v>
      </c>
      <c r="H632" s="367">
        <v>0.37847222222222227</v>
      </c>
      <c r="I632" s="368"/>
      <c r="J632" s="368"/>
      <c r="K632" s="368"/>
      <c r="M632" s="368"/>
      <c r="N632" s="368"/>
      <c r="O632" s="368"/>
      <c r="Q632" t="s">
        <v>785</v>
      </c>
      <c r="R632" t="s">
        <v>785</v>
      </c>
      <c r="S632" t="s">
        <v>786</v>
      </c>
      <c r="T632" t="s">
        <v>787</v>
      </c>
      <c r="U632" t="s">
        <v>791</v>
      </c>
      <c r="V632" s="369" t="s">
        <v>791</v>
      </c>
      <c r="W632" t="s">
        <v>1285</v>
      </c>
      <c r="X632">
        <v>22496</v>
      </c>
      <c r="Y632">
        <v>0</v>
      </c>
      <c r="Z632">
        <v>0</v>
      </c>
      <c r="AA632" s="6" t="s">
        <v>1280</v>
      </c>
      <c r="AB632" s="6"/>
      <c r="AC632" s="370"/>
      <c r="AD632" s="6">
        <v>1</v>
      </c>
      <c r="AE632" s="370">
        <v>3</v>
      </c>
      <c r="AF632" s="6">
        <v>1</v>
      </c>
      <c r="AG632" s="6"/>
      <c r="AH632" t="s">
        <v>1793</v>
      </c>
    </row>
    <row r="633" spans="1:35" x14ac:dyDescent="0.3">
      <c r="A633" t="s">
        <v>1277</v>
      </c>
      <c r="B633" t="s">
        <v>1794</v>
      </c>
      <c r="C633" s="365" t="s">
        <v>1652</v>
      </c>
      <c r="D633" s="365" t="s">
        <v>1481</v>
      </c>
      <c r="E633" s="365" t="s">
        <v>10</v>
      </c>
      <c r="F633" s="365" t="s">
        <v>203</v>
      </c>
      <c r="G633" s="366">
        <v>43012</v>
      </c>
      <c r="H633" s="367">
        <v>0.37847222222222227</v>
      </c>
      <c r="I633" s="368">
        <v>5.5100000000000003E-2</v>
      </c>
      <c r="J633" s="368">
        <v>3.5000000000000003E-2</v>
      </c>
      <c r="K633" s="368">
        <v>2.01E-2</v>
      </c>
      <c r="L633">
        <v>0.20039999999999999</v>
      </c>
      <c r="M633" s="368">
        <v>0.16250000000000001</v>
      </c>
      <c r="N633" s="368">
        <v>3.7899999999999989E-2</v>
      </c>
      <c r="O633" s="368"/>
      <c r="Q633" t="s">
        <v>785</v>
      </c>
      <c r="R633" t="s">
        <v>785</v>
      </c>
      <c r="S633" t="s">
        <v>800</v>
      </c>
      <c r="T633" t="s">
        <v>805</v>
      </c>
      <c r="U633" t="s">
        <v>806</v>
      </c>
      <c r="V633" s="369" t="s">
        <v>807</v>
      </c>
      <c r="W633" t="s">
        <v>1322</v>
      </c>
      <c r="X633">
        <v>131141</v>
      </c>
      <c r="Y633">
        <v>0</v>
      </c>
      <c r="Z633">
        <v>0</v>
      </c>
      <c r="AA633" s="6" t="s">
        <v>1280</v>
      </c>
      <c r="AB633" s="6">
        <v>1</v>
      </c>
      <c r="AC633" s="370">
        <v>3</v>
      </c>
      <c r="AD633" s="6"/>
      <c r="AE633" s="370"/>
      <c r="AF633" s="6">
        <v>1</v>
      </c>
      <c r="AG633" s="6"/>
      <c r="AH633" t="s">
        <v>1795</v>
      </c>
    </row>
    <row r="634" spans="1:35" x14ac:dyDescent="0.3">
      <c r="A634" t="s">
        <v>1277</v>
      </c>
      <c r="B634" t="s">
        <v>1794</v>
      </c>
      <c r="C634" s="365" t="s">
        <v>1652</v>
      </c>
      <c r="D634" s="365" t="s">
        <v>1481</v>
      </c>
      <c r="E634" s="365" t="s">
        <v>10</v>
      </c>
      <c r="F634" s="365" t="s">
        <v>203</v>
      </c>
      <c r="G634" s="366">
        <v>43012</v>
      </c>
      <c r="H634" s="367">
        <v>0.37847222222222227</v>
      </c>
      <c r="I634" s="368"/>
      <c r="J634" s="368"/>
      <c r="K634" s="368"/>
      <c r="M634" s="368"/>
      <c r="N634" s="368"/>
      <c r="O634" s="368"/>
      <c r="Q634" t="s">
        <v>1286</v>
      </c>
      <c r="R634" t="s">
        <v>1287</v>
      </c>
      <c r="S634" t="s">
        <v>1288</v>
      </c>
      <c r="T634" t="s">
        <v>1289</v>
      </c>
      <c r="U634" t="s">
        <v>1290</v>
      </c>
      <c r="V634" s="369" t="s">
        <v>1291</v>
      </c>
      <c r="W634" t="s">
        <v>1282</v>
      </c>
      <c r="X634">
        <v>127160</v>
      </c>
      <c r="Y634">
        <v>0</v>
      </c>
      <c r="Z634" t="s">
        <v>1292</v>
      </c>
      <c r="AA634" s="6" t="s">
        <v>1293</v>
      </c>
      <c r="AB634" s="6"/>
      <c r="AC634" s="370"/>
      <c r="AD634" s="6">
        <v>1</v>
      </c>
      <c r="AE634" s="370">
        <v>1</v>
      </c>
      <c r="AF634" s="6">
        <v>1</v>
      </c>
      <c r="AG634" s="6"/>
      <c r="AH634" t="s">
        <v>1294</v>
      </c>
    </row>
    <row r="635" spans="1:35" x14ac:dyDescent="0.3">
      <c r="A635" t="s">
        <v>1277</v>
      </c>
      <c r="B635" t="s">
        <v>1794</v>
      </c>
      <c r="C635" s="365" t="s">
        <v>1652</v>
      </c>
      <c r="D635" s="365" t="s">
        <v>1481</v>
      </c>
      <c r="E635" s="365" t="s">
        <v>10</v>
      </c>
      <c r="F635" s="365" t="s">
        <v>203</v>
      </c>
      <c r="G635" s="366">
        <v>43012</v>
      </c>
      <c r="H635" s="367">
        <v>0.37847222222222227</v>
      </c>
      <c r="I635" s="368"/>
      <c r="J635" s="368"/>
      <c r="K635" s="368"/>
      <c r="M635" s="368"/>
      <c r="N635" s="368"/>
      <c r="O635" s="368"/>
      <c r="Q635" t="s">
        <v>834</v>
      </c>
      <c r="R635" t="s">
        <v>834</v>
      </c>
      <c r="S635" t="s">
        <v>534</v>
      </c>
      <c r="T635">
        <v>0</v>
      </c>
      <c r="U635">
        <v>0</v>
      </c>
      <c r="V635" s="369" t="s">
        <v>534</v>
      </c>
      <c r="W635" t="s">
        <v>1310</v>
      </c>
      <c r="X635">
        <v>105</v>
      </c>
      <c r="Y635">
        <v>0</v>
      </c>
      <c r="Z635">
        <v>0</v>
      </c>
      <c r="AA635" s="6" t="s">
        <v>1280</v>
      </c>
      <c r="AB635" s="6"/>
      <c r="AC635" s="370"/>
      <c r="AD635" s="6">
        <v>1</v>
      </c>
      <c r="AE635" s="370">
        <v>3</v>
      </c>
      <c r="AF635" s="6">
        <v>1</v>
      </c>
      <c r="AG635" s="6"/>
      <c r="AH635" t="s">
        <v>1338</v>
      </c>
    </row>
    <row r="636" spans="1:35" x14ac:dyDescent="0.3">
      <c r="A636" t="s">
        <v>1277</v>
      </c>
      <c r="B636" t="s">
        <v>1794</v>
      </c>
      <c r="C636" s="365" t="s">
        <v>1652</v>
      </c>
      <c r="D636" s="365" t="s">
        <v>1481</v>
      </c>
      <c r="E636" s="365" t="s">
        <v>10</v>
      </c>
      <c r="F636" s="365" t="s">
        <v>203</v>
      </c>
      <c r="G636" s="366">
        <v>43012</v>
      </c>
      <c r="H636" s="367">
        <v>0.37847222222222227</v>
      </c>
      <c r="I636" s="368"/>
      <c r="J636" s="368"/>
      <c r="K636" s="368"/>
      <c r="M636" s="368"/>
      <c r="N636" s="368"/>
      <c r="O636" s="368"/>
      <c r="Q636" t="s">
        <v>1286</v>
      </c>
      <c r="R636" t="s">
        <v>1450</v>
      </c>
      <c r="S636">
        <v>0</v>
      </c>
      <c r="T636">
        <v>0</v>
      </c>
      <c r="U636">
        <v>0</v>
      </c>
      <c r="V636" s="369" t="s">
        <v>1450</v>
      </c>
      <c r="W636">
        <v>0</v>
      </c>
      <c r="X636">
        <v>0</v>
      </c>
      <c r="Y636">
        <v>0</v>
      </c>
      <c r="Z636" t="s">
        <v>1451</v>
      </c>
      <c r="AA636" s="6" t="s">
        <v>1293</v>
      </c>
      <c r="AB636" s="6"/>
      <c r="AC636" s="370"/>
      <c r="AD636" s="6" t="s">
        <v>1461</v>
      </c>
      <c r="AE636" s="370">
        <v>3</v>
      </c>
      <c r="AF636" s="6" t="s">
        <v>118</v>
      </c>
      <c r="AG636" s="6"/>
      <c r="AH636" t="s">
        <v>1659</v>
      </c>
    </row>
    <row r="637" spans="1:35" x14ac:dyDescent="0.3">
      <c r="A637" t="s">
        <v>1277</v>
      </c>
      <c r="B637" t="s">
        <v>1796</v>
      </c>
      <c r="C637" s="365" t="s">
        <v>1652</v>
      </c>
      <c r="D637" s="365" t="s">
        <v>1481</v>
      </c>
      <c r="E637" s="365" t="s">
        <v>10</v>
      </c>
      <c r="F637" s="365" t="s">
        <v>203</v>
      </c>
      <c r="G637" s="366">
        <v>43012</v>
      </c>
      <c r="H637" s="367">
        <v>0.37847222222222227</v>
      </c>
      <c r="I637" s="368">
        <v>8.6499999999999994E-2</v>
      </c>
      <c r="J637" s="368">
        <v>5.5E-2</v>
      </c>
      <c r="K637" s="368">
        <v>3.1499999999999993E-2</v>
      </c>
      <c r="L637">
        <v>0.66669999999999996</v>
      </c>
      <c r="M637" s="368">
        <v>0.20960000000000001</v>
      </c>
      <c r="N637" s="368">
        <v>0.45709999999999995</v>
      </c>
      <c r="O637" s="368"/>
      <c r="Q637" t="s">
        <v>813</v>
      </c>
      <c r="R637" t="s">
        <v>813</v>
      </c>
      <c r="S637" t="s">
        <v>821</v>
      </c>
      <c r="T637" t="s">
        <v>596</v>
      </c>
      <c r="U637" t="s">
        <v>826</v>
      </c>
      <c r="V637" s="369" t="s">
        <v>1281</v>
      </c>
      <c r="W637" t="s">
        <v>1282</v>
      </c>
      <c r="X637">
        <v>107552</v>
      </c>
      <c r="Y637">
        <v>0</v>
      </c>
      <c r="Z637" t="s">
        <v>1283</v>
      </c>
      <c r="AA637" s="6" t="s">
        <v>1280</v>
      </c>
      <c r="AB637" s="6">
        <v>1</v>
      </c>
      <c r="AC637" s="370">
        <v>3</v>
      </c>
      <c r="AD637" s="6">
        <v>2</v>
      </c>
      <c r="AE637" s="372" t="s">
        <v>1299</v>
      </c>
      <c r="AF637" s="6">
        <v>3</v>
      </c>
      <c r="AG637" s="6"/>
    </row>
    <row r="638" spans="1:35" x14ac:dyDescent="0.3">
      <c r="A638" t="s">
        <v>1277</v>
      </c>
      <c r="B638" t="s">
        <v>1796</v>
      </c>
      <c r="C638" s="365" t="s">
        <v>1652</v>
      </c>
      <c r="D638" s="365" t="s">
        <v>1481</v>
      </c>
      <c r="E638" s="365" t="s">
        <v>10</v>
      </c>
      <c r="F638" s="365" t="s">
        <v>203</v>
      </c>
      <c r="G638" s="366">
        <v>43012</v>
      </c>
      <c r="H638" s="367">
        <v>0.37847222222222227</v>
      </c>
      <c r="I638" s="368"/>
      <c r="J638" s="368"/>
      <c r="K638" s="368"/>
      <c r="M638" s="368"/>
      <c r="N638" s="368"/>
      <c r="O638" s="368"/>
      <c r="Q638" t="s">
        <v>1286</v>
      </c>
      <c r="R638" t="s">
        <v>1295</v>
      </c>
      <c r="S638" t="s">
        <v>1296</v>
      </c>
      <c r="T638">
        <v>0</v>
      </c>
      <c r="U638">
        <v>0</v>
      </c>
      <c r="V638" s="369" t="s">
        <v>1297</v>
      </c>
      <c r="W638">
        <v>0</v>
      </c>
      <c r="X638">
        <v>108400</v>
      </c>
      <c r="Y638">
        <v>0</v>
      </c>
      <c r="Z638">
        <v>0</v>
      </c>
      <c r="AA638" s="6" t="s">
        <v>1298</v>
      </c>
      <c r="AB638" s="6">
        <v>3</v>
      </c>
      <c r="AC638" s="370">
        <v>1</v>
      </c>
      <c r="AD638" s="6">
        <v>1</v>
      </c>
      <c r="AE638" s="370">
        <v>1</v>
      </c>
      <c r="AF638" s="6">
        <v>4</v>
      </c>
      <c r="AG638" s="6"/>
    </row>
    <row r="639" spans="1:35" x14ac:dyDescent="0.3">
      <c r="A639" t="s">
        <v>1277</v>
      </c>
      <c r="B639" t="s">
        <v>1796</v>
      </c>
      <c r="C639" s="365" t="s">
        <v>1652</v>
      </c>
      <c r="D639" s="365" t="s">
        <v>1481</v>
      </c>
      <c r="E639" s="365" t="s">
        <v>10</v>
      </c>
      <c r="F639" s="365" t="s">
        <v>203</v>
      </c>
      <c r="G639" s="366">
        <v>43012</v>
      </c>
      <c r="H639" s="367">
        <v>0.37847222222222227</v>
      </c>
      <c r="I639" s="368"/>
      <c r="J639" s="368"/>
      <c r="K639" s="368"/>
      <c r="M639" s="368"/>
      <c r="N639" s="368"/>
      <c r="O639" s="368"/>
      <c r="Q639" t="s">
        <v>1286</v>
      </c>
      <c r="R639" t="s">
        <v>1450</v>
      </c>
      <c r="S639">
        <v>0</v>
      </c>
      <c r="T639">
        <v>0</v>
      </c>
      <c r="U639">
        <v>0</v>
      </c>
      <c r="V639" s="369" t="s">
        <v>1450</v>
      </c>
      <c r="W639">
        <v>0</v>
      </c>
      <c r="X639">
        <v>0</v>
      </c>
      <c r="Y639">
        <v>0</v>
      </c>
      <c r="Z639" t="s">
        <v>1451</v>
      </c>
      <c r="AA639" s="6" t="s">
        <v>1293</v>
      </c>
      <c r="AB639" s="6">
        <v>2</v>
      </c>
      <c r="AC639" s="370">
        <v>1</v>
      </c>
      <c r="AD639" s="6"/>
      <c r="AE639" s="370"/>
      <c r="AF639" s="6">
        <v>2</v>
      </c>
      <c r="AG639" s="6"/>
      <c r="AH639" t="s">
        <v>1797</v>
      </c>
      <c r="AI639" t="s">
        <v>1343</v>
      </c>
    </row>
    <row r="640" spans="1:35" x14ac:dyDescent="0.3">
      <c r="A640" t="s">
        <v>1277</v>
      </c>
      <c r="B640" t="s">
        <v>1796</v>
      </c>
      <c r="C640" s="365" t="s">
        <v>1652</v>
      </c>
      <c r="D640" s="365" t="s">
        <v>1481</v>
      </c>
      <c r="E640" s="365" t="s">
        <v>10</v>
      </c>
      <c r="F640" s="365" t="s">
        <v>203</v>
      </c>
      <c r="G640" s="366">
        <v>43012</v>
      </c>
      <c r="H640" s="367">
        <v>0.37847222222222227</v>
      </c>
      <c r="I640" s="368"/>
      <c r="J640" s="368"/>
      <c r="K640" s="368"/>
      <c r="M640" s="368"/>
      <c r="N640" s="368"/>
      <c r="O640" s="368"/>
      <c r="Q640" t="s">
        <v>813</v>
      </c>
      <c r="R640" t="s">
        <v>813</v>
      </c>
      <c r="S640" t="s">
        <v>821</v>
      </c>
      <c r="T640" t="s">
        <v>822</v>
      </c>
      <c r="U640" t="s">
        <v>823</v>
      </c>
      <c r="V640" s="369" t="s">
        <v>82</v>
      </c>
      <c r="W640" t="s">
        <v>1279</v>
      </c>
      <c r="X640">
        <v>102101</v>
      </c>
      <c r="Y640">
        <v>0</v>
      </c>
      <c r="Z640">
        <v>0</v>
      </c>
      <c r="AA640" s="6" t="s">
        <v>1280</v>
      </c>
      <c r="AB640" s="6"/>
      <c r="AC640" s="370"/>
      <c r="AD640" s="6">
        <v>15</v>
      </c>
      <c r="AE640" s="372" t="s">
        <v>1299</v>
      </c>
      <c r="AF640" s="6">
        <v>15</v>
      </c>
      <c r="AG640" s="6"/>
    </row>
    <row r="641" spans="1:34" x14ac:dyDescent="0.3">
      <c r="A641" t="s">
        <v>1277</v>
      </c>
      <c r="B641" t="s">
        <v>1796</v>
      </c>
      <c r="C641" s="365" t="s">
        <v>1652</v>
      </c>
      <c r="D641" s="365" t="s">
        <v>1481</v>
      </c>
      <c r="E641" s="365" t="s">
        <v>10</v>
      </c>
      <c r="F641" s="365" t="s">
        <v>203</v>
      </c>
      <c r="G641" s="366">
        <v>43012</v>
      </c>
      <c r="H641" s="367">
        <v>0.37847222222222227</v>
      </c>
      <c r="I641" s="368"/>
      <c r="J641" s="368"/>
      <c r="K641" s="368"/>
      <c r="M641" s="368"/>
      <c r="N641" s="368"/>
      <c r="O641" s="368"/>
      <c r="Q641" t="s">
        <v>785</v>
      </c>
      <c r="R641" t="s">
        <v>785</v>
      </c>
      <c r="S641" t="s">
        <v>800</v>
      </c>
      <c r="T641" t="s">
        <v>805</v>
      </c>
      <c r="U641" t="s">
        <v>806</v>
      </c>
      <c r="V641" s="369" t="s">
        <v>807</v>
      </c>
      <c r="W641" t="s">
        <v>1322</v>
      </c>
      <c r="X641">
        <v>131141</v>
      </c>
      <c r="Y641">
        <v>0</v>
      </c>
      <c r="Z641">
        <v>0</v>
      </c>
      <c r="AA641" s="6" t="s">
        <v>1280</v>
      </c>
      <c r="AB641" s="6"/>
      <c r="AC641" s="370"/>
      <c r="AD641" s="6">
        <v>5</v>
      </c>
      <c r="AE641" s="370">
        <v>3</v>
      </c>
      <c r="AF641" s="6">
        <v>5</v>
      </c>
      <c r="AG641" s="6"/>
      <c r="AH641" t="s">
        <v>1798</v>
      </c>
    </row>
    <row r="642" spans="1:34" x14ac:dyDescent="0.3">
      <c r="A642" t="s">
        <v>1277</v>
      </c>
      <c r="B642" t="s">
        <v>1796</v>
      </c>
      <c r="C642" s="365" t="s">
        <v>1652</v>
      </c>
      <c r="D642" s="365" t="s">
        <v>1481</v>
      </c>
      <c r="E642" s="365" t="s">
        <v>10</v>
      </c>
      <c r="F642" s="365" t="s">
        <v>203</v>
      </c>
      <c r="G642" s="366">
        <v>43012</v>
      </c>
      <c r="H642" s="367">
        <v>0.37847222222222227</v>
      </c>
      <c r="I642" s="368"/>
      <c r="J642" s="368"/>
      <c r="K642" s="368"/>
      <c r="M642" s="368"/>
      <c r="N642" s="368"/>
      <c r="O642" s="368"/>
      <c r="Q642" t="s">
        <v>785</v>
      </c>
      <c r="R642" t="s">
        <v>785</v>
      </c>
      <c r="S642" t="s">
        <v>786</v>
      </c>
      <c r="T642" t="s">
        <v>787</v>
      </c>
      <c r="U642" t="s">
        <v>791</v>
      </c>
      <c r="V642" s="369" t="s">
        <v>47</v>
      </c>
      <c r="W642" t="s">
        <v>1306</v>
      </c>
      <c r="X642">
        <v>152302</v>
      </c>
      <c r="Y642" t="s">
        <v>1307</v>
      </c>
      <c r="Z642" t="s">
        <v>1308</v>
      </c>
      <c r="AA642" s="6" t="s">
        <v>1280</v>
      </c>
      <c r="AB642" s="6"/>
      <c r="AC642" s="370"/>
      <c r="AD642" s="6">
        <v>2</v>
      </c>
      <c r="AE642" s="370">
        <v>2</v>
      </c>
      <c r="AF642" s="6">
        <v>2</v>
      </c>
      <c r="AG642" s="6"/>
      <c r="AH642" t="s">
        <v>1799</v>
      </c>
    </row>
    <row r="643" spans="1:34" x14ac:dyDescent="0.3">
      <c r="A643" t="s">
        <v>1277</v>
      </c>
      <c r="B643" t="s">
        <v>1796</v>
      </c>
      <c r="C643" s="365" t="s">
        <v>1652</v>
      </c>
      <c r="D643" s="365" t="s">
        <v>1481</v>
      </c>
      <c r="E643" s="365" t="s">
        <v>10</v>
      </c>
      <c r="F643" s="365" t="s">
        <v>203</v>
      </c>
      <c r="G643" s="366">
        <v>43012</v>
      </c>
      <c r="H643" s="367">
        <v>0.37847222222222227</v>
      </c>
      <c r="I643" s="368"/>
      <c r="J643" s="368"/>
      <c r="K643" s="368"/>
      <c r="M643" s="368"/>
      <c r="N643" s="368"/>
      <c r="O643" s="368"/>
      <c r="Q643" t="s">
        <v>1286</v>
      </c>
      <c r="R643" t="s">
        <v>1311</v>
      </c>
      <c r="S643">
        <v>0</v>
      </c>
      <c r="T643">
        <v>0</v>
      </c>
      <c r="U643">
        <v>0</v>
      </c>
      <c r="V643" s="369" t="s">
        <v>1311</v>
      </c>
      <c r="W643">
        <v>0</v>
      </c>
      <c r="X643">
        <v>799</v>
      </c>
      <c r="Y643" t="s">
        <v>1312</v>
      </c>
      <c r="Z643" t="s">
        <v>1313</v>
      </c>
      <c r="AA643" s="6" t="s">
        <v>1298</v>
      </c>
      <c r="AB643" s="6"/>
      <c r="AC643" s="370"/>
      <c r="AD643" s="6">
        <v>2</v>
      </c>
      <c r="AE643" s="370">
        <v>1</v>
      </c>
      <c r="AF643" s="6">
        <v>2</v>
      </c>
      <c r="AG643" s="6"/>
    </row>
    <row r="644" spans="1:34" x14ac:dyDescent="0.3">
      <c r="A644" t="s">
        <v>1277</v>
      </c>
      <c r="B644" t="s">
        <v>1796</v>
      </c>
      <c r="C644" s="365" t="s">
        <v>1652</v>
      </c>
      <c r="D644" s="365" t="s">
        <v>1481</v>
      </c>
      <c r="E644" s="365" t="s">
        <v>10</v>
      </c>
      <c r="F644" s="365" t="s">
        <v>203</v>
      </c>
      <c r="G644" s="366">
        <v>43012</v>
      </c>
      <c r="H644" s="367">
        <v>0.37847222222222227</v>
      </c>
      <c r="I644" s="368"/>
      <c r="J644" s="368"/>
      <c r="K644" s="368"/>
      <c r="M644" s="368"/>
      <c r="N644" s="368"/>
      <c r="O644" s="368"/>
      <c r="Q644" t="s">
        <v>1374</v>
      </c>
      <c r="R644" t="s">
        <v>1374</v>
      </c>
      <c r="S644" t="s">
        <v>1408</v>
      </c>
      <c r="T644" t="s">
        <v>1409</v>
      </c>
      <c r="U644">
        <v>0</v>
      </c>
      <c r="V644" s="369" t="s">
        <v>1409</v>
      </c>
      <c r="W644" t="s">
        <v>1657</v>
      </c>
      <c r="X644">
        <v>123117</v>
      </c>
      <c r="Y644">
        <v>0</v>
      </c>
      <c r="Z644">
        <v>0</v>
      </c>
      <c r="AA644" s="6" t="s">
        <v>1293</v>
      </c>
      <c r="AB644" s="6"/>
      <c r="AC644" s="370"/>
      <c r="AD644" s="6">
        <v>1</v>
      </c>
      <c r="AE644" s="370">
        <v>3</v>
      </c>
      <c r="AF644" s="6">
        <v>1</v>
      </c>
      <c r="AG644" s="6"/>
      <c r="AH644" t="s">
        <v>1658</v>
      </c>
    </row>
    <row r="645" spans="1:34" x14ac:dyDescent="0.3">
      <c r="A645" t="s">
        <v>1277</v>
      </c>
      <c r="B645" t="s">
        <v>1796</v>
      </c>
      <c r="C645" s="365" t="s">
        <v>1652</v>
      </c>
      <c r="D645" s="365" t="s">
        <v>1481</v>
      </c>
      <c r="E645" s="365" t="s">
        <v>10</v>
      </c>
      <c r="F645" s="365" t="s">
        <v>203</v>
      </c>
      <c r="G645" s="366">
        <v>43012</v>
      </c>
      <c r="H645" s="367">
        <v>0.37847222222222227</v>
      </c>
      <c r="I645" s="368"/>
      <c r="J645" s="368"/>
      <c r="K645" s="368"/>
      <c r="M645" s="368"/>
      <c r="N645" s="368"/>
      <c r="O645" s="368"/>
      <c r="Q645" t="s">
        <v>813</v>
      </c>
      <c r="R645" t="s">
        <v>813</v>
      </c>
      <c r="S645" t="s">
        <v>821</v>
      </c>
      <c r="T645" t="s">
        <v>596</v>
      </c>
      <c r="U645" t="s">
        <v>827</v>
      </c>
      <c r="V645" s="369" t="s">
        <v>828</v>
      </c>
      <c r="W645" t="s">
        <v>1282</v>
      </c>
      <c r="X645">
        <v>107381</v>
      </c>
      <c r="Y645">
        <v>0</v>
      </c>
      <c r="Z645" t="s">
        <v>1284</v>
      </c>
      <c r="AA645" s="6" t="s">
        <v>1280</v>
      </c>
      <c r="AB645" s="6"/>
      <c r="AC645" s="370"/>
      <c r="AD645" s="6">
        <v>1</v>
      </c>
      <c r="AE645" s="370">
        <v>3</v>
      </c>
      <c r="AF645" s="6">
        <v>1</v>
      </c>
      <c r="AG645" s="6"/>
      <c r="AH645" t="s">
        <v>1330</v>
      </c>
    </row>
    <row r="646" spans="1:34" x14ac:dyDescent="0.3">
      <c r="A646" t="s">
        <v>1277</v>
      </c>
      <c r="B646" t="s">
        <v>1796</v>
      </c>
      <c r="C646" s="365" t="s">
        <v>1652</v>
      </c>
      <c r="D646" s="365" t="s">
        <v>1481</v>
      </c>
      <c r="E646" s="365" t="s">
        <v>10</v>
      </c>
      <c r="F646" s="365" t="s">
        <v>203</v>
      </c>
      <c r="G646" s="366">
        <v>43012</v>
      </c>
      <c r="H646" s="367">
        <v>0.37847222222222227</v>
      </c>
      <c r="I646" s="368"/>
      <c r="J646" s="368"/>
      <c r="K646" s="368"/>
      <c r="M646" s="368"/>
      <c r="N646" s="368"/>
      <c r="O646" s="368"/>
      <c r="Q646" t="s">
        <v>785</v>
      </c>
      <c r="R646" t="s">
        <v>785</v>
      </c>
      <c r="S646" t="s">
        <v>800</v>
      </c>
      <c r="T646" t="s">
        <v>801</v>
      </c>
      <c r="U646" t="s">
        <v>1800</v>
      </c>
      <c r="V646" s="369" t="s">
        <v>1801</v>
      </c>
      <c r="W646" t="s">
        <v>1802</v>
      </c>
      <c r="X646">
        <v>130867</v>
      </c>
      <c r="Y646">
        <v>0</v>
      </c>
      <c r="Z646">
        <v>0</v>
      </c>
      <c r="AA646" s="6" t="s">
        <v>1280</v>
      </c>
      <c r="AB646" s="6"/>
      <c r="AC646" s="370"/>
      <c r="AD646" s="6">
        <v>1</v>
      </c>
      <c r="AE646" s="370">
        <v>3</v>
      </c>
      <c r="AF646" s="6">
        <v>1</v>
      </c>
      <c r="AG646" s="6"/>
    </row>
    <row r="647" spans="1:34" x14ac:dyDescent="0.3">
      <c r="A647" t="s">
        <v>1277</v>
      </c>
      <c r="B647" t="s">
        <v>1796</v>
      </c>
      <c r="C647" s="365" t="s">
        <v>1652</v>
      </c>
      <c r="D647" s="365" t="s">
        <v>1481</v>
      </c>
      <c r="E647" s="365" t="s">
        <v>10</v>
      </c>
      <c r="F647" s="365" t="s">
        <v>203</v>
      </c>
      <c r="G647" s="366">
        <v>43012</v>
      </c>
      <c r="H647" s="367">
        <v>0.37847222222222227</v>
      </c>
      <c r="I647" s="368"/>
      <c r="J647" s="368"/>
      <c r="K647" s="368"/>
      <c r="M647" s="368"/>
      <c r="N647" s="368"/>
      <c r="O647" s="368"/>
      <c r="Q647" t="s">
        <v>813</v>
      </c>
      <c r="R647" t="s">
        <v>813</v>
      </c>
      <c r="S647" t="s">
        <v>833</v>
      </c>
      <c r="T647">
        <v>0</v>
      </c>
      <c r="U647">
        <v>0</v>
      </c>
      <c r="V647" s="369" t="s">
        <v>833</v>
      </c>
      <c r="W647" t="s">
        <v>1355</v>
      </c>
      <c r="X647">
        <v>1078</v>
      </c>
      <c r="Y647">
        <v>0</v>
      </c>
      <c r="Z647" t="s">
        <v>1356</v>
      </c>
      <c r="AA647" s="6" t="s">
        <v>1280</v>
      </c>
      <c r="AB647" s="6"/>
      <c r="AC647" s="370"/>
      <c r="AD647" s="6">
        <v>3</v>
      </c>
      <c r="AE647" s="370">
        <v>1</v>
      </c>
      <c r="AF647" s="6">
        <v>3</v>
      </c>
      <c r="AG647" s="6"/>
    </row>
    <row r="648" spans="1:34" x14ac:dyDescent="0.3">
      <c r="A648" t="s">
        <v>1277</v>
      </c>
      <c r="B648" t="s">
        <v>1803</v>
      </c>
      <c r="C648" s="365" t="s">
        <v>1652</v>
      </c>
      <c r="D648" s="365" t="s">
        <v>1481</v>
      </c>
      <c r="E648" s="365" t="s">
        <v>10</v>
      </c>
      <c r="F648" s="365" t="s">
        <v>203</v>
      </c>
      <c r="G648" s="366">
        <v>43012</v>
      </c>
      <c r="H648" s="367">
        <v>0.37847222222222227</v>
      </c>
      <c r="I648" s="368">
        <v>3.8800000000000001E-2</v>
      </c>
      <c r="J648" s="368">
        <v>2.2499999999999999E-2</v>
      </c>
      <c r="K648" s="368">
        <v>1.6300000000000002E-2</v>
      </c>
      <c r="L648">
        <v>0.27979999999999999</v>
      </c>
      <c r="M648" s="368">
        <v>0.14119999999999999</v>
      </c>
      <c r="N648" s="368">
        <v>0.1386</v>
      </c>
      <c r="O648" s="368"/>
      <c r="Q648" t="s">
        <v>785</v>
      </c>
      <c r="R648" t="s">
        <v>785</v>
      </c>
      <c r="S648" t="s">
        <v>800</v>
      </c>
      <c r="T648" t="s">
        <v>805</v>
      </c>
      <c r="U648" t="s">
        <v>806</v>
      </c>
      <c r="V648" s="369" t="s">
        <v>807</v>
      </c>
      <c r="W648" t="s">
        <v>1322</v>
      </c>
      <c r="X648">
        <v>131141</v>
      </c>
      <c r="Y648">
        <v>0</v>
      </c>
      <c r="Z648">
        <v>0</v>
      </c>
      <c r="AA648" s="6" t="s">
        <v>1280</v>
      </c>
      <c r="AB648" s="6">
        <v>3</v>
      </c>
      <c r="AC648" s="370">
        <v>3</v>
      </c>
      <c r="AD648" s="6">
        <v>8</v>
      </c>
      <c r="AE648" s="370">
        <v>3</v>
      </c>
      <c r="AF648" s="6">
        <v>11</v>
      </c>
      <c r="AG648" s="6"/>
      <c r="AH648" t="s">
        <v>1804</v>
      </c>
    </row>
    <row r="649" spans="1:34" x14ac:dyDescent="0.3">
      <c r="A649" t="s">
        <v>1277</v>
      </c>
      <c r="B649" t="s">
        <v>1803</v>
      </c>
      <c r="C649" s="365" t="s">
        <v>1652</v>
      </c>
      <c r="D649" s="365" t="s">
        <v>1481</v>
      </c>
      <c r="E649" s="365" t="s">
        <v>10</v>
      </c>
      <c r="F649" s="365" t="s">
        <v>203</v>
      </c>
      <c r="G649" s="366">
        <v>43012</v>
      </c>
      <c r="H649" s="367">
        <v>0.37847222222222227</v>
      </c>
      <c r="I649" s="368"/>
      <c r="J649" s="368"/>
      <c r="K649" s="368"/>
      <c r="M649" s="368"/>
      <c r="N649" s="368"/>
      <c r="O649" s="368"/>
      <c r="Q649" t="s">
        <v>813</v>
      </c>
      <c r="R649" t="s">
        <v>813</v>
      </c>
      <c r="S649" t="s">
        <v>821</v>
      </c>
      <c r="T649" t="s">
        <v>822</v>
      </c>
      <c r="U649" t="s">
        <v>823</v>
      </c>
      <c r="V649" s="369" t="s">
        <v>82</v>
      </c>
      <c r="W649" t="s">
        <v>1279</v>
      </c>
      <c r="X649">
        <v>102101</v>
      </c>
      <c r="Y649">
        <v>0</v>
      </c>
      <c r="Z649">
        <v>0</v>
      </c>
      <c r="AA649" s="6" t="s">
        <v>1280</v>
      </c>
      <c r="AB649" s="6"/>
      <c r="AC649" s="370"/>
      <c r="AD649" s="6">
        <v>1</v>
      </c>
      <c r="AE649" s="370">
        <v>2</v>
      </c>
      <c r="AF649" s="6">
        <v>1</v>
      </c>
      <c r="AG649" s="6"/>
    </row>
    <row r="650" spans="1:34" x14ac:dyDescent="0.3">
      <c r="A650" t="s">
        <v>1277</v>
      </c>
      <c r="B650" t="s">
        <v>1803</v>
      </c>
      <c r="C650" s="365" t="s">
        <v>1652</v>
      </c>
      <c r="D650" s="365" t="s">
        <v>1481</v>
      </c>
      <c r="E650" s="365" t="s">
        <v>10</v>
      </c>
      <c r="F650" s="365" t="s">
        <v>203</v>
      </c>
      <c r="G650" s="366">
        <v>43012</v>
      </c>
      <c r="H650" s="367">
        <v>0.37847222222222227</v>
      </c>
      <c r="I650" s="368"/>
      <c r="J650" s="368"/>
      <c r="K650" s="368"/>
      <c r="M650" s="368"/>
      <c r="N650" s="368"/>
      <c r="O650" s="368"/>
      <c r="Q650" t="s">
        <v>785</v>
      </c>
      <c r="R650" t="s">
        <v>785</v>
      </c>
      <c r="S650" t="s">
        <v>800</v>
      </c>
      <c r="T650" t="s">
        <v>805</v>
      </c>
      <c r="U650" t="s">
        <v>806</v>
      </c>
      <c r="V650" s="369" t="s">
        <v>806</v>
      </c>
      <c r="W650" t="s">
        <v>1317</v>
      </c>
      <c r="X650">
        <v>913</v>
      </c>
      <c r="Y650">
        <v>0</v>
      </c>
      <c r="Z650">
        <v>0</v>
      </c>
      <c r="AA650" s="6" t="s">
        <v>1280</v>
      </c>
      <c r="AB650" s="6"/>
      <c r="AC650" s="370"/>
      <c r="AD650" s="6">
        <v>1</v>
      </c>
      <c r="AE650" s="370">
        <v>3</v>
      </c>
      <c r="AF650" s="6">
        <v>1</v>
      </c>
      <c r="AG650" s="6"/>
      <c r="AH650" t="s">
        <v>1805</v>
      </c>
    </row>
    <row r="651" spans="1:34" x14ac:dyDescent="0.3">
      <c r="A651" t="s">
        <v>1277</v>
      </c>
      <c r="B651" t="s">
        <v>1130</v>
      </c>
      <c r="C651" s="365" t="s">
        <v>1652</v>
      </c>
      <c r="D651" s="365" t="s">
        <v>1481</v>
      </c>
      <c r="E651" s="365" t="s">
        <v>10</v>
      </c>
      <c r="F651" s="365" t="s">
        <v>203</v>
      </c>
      <c r="G651" s="366">
        <v>43012</v>
      </c>
      <c r="H651" s="367">
        <v>0.37847222222222227</v>
      </c>
      <c r="I651" s="368">
        <v>0.02</v>
      </c>
      <c r="J651" s="368">
        <v>1.2999999999999999E-2</v>
      </c>
      <c r="K651" s="368">
        <v>7.000000000000001E-3</v>
      </c>
      <c r="L651">
        <v>0.1143</v>
      </c>
      <c r="M651" s="368">
        <v>4.7800000000000002E-2</v>
      </c>
      <c r="N651" s="368">
        <v>6.6500000000000004E-2</v>
      </c>
      <c r="O651" s="368"/>
      <c r="Q651" t="s">
        <v>785</v>
      </c>
      <c r="R651" t="s">
        <v>785</v>
      </c>
      <c r="S651" t="s">
        <v>786</v>
      </c>
      <c r="T651" t="s">
        <v>787</v>
      </c>
      <c r="U651" t="s">
        <v>788</v>
      </c>
      <c r="V651" s="369" t="s">
        <v>35</v>
      </c>
      <c r="W651" t="s">
        <v>1358</v>
      </c>
      <c r="X651">
        <v>129370</v>
      </c>
      <c r="Y651">
        <v>0</v>
      </c>
      <c r="Z651">
        <v>0</v>
      </c>
      <c r="AA651" s="6" t="s">
        <v>1280</v>
      </c>
      <c r="AB651" s="6">
        <v>1</v>
      </c>
      <c r="AC651" s="370">
        <v>3</v>
      </c>
      <c r="AD651" s="6"/>
      <c r="AE651" s="370"/>
      <c r="AF651" s="6">
        <v>1</v>
      </c>
      <c r="AG651" s="6"/>
      <c r="AH651" t="s">
        <v>1757</v>
      </c>
    </row>
    <row r="652" spans="1:34" x14ac:dyDescent="0.3">
      <c r="A652" t="s">
        <v>1277</v>
      </c>
      <c r="B652" t="s">
        <v>1130</v>
      </c>
      <c r="C652" s="365" t="s">
        <v>1652</v>
      </c>
      <c r="D652" s="365" t="s">
        <v>1481</v>
      </c>
      <c r="E652" s="365" t="s">
        <v>10</v>
      </c>
      <c r="F652" s="365" t="s">
        <v>203</v>
      </c>
      <c r="G652" s="366">
        <v>43012</v>
      </c>
      <c r="H652" s="367">
        <v>0.37847222222222227</v>
      </c>
      <c r="I652" s="368"/>
      <c r="J652" s="368"/>
      <c r="K652" s="368"/>
      <c r="M652" s="368"/>
      <c r="N652" s="368"/>
      <c r="O652" s="368"/>
      <c r="Q652" t="s">
        <v>785</v>
      </c>
      <c r="R652" t="s">
        <v>785</v>
      </c>
      <c r="S652" t="s">
        <v>800</v>
      </c>
      <c r="T652" t="s">
        <v>805</v>
      </c>
      <c r="U652" t="s">
        <v>806</v>
      </c>
      <c r="V652" s="369" t="s">
        <v>807</v>
      </c>
      <c r="W652" t="s">
        <v>1322</v>
      </c>
      <c r="X652">
        <v>131141</v>
      </c>
      <c r="Y652">
        <v>0</v>
      </c>
      <c r="Z652">
        <v>0</v>
      </c>
      <c r="AA652" s="6" t="s">
        <v>1280</v>
      </c>
      <c r="AB652" s="6"/>
      <c r="AC652" s="370"/>
      <c r="AD652" s="6">
        <v>3</v>
      </c>
      <c r="AE652" s="370">
        <v>3</v>
      </c>
      <c r="AF652" s="6">
        <v>3</v>
      </c>
      <c r="AG652" s="6"/>
      <c r="AH652" t="s">
        <v>1806</v>
      </c>
    </row>
    <row r="653" spans="1:34" x14ac:dyDescent="0.3">
      <c r="A653" t="s">
        <v>1277</v>
      </c>
      <c r="B653" t="s">
        <v>1130</v>
      </c>
      <c r="C653" s="365" t="s">
        <v>1652</v>
      </c>
      <c r="D653" s="365" t="s">
        <v>1481</v>
      </c>
      <c r="E653" s="365" t="s">
        <v>10</v>
      </c>
      <c r="F653" s="365" t="s">
        <v>203</v>
      </c>
      <c r="G653" s="366">
        <v>43012</v>
      </c>
      <c r="H653" s="367">
        <v>0.37847222222222227</v>
      </c>
      <c r="I653" s="368"/>
      <c r="J653" s="368"/>
      <c r="K653" s="368"/>
      <c r="M653" s="368"/>
      <c r="N653" s="368"/>
      <c r="O653" s="368"/>
      <c r="Q653" t="s">
        <v>1286</v>
      </c>
      <c r="R653" t="s">
        <v>1450</v>
      </c>
      <c r="S653">
        <v>0</v>
      </c>
      <c r="T653">
        <v>0</v>
      </c>
      <c r="U653">
        <v>0</v>
      </c>
      <c r="V653" s="369" t="s">
        <v>1450</v>
      </c>
      <c r="W653">
        <v>0</v>
      </c>
      <c r="X653">
        <v>0</v>
      </c>
      <c r="Y653">
        <v>0</v>
      </c>
      <c r="Z653" t="s">
        <v>1451</v>
      </c>
      <c r="AA653" s="6" t="s">
        <v>1293</v>
      </c>
      <c r="AB653" s="6"/>
      <c r="AC653" s="370"/>
      <c r="AD653" s="6" t="s">
        <v>1461</v>
      </c>
      <c r="AE653" s="370">
        <v>3</v>
      </c>
      <c r="AF653" s="6" t="s">
        <v>118</v>
      </c>
      <c r="AG653" s="6"/>
      <c r="AH653" t="s">
        <v>1807</v>
      </c>
    </row>
    <row r="654" spans="1:34" x14ac:dyDescent="0.3">
      <c r="A654" t="s">
        <v>1277</v>
      </c>
      <c r="B654" t="s">
        <v>1130</v>
      </c>
      <c r="C654" s="365" t="s">
        <v>1652</v>
      </c>
      <c r="D654" s="365" t="s">
        <v>1481</v>
      </c>
      <c r="E654" s="365" t="s">
        <v>10</v>
      </c>
      <c r="F654" s="365" t="s">
        <v>203</v>
      </c>
      <c r="G654" s="366">
        <v>43012</v>
      </c>
      <c r="H654" s="367">
        <v>0.37847222222222227</v>
      </c>
      <c r="I654" s="368"/>
      <c r="J654" s="368"/>
      <c r="K654" s="368"/>
      <c r="M654" s="368"/>
      <c r="N654" s="368"/>
      <c r="O654" s="368"/>
      <c r="Q654" t="s">
        <v>813</v>
      </c>
      <c r="R654" t="s">
        <v>813</v>
      </c>
      <c r="S654" t="s">
        <v>821</v>
      </c>
      <c r="T654">
        <v>0</v>
      </c>
      <c r="U654">
        <v>0</v>
      </c>
      <c r="V654" s="369" t="s">
        <v>813</v>
      </c>
      <c r="W654">
        <v>0</v>
      </c>
      <c r="X654">
        <v>1066</v>
      </c>
      <c r="Y654">
        <v>0</v>
      </c>
      <c r="Z654">
        <v>0</v>
      </c>
      <c r="AA654" s="6" t="s">
        <v>1280</v>
      </c>
      <c r="AB654" s="6"/>
      <c r="AC654" s="370"/>
      <c r="AD654" s="6">
        <v>1</v>
      </c>
      <c r="AE654" s="370">
        <v>3</v>
      </c>
      <c r="AF654" s="6">
        <v>1</v>
      </c>
      <c r="AG654" s="6"/>
      <c r="AH654" t="s">
        <v>1548</v>
      </c>
    </row>
    <row r="655" spans="1:34" x14ac:dyDescent="0.3">
      <c r="A655" t="s">
        <v>1277</v>
      </c>
      <c r="B655" t="s">
        <v>1156</v>
      </c>
      <c r="C655" s="365" t="s">
        <v>1652</v>
      </c>
      <c r="D655" s="365" t="s">
        <v>1481</v>
      </c>
      <c r="E655" s="365" t="s">
        <v>10</v>
      </c>
      <c r="F655" s="365" t="s">
        <v>518</v>
      </c>
      <c r="G655" s="366">
        <v>43018</v>
      </c>
      <c r="H655" s="367">
        <v>0.59513888888888888</v>
      </c>
      <c r="I655" s="368">
        <v>0.1875</v>
      </c>
      <c r="J655" s="368">
        <v>0.1192</v>
      </c>
      <c r="K655" s="368">
        <v>6.83E-2</v>
      </c>
      <c r="L655">
        <v>1.3260000000000001</v>
      </c>
      <c r="M655" s="368">
        <v>0.438</v>
      </c>
      <c r="N655" s="368">
        <v>0.88800000000000012</v>
      </c>
      <c r="O655" s="368"/>
      <c r="Q655" t="s">
        <v>785</v>
      </c>
      <c r="R655" t="s">
        <v>785</v>
      </c>
      <c r="S655" t="s">
        <v>786</v>
      </c>
      <c r="T655" t="s">
        <v>787</v>
      </c>
      <c r="U655" t="s">
        <v>791</v>
      </c>
      <c r="V655" s="369" t="s">
        <v>47</v>
      </c>
      <c r="W655" t="s">
        <v>1306</v>
      </c>
      <c r="X655">
        <v>152302</v>
      </c>
      <c r="Y655" t="s">
        <v>1307</v>
      </c>
      <c r="Z655" t="s">
        <v>1308</v>
      </c>
      <c r="AA655" s="6" t="s">
        <v>1280</v>
      </c>
      <c r="AB655" s="6">
        <v>1</v>
      </c>
      <c r="AC655" s="370">
        <v>1</v>
      </c>
      <c r="AD655" s="6"/>
      <c r="AE655" s="370"/>
      <c r="AF655" s="6">
        <v>1</v>
      </c>
      <c r="AG655" s="6"/>
      <c r="AH655" t="s">
        <v>1808</v>
      </c>
    </row>
    <row r="656" spans="1:34" x14ac:dyDescent="0.3">
      <c r="A656" t="s">
        <v>1277</v>
      </c>
      <c r="B656" t="s">
        <v>1156</v>
      </c>
      <c r="C656" s="365" t="s">
        <v>1652</v>
      </c>
      <c r="D656" s="365" t="s">
        <v>1481</v>
      </c>
      <c r="E656" s="365" t="s">
        <v>10</v>
      </c>
      <c r="F656" s="365" t="s">
        <v>518</v>
      </c>
      <c r="G656" s="366">
        <v>43018</v>
      </c>
      <c r="H656" s="367">
        <v>0.59513888888888888</v>
      </c>
      <c r="I656" s="368"/>
      <c r="J656" s="368"/>
      <c r="K656" s="368"/>
      <c r="M656" s="368"/>
      <c r="N656" s="368"/>
      <c r="O656" s="368"/>
      <c r="Q656" t="s">
        <v>813</v>
      </c>
      <c r="R656" t="s">
        <v>813</v>
      </c>
      <c r="S656" t="s">
        <v>821</v>
      </c>
      <c r="T656" t="s">
        <v>822</v>
      </c>
      <c r="U656" t="s">
        <v>823</v>
      </c>
      <c r="V656" s="369" t="s">
        <v>82</v>
      </c>
      <c r="W656" t="s">
        <v>1279</v>
      </c>
      <c r="X656">
        <v>102101</v>
      </c>
      <c r="Y656">
        <v>0</v>
      </c>
      <c r="Z656">
        <v>0</v>
      </c>
      <c r="AA656" s="6" t="s">
        <v>1280</v>
      </c>
      <c r="AB656" s="6">
        <v>2</v>
      </c>
      <c r="AC656" s="370">
        <v>1</v>
      </c>
      <c r="AD656" s="6">
        <v>4</v>
      </c>
      <c r="AE656" s="370">
        <v>1</v>
      </c>
      <c r="AF656" s="6">
        <v>6</v>
      </c>
      <c r="AG656" s="6"/>
    </row>
    <row r="657" spans="1:34" x14ac:dyDescent="0.3">
      <c r="A657" t="s">
        <v>1277</v>
      </c>
      <c r="B657" t="s">
        <v>1156</v>
      </c>
      <c r="C657" s="365" t="s">
        <v>1652</v>
      </c>
      <c r="D657" s="365" t="s">
        <v>1481</v>
      </c>
      <c r="E657" s="365" t="s">
        <v>10</v>
      </c>
      <c r="F657" s="365" t="s">
        <v>518</v>
      </c>
      <c r="G657" s="366">
        <v>43018</v>
      </c>
      <c r="H657" s="367">
        <v>0.59513888888888888</v>
      </c>
      <c r="I657" s="368"/>
      <c r="J657" s="368"/>
      <c r="K657" s="368"/>
      <c r="M657" s="368"/>
      <c r="N657" s="368"/>
      <c r="O657" s="368"/>
      <c r="Q657" t="s">
        <v>813</v>
      </c>
      <c r="R657" t="s">
        <v>813</v>
      </c>
      <c r="S657" t="s">
        <v>821</v>
      </c>
      <c r="T657" t="s">
        <v>1325</v>
      </c>
      <c r="U657" t="s">
        <v>1326</v>
      </c>
      <c r="V657" s="369" t="s">
        <v>1327</v>
      </c>
      <c r="W657" t="s">
        <v>1328</v>
      </c>
      <c r="X657">
        <v>118474</v>
      </c>
      <c r="Y657">
        <v>0</v>
      </c>
      <c r="Z657">
        <v>0</v>
      </c>
      <c r="AA657" s="6" t="s">
        <v>1280</v>
      </c>
      <c r="AB657" s="6"/>
      <c r="AC657" s="370"/>
      <c r="AD657" s="6">
        <v>6</v>
      </c>
      <c r="AE657" s="370">
        <v>1</v>
      </c>
      <c r="AF657" s="6">
        <v>6</v>
      </c>
      <c r="AG657" s="6"/>
    </row>
    <row r="658" spans="1:34" x14ac:dyDescent="0.3">
      <c r="A658" t="s">
        <v>1277</v>
      </c>
      <c r="B658" t="s">
        <v>1156</v>
      </c>
      <c r="C658" s="365" t="s">
        <v>1652</v>
      </c>
      <c r="D658" s="365" t="s">
        <v>1481</v>
      </c>
      <c r="E658" s="365" t="s">
        <v>10</v>
      </c>
      <c r="F658" s="365" t="s">
        <v>518</v>
      </c>
      <c r="G658" s="366">
        <v>43018</v>
      </c>
      <c r="H658" s="367">
        <v>0.59513888888888888</v>
      </c>
      <c r="I658" s="368"/>
      <c r="J658" s="368"/>
      <c r="K658" s="368"/>
      <c r="M658" s="368"/>
      <c r="N658" s="368"/>
      <c r="O658" s="368"/>
      <c r="Q658" t="s">
        <v>1286</v>
      </c>
      <c r="R658" t="s">
        <v>1450</v>
      </c>
      <c r="S658">
        <v>0</v>
      </c>
      <c r="T658">
        <v>0</v>
      </c>
      <c r="U658">
        <v>0</v>
      </c>
      <c r="V658" s="369" t="s">
        <v>1450</v>
      </c>
      <c r="W658">
        <v>0</v>
      </c>
      <c r="X658">
        <v>0</v>
      </c>
      <c r="Y658">
        <v>0</v>
      </c>
      <c r="Z658" t="s">
        <v>1451</v>
      </c>
      <c r="AA658" s="6" t="s">
        <v>1293</v>
      </c>
      <c r="AB658" s="6"/>
      <c r="AC658" s="370"/>
      <c r="AD658" s="6">
        <v>1</v>
      </c>
      <c r="AE658" s="370">
        <v>1</v>
      </c>
      <c r="AF658" s="6">
        <v>1</v>
      </c>
      <c r="AG658" s="6"/>
      <c r="AH658" t="s">
        <v>1809</v>
      </c>
    </row>
    <row r="659" spans="1:34" x14ac:dyDescent="0.3">
      <c r="A659" t="s">
        <v>1277</v>
      </c>
      <c r="B659" t="s">
        <v>1156</v>
      </c>
      <c r="C659" s="365" t="s">
        <v>1652</v>
      </c>
      <c r="D659" s="365" t="s">
        <v>1481</v>
      </c>
      <c r="E659" s="365" t="s">
        <v>10</v>
      </c>
      <c r="F659" s="365" t="s">
        <v>518</v>
      </c>
      <c r="G659" s="366">
        <v>43018</v>
      </c>
      <c r="H659" s="367">
        <v>0.59513888888888888</v>
      </c>
      <c r="I659" s="368"/>
      <c r="J659" s="368"/>
      <c r="K659" s="368"/>
      <c r="M659" s="368"/>
      <c r="N659" s="368"/>
      <c r="O659" s="368"/>
      <c r="Q659" t="s">
        <v>785</v>
      </c>
      <c r="R659" t="s">
        <v>785</v>
      </c>
      <c r="S659" t="s">
        <v>786</v>
      </c>
      <c r="T659" t="s">
        <v>787</v>
      </c>
      <c r="U659" t="s">
        <v>788</v>
      </c>
      <c r="V659" s="369" t="s">
        <v>35</v>
      </c>
      <c r="W659" t="s">
        <v>1358</v>
      </c>
      <c r="X659">
        <v>129370</v>
      </c>
      <c r="Y659">
        <v>0</v>
      </c>
      <c r="Z659">
        <v>0</v>
      </c>
      <c r="AA659" s="6" t="s">
        <v>1280</v>
      </c>
      <c r="AB659" s="6"/>
      <c r="AC659" s="370"/>
      <c r="AD659" s="6">
        <v>1</v>
      </c>
      <c r="AE659" s="370">
        <v>3</v>
      </c>
      <c r="AF659" s="6">
        <v>1</v>
      </c>
      <c r="AG659" s="6"/>
    </row>
    <row r="660" spans="1:34" x14ac:dyDescent="0.3">
      <c r="A660" t="s">
        <v>1277</v>
      </c>
      <c r="B660" t="s">
        <v>1156</v>
      </c>
      <c r="C660" s="365" t="s">
        <v>1652</v>
      </c>
      <c r="D660" s="365" t="s">
        <v>1481</v>
      </c>
      <c r="E660" s="365" t="s">
        <v>10</v>
      </c>
      <c r="F660" s="365" t="s">
        <v>518</v>
      </c>
      <c r="G660" s="366">
        <v>43018</v>
      </c>
      <c r="H660" s="367">
        <v>0.59513888888888888</v>
      </c>
      <c r="I660" s="368"/>
      <c r="J660" s="368"/>
      <c r="K660" s="368"/>
      <c r="M660" s="368"/>
      <c r="N660" s="368"/>
      <c r="O660" s="368"/>
      <c r="Q660" t="s">
        <v>785</v>
      </c>
      <c r="R660" t="s">
        <v>785</v>
      </c>
      <c r="S660" t="s">
        <v>800</v>
      </c>
      <c r="T660" t="s">
        <v>805</v>
      </c>
      <c r="U660" t="s">
        <v>806</v>
      </c>
      <c r="V660" s="369" t="s">
        <v>807</v>
      </c>
      <c r="W660" t="s">
        <v>1322</v>
      </c>
      <c r="X660">
        <v>131141</v>
      </c>
      <c r="Y660">
        <v>0</v>
      </c>
      <c r="Z660">
        <v>0</v>
      </c>
      <c r="AA660" s="6" t="s">
        <v>1280</v>
      </c>
      <c r="AB660" s="6"/>
      <c r="AC660" s="370"/>
      <c r="AD660" s="6">
        <v>1</v>
      </c>
      <c r="AE660" s="370">
        <v>3</v>
      </c>
      <c r="AF660" s="6">
        <v>1</v>
      </c>
      <c r="AG660" s="6"/>
      <c r="AH660" t="s">
        <v>1730</v>
      </c>
    </row>
    <row r="661" spans="1:34" x14ac:dyDescent="0.3">
      <c r="A661" t="s">
        <v>1277</v>
      </c>
      <c r="B661" t="s">
        <v>1156</v>
      </c>
      <c r="C661" s="365" t="s">
        <v>1652</v>
      </c>
      <c r="D661" s="365" t="s">
        <v>1481</v>
      </c>
      <c r="E661" s="365" t="s">
        <v>10</v>
      </c>
      <c r="F661" s="365" t="s">
        <v>518</v>
      </c>
      <c r="G661" s="366">
        <v>43018</v>
      </c>
      <c r="H661" s="367">
        <v>0.59513888888888888</v>
      </c>
      <c r="I661" s="368"/>
      <c r="J661" s="368"/>
      <c r="K661" s="368"/>
      <c r="M661" s="368"/>
      <c r="N661" s="368"/>
      <c r="O661" s="368"/>
      <c r="Q661" t="s">
        <v>1286</v>
      </c>
      <c r="R661" t="s">
        <v>1287</v>
      </c>
      <c r="S661" t="s">
        <v>1288</v>
      </c>
      <c r="T661">
        <v>0</v>
      </c>
      <c r="U661">
        <v>0</v>
      </c>
      <c r="V661" s="369" t="s">
        <v>1465</v>
      </c>
      <c r="W661">
        <v>0</v>
      </c>
      <c r="X661">
        <v>10194</v>
      </c>
      <c r="Y661">
        <v>0</v>
      </c>
      <c r="Z661">
        <v>0</v>
      </c>
      <c r="AA661" s="6" t="s">
        <v>1280</v>
      </c>
      <c r="AB661" s="6"/>
      <c r="AC661" s="370"/>
      <c r="AD661" s="6">
        <v>68</v>
      </c>
      <c r="AE661" s="370">
        <v>3</v>
      </c>
      <c r="AF661" s="6">
        <v>68</v>
      </c>
      <c r="AG661" s="6"/>
      <c r="AH661" t="s">
        <v>1294</v>
      </c>
    </row>
    <row r="662" spans="1:34" x14ac:dyDescent="0.3">
      <c r="A662" t="s">
        <v>1277</v>
      </c>
      <c r="B662" t="s">
        <v>1156</v>
      </c>
      <c r="C662" s="365" t="s">
        <v>1652</v>
      </c>
      <c r="D662" s="365" t="s">
        <v>1481</v>
      </c>
      <c r="E662" s="365" t="s">
        <v>10</v>
      </c>
      <c r="F662" s="365" t="s">
        <v>518</v>
      </c>
      <c r="G662" s="366">
        <v>43018</v>
      </c>
      <c r="H662" s="367">
        <v>0.59513888888888888</v>
      </c>
      <c r="I662" s="368"/>
      <c r="J662" s="368"/>
      <c r="K662" s="368"/>
      <c r="M662" s="368"/>
      <c r="N662" s="368"/>
      <c r="O662" s="368"/>
      <c r="Q662" t="s">
        <v>813</v>
      </c>
      <c r="R662" t="s">
        <v>813</v>
      </c>
      <c r="S662" t="s">
        <v>817</v>
      </c>
      <c r="T662" t="s">
        <v>818</v>
      </c>
      <c r="U662" t="s">
        <v>819</v>
      </c>
      <c r="V662" s="369" t="s">
        <v>1665</v>
      </c>
      <c r="W662" t="s">
        <v>1666</v>
      </c>
      <c r="X662">
        <v>104872</v>
      </c>
      <c r="Y662">
        <v>0</v>
      </c>
      <c r="Z662">
        <v>0</v>
      </c>
      <c r="AA662" s="6" t="s">
        <v>1280</v>
      </c>
      <c r="AB662" s="6"/>
      <c r="AC662" s="370"/>
      <c r="AD662" s="6">
        <v>2</v>
      </c>
      <c r="AE662" s="370">
        <v>1</v>
      </c>
      <c r="AF662" s="6">
        <v>2</v>
      </c>
      <c r="AG662" s="6"/>
      <c r="AH662" t="s">
        <v>1479</v>
      </c>
    </row>
    <row r="663" spans="1:34" x14ac:dyDescent="0.3">
      <c r="A663" t="s">
        <v>1277</v>
      </c>
      <c r="B663" t="s">
        <v>1156</v>
      </c>
      <c r="C663" s="365" t="s">
        <v>1652</v>
      </c>
      <c r="D663" s="365" t="s">
        <v>1481</v>
      </c>
      <c r="E663" s="365" t="s">
        <v>10</v>
      </c>
      <c r="F663" s="365" t="s">
        <v>518</v>
      </c>
      <c r="G663" s="366">
        <v>43018</v>
      </c>
      <c r="H663" s="367">
        <v>0.59513888888888888</v>
      </c>
      <c r="I663" s="368"/>
      <c r="J663" s="368"/>
      <c r="K663" s="368"/>
      <c r="M663" s="368"/>
      <c r="N663" s="368"/>
      <c r="O663" s="368"/>
      <c r="Q663" t="s">
        <v>1286</v>
      </c>
      <c r="R663" t="s">
        <v>1311</v>
      </c>
      <c r="S663">
        <v>0</v>
      </c>
      <c r="T663">
        <v>0</v>
      </c>
      <c r="U663">
        <v>0</v>
      </c>
      <c r="V663" s="369" t="s">
        <v>1311</v>
      </c>
      <c r="W663">
        <v>0</v>
      </c>
      <c r="X663">
        <v>799</v>
      </c>
      <c r="Y663" t="s">
        <v>1312</v>
      </c>
      <c r="Z663" t="s">
        <v>1313</v>
      </c>
      <c r="AA663" s="6" t="s">
        <v>1298</v>
      </c>
      <c r="AB663" s="6"/>
      <c r="AC663" s="370"/>
      <c r="AD663" s="6">
        <v>1</v>
      </c>
      <c r="AE663" s="370">
        <v>1</v>
      </c>
      <c r="AF663" s="6">
        <v>1</v>
      </c>
      <c r="AG663" s="6"/>
    </row>
    <row r="664" spans="1:34" x14ac:dyDescent="0.3">
      <c r="A664" t="s">
        <v>1277</v>
      </c>
      <c r="B664" t="s">
        <v>1156</v>
      </c>
      <c r="C664" s="365" t="s">
        <v>1652</v>
      </c>
      <c r="D664" s="365" t="s">
        <v>1481</v>
      </c>
      <c r="E664" s="365" t="s">
        <v>10</v>
      </c>
      <c r="F664" s="365" t="s">
        <v>518</v>
      </c>
      <c r="G664" s="366">
        <v>43018</v>
      </c>
      <c r="H664" s="367">
        <v>0.59513888888888888</v>
      </c>
      <c r="I664" s="368"/>
      <c r="J664" s="368"/>
      <c r="K664" s="368"/>
      <c r="M664" s="368"/>
      <c r="N664" s="368"/>
      <c r="O664" s="368"/>
      <c r="Q664" t="s">
        <v>813</v>
      </c>
      <c r="R664" t="s">
        <v>813</v>
      </c>
      <c r="S664" t="s">
        <v>833</v>
      </c>
      <c r="T664">
        <v>0</v>
      </c>
      <c r="U664">
        <v>0</v>
      </c>
      <c r="V664" s="369" t="s">
        <v>833</v>
      </c>
      <c r="W664" t="s">
        <v>1355</v>
      </c>
      <c r="X664">
        <v>1078</v>
      </c>
      <c r="Y664">
        <v>0</v>
      </c>
      <c r="Z664" t="s">
        <v>1356</v>
      </c>
      <c r="AA664" s="6" t="s">
        <v>1280</v>
      </c>
      <c r="AB664" s="6"/>
      <c r="AC664" s="370"/>
      <c r="AD664" s="6">
        <v>1</v>
      </c>
      <c r="AE664" s="370">
        <v>1</v>
      </c>
      <c r="AF664" s="6">
        <v>1</v>
      </c>
      <c r="AG664" s="6"/>
    </row>
    <row r="665" spans="1:34" x14ac:dyDescent="0.3">
      <c r="A665" t="s">
        <v>1277</v>
      </c>
      <c r="B665" t="s">
        <v>1156</v>
      </c>
      <c r="C665" s="365" t="s">
        <v>1652</v>
      </c>
      <c r="D665" s="365" t="s">
        <v>1481</v>
      </c>
      <c r="E665" s="365" t="s">
        <v>10</v>
      </c>
      <c r="F665" s="365" t="s">
        <v>518</v>
      </c>
      <c r="G665" s="366">
        <v>43018</v>
      </c>
      <c r="H665" s="367">
        <v>0.59513888888888888</v>
      </c>
      <c r="I665" s="368"/>
      <c r="J665" s="368"/>
      <c r="K665" s="368"/>
      <c r="M665" s="368"/>
      <c r="N665" s="368"/>
      <c r="O665" s="368"/>
      <c r="Q665" t="s">
        <v>1286</v>
      </c>
      <c r="R665" t="s">
        <v>1367</v>
      </c>
      <c r="S665" t="s">
        <v>1368</v>
      </c>
      <c r="T665">
        <v>0</v>
      </c>
      <c r="U665">
        <v>0</v>
      </c>
      <c r="V665" s="369" t="s">
        <v>1369</v>
      </c>
      <c r="W665" t="s">
        <v>1370</v>
      </c>
      <c r="X665">
        <v>148899</v>
      </c>
      <c r="Y665">
        <v>0</v>
      </c>
      <c r="Z665" t="s">
        <v>1371</v>
      </c>
      <c r="AA665" s="6" t="s">
        <v>1293</v>
      </c>
      <c r="AB665" s="6"/>
      <c r="AC665" s="370"/>
      <c r="AD665" s="6">
        <v>1</v>
      </c>
      <c r="AE665" s="370">
        <v>1</v>
      </c>
      <c r="AF665" s="6">
        <v>1</v>
      </c>
      <c r="AG665" s="6"/>
      <c r="AH665" t="s">
        <v>1372</v>
      </c>
    </row>
    <row r="666" spans="1:34" x14ac:dyDescent="0.3">
      <c r="A666" t="s">
        <v>1277</v>
      </c>
      <c r="B666" t="s">
        <v>1156</v>
      </c>
      <c r="C666" s="365" t="s">
        <v>1652</v>
      </c>
      <c r="D666" s="365" t="s">
        <v>1481</v>
      </c>
      <c r="E666" s="365" t="s">
        <v>10</v>
      </c>
      <c r="F666" s="365" t="s">
        <v>518</v>
      </c>
      <c r="G666" s="366">
        <v>43018</v>
      </c>
      <c r="H666" s="367">
        <v>0.59513888888888888</v>
      </c>
      <c r="I666" s="368"/>
      <c r="J666" s="368"/>
      <c r="K666" s="368"/>
      <c r="M666" s="368"/>
      <c r="N666" s="368"/>
      <c r="O666" s="368"/>
      <c r="Q666" t="s">
        <v>813</v>
      </c>
      <c r="R666" t="s">
        <v>813</v>
      </c>
      <c r="S666" t="s">
        <v>821</v>
      </c>
      <c r="T666" t="s">
        <v>596</v>
      </c>
      <c r="U666" t="s">
        <v>826</v>
      </c>
      <c r="V666" s="369" t="s">
        <v>1281</v>
      </c>
      <c r="W666" t="s">
        <v>1282</v>
      </c>
      <c r="X666">
        <v>107552</v>
      </c>
      <c r="Y666">
        <v>0</v>
      </c>
      <c r="Z666" t="s">
        <v>1283</v>
      </c>
      <c r="AA666" s="6" t="s">
        <v>1280</v>
      </c>
      <c r="AB666" s="6"/>
      <c r="AC666" s="370"/>
      <c r="AD666" s="6">
        <v>1</v>
      </c>
      <c r="AE666" s="370">
        <v>2</v>
      </c>
      <c r="AF666" s="6">
        <v>1</v>
      </c>
      <c r="AG666" s="6"/>
    </row>
    <row r="667" spans="1:34" x14ac:dyDescent="0.3">
      <c r="A667" t="s">
        <v>1277</v>
      </c>
      <c r="B667" t="s">
        <v>1138</v>
      </c>
      <c r="C667" s="365" t="s">
        <v>1652</v>
      </c>
      <c r="D667" s="365" t="s">
        <v>1481</v>
      </c>
      <c r="E667" s="365" t="s">
        <v>10</v>
      </c>
      <c r="F667" s="365" t="s">
        <v>518</v>
      </c>
      <c r="G667" s="366">
        <v>43012</v>
      </c>
      <c r="H667" s="367">
        <v>0.44097222222222227</v>
      </c>
      <c r="I667" s="368">
        <v>2.8400000000000002E-2</v>
      </c>
      <c r="J667" s="368">
        <v>2.4E-2</v>
      </c>
      <c r="K667" s="368">
        <v>4.4000000000000011E-3</v>
      </c>
      <c r="L667">
        <v>0.33850000000000002</v>
      </c>
      <c r="M667" s="368">
        <v>0.123</v>
      </c>
      <c r="N667" s="368">
        <v>0.21550000000000002</v>
      </c>
      <c r="O667" s="368"/>
      <c r="Q667" t="s">
        <v>813</v>
      </c>
      <c r="R667" t="s">
        <v>813</v>
      </c>
      <c r="S667" t="s">
        <v>821</v>
      </c>
      <c r="T667" t="s">
        <v>822</v>
      </c>
      <c r="U667" t="s">
        <v>823</v>
      </c>
      <c r="V667" s="369" t="s">
        <v>82</v>
      </c>
      <c r="W667" t="s">
        <v>1279</v>
      </c>
      <c r="X667">
        <v>102101</v>
      </c>
      <c r="Y667">
        <v>0</v>
      </c>
      <c r="Z667">
        <v>0</v>
      </c>
      <c r="AA667" s="6" t="s">
        <v>1280</v>
      </c>
      <c r="AB667" s="6">
        <v>1</v>
      </c>
      <c r="AC667" s="370">
        <v>1</v>
      </c>
      <c r="AD667" s="6">
        <v>25</v>
      </c>
      <c r="AE667" s="370">
        <v>1</v>
      </c>
      <c r="AF667" s="6">
        <v>26</v>
      </c>
      <c r="AG667" s="6"/>
    </row>
    <row r="668" spans="1:34" x14ac:dyDescent="0.3">
      <c r="A668" t="s">
        <v>1277</v>
      </c>
      <c r="B668" t="s">
        <v>1138</v>
      </c>
      <c r="C668" s="365" t="s">
        <v>1652</v>
      </c>
      <c r="D668" s="365" t="s">
        <v>1481</v>
      </c>
      <c r="E668" s="365" t="s">
        <v>10</v>
      </c>
      <c r="F668" s="365" t="s">
        <v>518</v>
      </c>
      <c r="G668" s="366">
        <v>43012</v>
      </c>
      <c r="H668" s="367">
        <v>0.44097222222222227</v>
      </c>
      <c r="I668" s="368"/>
      <c r="J668" s="368"/>
      <c r="K668" s="368"/>
      <c r="M668" s="368"/>
      <c r="N668" s="368"/>
      <c r="O668" s="368"/>
      <c r="Q668" t="s">
        <v>813</v>
      </c>
      <c r="R668" t="s">
        <v>813</v>
      </c>
      <c r="S668" t="s">
        <v>821</v>
      </c>
      <c r="T668" t="s">
        <v>1325</v>
      </c>
      <c r="U668" t="s">
        <v>1326</v>
      </c>
      <c r="V668" s="369" t="s">
        <v>1327</v>
      </c>
      <c r="W668" t="s">
        <v>1328</v>
      </c>
      <c r="X668">
        <v>118474</v>
      </c>
      <c r="Y668">
        <v>0</v>
      </c>
      <c r="Z668">
        <v>0</v>
      </c>
      <c r="AA668" s="6" t="s">
        <v>1280</v>
      </c>
      <c r="AB668" s="6"/>
      <c r="AC668" s="370"/>
      <c r="AD668" s="6">
        <v>1</v>
      </c>
      <c r="AE668" s="370">
        <v>1</v>
      </c>
      <c r="AF668" s="6">
        <v>1</v>
      </c>
      <c r="AG668" s="6"/>
    </row>
    <row r="669" spans="1:34" x14ac:dyDescent="0.3">
      <c r="A669" t="s">
        <v>1277</v>
      </c>
      <c r="B669" t="s">
        <v>1138</v>
      </c>
      <c r="C669" s="365" t="s">
        <v>1652</v>
      </c>
      <c r="D669" s="365" t="s">
        <v>1481</v>
      </c>
      <c r="E669" s="365" t="s">
        <v>10</v>
      </c>
      <c r="F669" s="365" t="s">
        <v>518</v>
      </c>
      <c r="G669" s="366">
        <v>43012</v>
      </c>
      <c r="H669" s="367">
        <v>0.44097222222222227</v>
      </c>
      <c r="I669" s="368"/>
      <c r="J669" s="368"/>
      <c r="K669" s="368"/>
      <c r="M669" s="368"/>
      <c r="N669" s="368"/>
      <c r="O669" s="368"/>
      <c r="Q669" t="s">
        <v>1286</v>
      </c>
      <c r="R669" t="s">
        <v>1287</v>
      </c>
      <c r="S669" t="s">
        <v>1288</v>
      </c>
      <c r="T669" t="s">
        <v>1289</v>
      </c>
      <c r="U669" t="s">
        <v>1290</v>
      </c>
      <c r="V669" s="369" t="s">
        <v>1291</v>
      </c>
      <c r="W669" t="s">
        <v>1282</v>
      </c>
      <c r="X669">
        <v>127160</v>
      </c>
      <c r="Y669">
        <v>0</v>
      </c>
      <c r="Z669" t="s">
        <v>1292</v>
      </c>
      <c r="AA669" s="6" t="s">
        <v>1293</v>
      </c>
      <c r="AB669" s="6"/>
      <c r="AC669" s="370"/>
      <c r="AD669" s="6">
        <v>5</v>
      </c>
      <c r="AE669" s="370">
        <v>1</v>
      </c>
      <c r="AF669" s="6">
        <v>5</v>
      </c>
      <c r="AG669" s="6"/>
      <c r="AH669" t="s">
        <v>1294</v>
      </c>
    </row>
    <row r="670" spans="1:34" x14ac:dyDescent="0.3">
      <c r="A670" t="s">
        <v>1277</v>
      </c>
      <c r="B670" t="s">
        <v>1138</v>
      </c>
      <c r="C670" s="365" t="s">
        <v>1652</v>
      </c>
      <c r="D670" s="365" t="s">
        <v>1481</v>
      </c>
      <c r="E670" s="365" t="s">
        <v>10</v>
      </c>
      <c r="F670" s="365" t="s">
        <v>518</v>
      </c>
      <c r="G670" s="366">
        <v>43012</v>
      </c>
      <c r="H670" s="367">
        <v>0.44097222222222227</v>
      </c>
      <c r="I670" s="368"/>
      <c r="J670" s="368"/>
      <c r="K670" s="368"/>
      <c r="M670" s="368"/>
      <c r="N670" s="368"/>
      <c r="O670" s="368"/>
      <c r="Q670" t="s">
        <v>1286</v>
      </c>
      <c r="R670" t="s">
        <v>1450</v>
      </c>
      <c r="S670">
        <v>0</v>
      </c>
      <c r="T670">
        <v>0</v>
      </c>
      <c r="U670">
        <v>0</v>
      </c>
      <c r="V670" s="369" t="s">
        <v>1450</v>
      </c>
      <c r="W670">
        <v>0</v>
      </c>
      <c r="X670">
        <v>0</v>
      </c>
      <c r="Y670">
        <v>0</v>
      </c>
      <c r="Z670" t="s">
        <v>1451</v>
      </c>
      <c r="AA670" s="6" t="s">
        <v>1293</v>
      </c>
      <c r="AB670" s="6"/>
      <c r="AC670" s="370"/>
      <c r="AD670" s="6" t="s">
        <v>1461</v>
      </c>
      <c r="AE670" s="370">
        <v>3</v>
      </c>
      <c r="AF670" s="6" t="s">
        <v>118</v>
      </c>
      <c r="AG670" s="6"/>
      <c r="AH670" t="s">
        <v>1659</v>
      </c>
    </row>
    <row r="671" spans="1:34" x14ac:dyDescent="0.3">
      <c r="A671" t="s">
        <v>1277</v>
      </c>
      <c r="B671" t="s">
        <v>1138</v>
      </c>
      <c r="C671" s="365" t="s">
        <v>1652</v>
      </c>
      <c r="D671" s="365" t="s">
        <v>1481</v>
      </c>
      <c r="E671" s="365" t="s">
        <v>10</v>
      </c>
      <c r="F671" s="365" t="s">
        <v>518</v>
      </c>
      <c r="G671" s="366">
        <v>43012</v>
      </c>
      <c r="H671" s="367">
        <v>0.44097222222222227</v>
      </c>
      <c r="I671" s="368"/>
      <c r="J671" s="368"/>
      <c r="K671" s="368"/>
      <c r="M671" s="368"/>
      <c r="N671" s="368"/>
      <c r="O671" s="368"/>
      <c r="Q671" t="s">
        <v>1286</v>
      </c>
      <c r="R671" t="s">
        <v>1287</v>
      </c>
      <c r="S671" t="s">
        <v>1288</v>
      </c>
      <c r="T671" t="s">
        <v>1289</v>
      </c>
      <c r="U671" t="s">
        <v>1810</v>
      </c>
      <c r="V671" s="369" t="s">
        <v>1811</v>
      </c>
      <c r="W671" t="s">
        <v>1310</v>
      </c>
      <c r="X671">
        <v>127143</v>
      </c>
      <c r="Y671">
        <v>0</v>
      </c>
      <c r="Z671" t="s">
        <v>1812</v>
      </c>
      <c r="AA671" s="6" t="s">
        <v>1293</v>
      </c>
      <c r="AB671" s="6"/>
      <c r="AC671" s="370"/>
      <c r="AD671" s="6">
        <v>1</v>
      </c>
      <c r="AE671" s="370">
        <v>1</v>
      </c>
      <c r="AF671" s="6">
        <v>1</v>
      </c>
      <c r="AG671" s="6"/>
      <c r="AH671" t="s">
        <v>1294</v>
      </c>
    </row>
    <row r="672" spans="1:34" x14ac:dyDescent="0.3">
      <c r="A672" t="s">
        <v>1277</v>
      </c>
      <c r="B672" t="s">
        <v>1813</v>
      </c>
      <c r="C672" s="365" t="s">
        <v>1652</v>
      </c>
      <c r="D672" s="365" t="s">
        <v>1481</v>
      </c>
      <c r="E672" s="365" t="s">
        <v>11</v>
      </c>
      <c r="F672" s="365" t="s">
        <v>198</v>
      </c>
      <c r="G672" s="366">
        <v>43020</v>
      </c>
      <c r="H672" s="367">
        <v>0.6</v>
      </c>
      <c r="I672" s="368">
        <v>5.1999999999999998E-2</v>
      </c>
      <c r="J672" s="368">
        <v>4.2500000000000003E-2</v>
      </c>
      <c r="K672" s="368">
        <v>9.4999999999999946E-3</v>
      </c>
      <c r="L672">
        <v>0.33040000000000003</v>
      </c>
      <c r="M672" s="368">
        <v>0.18859999999999999</v>
      </c>
      <c r="N672" s="368">
        <v>0.14180000000000004</v>
      </c>
      <c r="O672" s="368" t="s">
        <v>1323</v>
      </c>
      <c r="P672" t="s">
        <v>1324</v>
      </c>
      <c r="Q672" t="s">
        <v>1286</v>
      </c>
      <c r="R672" t="s">
        <v>1287</v>
      </c>
      <c r="S672" t="s">
        <v>1288</v>
      </c>
      <c r="T672" t="s">
        <v>1289</v>
      </c>
      <c r="U672" t="s">
        <v>1290</v>
      </c>
      <c r="V672" s="369" t="s">
        <v>1291</v>
      </c>
      <c r="W672" t="s">
        <v>1282</v>
      </c>
      <c r="X672">
        <v>127160</v>
      </c>
      <c r="Y672">
        <v>0</v>
      </c>
      <c r="Z672" t="s">
        <v>1292</v>
      </c>
      <c r="AA672" s="6" t="s">
        <v>1293</v>
      </c>
      <c r="AB672" s="6"/>
      <c r="AC672" s="370"/>
      <c r="AD672" s="6">
        <v>1</v>
      </c>
      <c r="AE672" s="370">
        <v>1</v>
      </c>
      <c r="AF672" s="6">
        <v>1</v>
      </c>
      <c r="AG672" s="6"/>
      <c r="AH672" t="s">
        <v>1294</v>
      </c>
    </row>
    <row r="673" spans="1:34" x14ac:dyDescent="0.3">
      <c r="A673" t="s">
        <v>1277</v>
      </c>
      <c r="B673" t="s">
        <v>1813</v>
      </c>
      <c r="C673" s="365" t="s">
        <v>1652</v>
      </c>
      <c r="D673" s="365" t="s">
        <v>1481</v>
      </c>
      <c r="E673" s="365" t="s">
        <v>11</v>
      </c>
      <c r="F673" s="365" t="s">
        <v>198</v>
      </c>
      <c r="G673" s="366">
        <v>43020</v>
      </c>
      <c r="H673" s="367">
        <v>0.6</v>
      </c>
      <c r="I673" s="368"/>
      <c r="J673" s="368"/>
      <c r="K673" s="368"/>
      <c r="M673" s="368"/>
      <c r="N673" s="368"/>
      <c r="O673" s="368"/>
      <c r="Q673" t="s">
        <v>785</v>
      </c>
      <c r="R673" t="s">
        <v>785</v>
      </c>
      <c r="S673" t="s">
        <v>786</v>
      </c>
      <c r="T673" t="s">
        <v>787</v>
      </c>
      <c r="U673" t="s">
        <v>797</v>
      </c>
      <c r="V673" s="369" t="s">
        <v>797</v>
      </c>
      <c r="W673" t="s">
        <v>1347</v>
      </c>
      <c r="X673">
        <v>931</v>
      </c>
      <c r="Y673">
        <v>0</v>
      </c>
      <c r="Z673">
        <v>0</v>
      </c>
      <c r="AA673" s="6" t="s">
        <v>1280</v>
      </c>
      <c r="AB673" s="6"/>
      <c r="AC673" s="370"/>
      <c r="AD673" s="6">
        <v>1</v>
      </c>
      <c r="AE673" s="370">
        <v>3</v>
      </c>
      <c r="AF673" s="6">
        <v>1</v>
      </c>
      <c r="AG673" s="6"/>
    </row>
    <row r="674" spans="1:34" x14ac:dyDescent="0.3">
      <c r="A674" t="s">
        <v>1277</v>
      </c>
      <c r="B674" t="s">
        <v>1813</v>
      </c>
      <c r="C674" s="365" t="s">
        <v>1652</v>
      </c>
      <c r="D674" s="365" t="s">
        <v>1481</v>
      </c>
      <c r="E674" s="365" t="s">
        <v>11</v>
      </c>
      <c r="F674" s="365" t="s">
        <v>198</v>
      </c>
      <c r="G674" s="366">
        <v>43020</v>
      </c>
      <c r="H674" s="367">
        <v>0.6</v>
      </c>
      <c r="I674" s="368"/>
      <c r="J674" s="368"/>
      <c r="K674" s="368"/>
      <c r="M674" s="368"/>
      <c r="N674" s="368"/>
      <c r="O674" s="368"/>
      <c r="Q674" t="s">
        <v>785</v>
      </c>
      <c r="R674" t="s">
        <v>785</v>
      </c>
      <c r="S674" t="s">
        <v>786</v>
      </c>
      <c r="T674" t="s">
        <v>787</v>
      </c>
      <c r="U674" t="s">
        <v>791</v>
      </c>
      <c r="V674" s="369" t="s">
        <v>791</v>
      </c>
      <c r="W674" t="s">
        <v>1285</v>
      </c>
      <c r="X674">
        <v>22496</v>
      </c>
      <c r="Y674">
        <v>0</v>
      </c>
      <c r="Z674">
        <v>0</v>
      </c>
      <c r="AA674" s="6" t="s">
        <v>1280</v>
      </c>
      <c r="AB674" s="6"/>
      <c r="AC674" s="370"/>
      <c r="AD674" s="6">
        <v>1</v>
      </c>
      <c r="AE674" s="370">
        <v>3</v>
      </c>
      <c r="AF674" s="6">
        <v>1</v>
      </c>
      <c r="AG674" s="6"/>
    </row>
    <row r="675" spans="1:34" x14ac:dyDescent="0.3">
      <c r="A675" t="s">
        <v>1277</v>
      </c>
      <c r="B675" t="s">
        <v>1813</v>
      </c>
      <c r="C675" s="365" t="s">
        <v>1652</v>
      </c>
      <c r="D675" s="365" t="s">
        <v>1481</v>
      </c>
      <c r="E675" s="365" t="s">
        <v>11</v>
      </c>
      <c r="F675" s="365" t="s">
        <v>198</v>
      </c>
      <c r="G675" s="366">
        <v>43020</v>
      </c>
      <c r="H675" s="367">
        <v>0.6</v>
      </c>
      <c r="I675" s="368"/>
      <c r="J675" s="368"/>
      <c r="K675" s="368"/>
      <c r="M675" s="368"/>
      <c r="N675" s="368"/>
      <c r="O675" s="368"/>
      <c r="Q675" t="s">
        <v>785</v>
      </c>
      <c r="R675" t="s">
        <v>785</v>
      </c>
      <c r="S675" t="s">
        <v>800</v>
      </c>
      <c r="T675" t="s">
        <v>805</v>
      </c>
      <c r="U675" t="s">
        <v>806</v>
      </c>
      <c r="V675" s="369" t="s">
        <v>807</v>
      </c>
      <c r="W675" t="s">
        <v>1322</v>
      </c>
      <c r="X675">
        <v>131141</v>
      </c>
      <c r="Y675">
        <v>0</v>
      </c>
      <c r="Z675">
        <v>0</v>
      </c>
      <c r="AA675" s="6" t="s">
        <v>1280</v>
      </c>
      <c r="AB675" s="6"/>
      <c r="AC675" s="370"/>
      <c r="AD675" s="6">
        <v>4</v>
      </c>
      <c r="AE675" s="370">
        <v>3</v>
      </c>
      <c r="AF675" s="6">
        <v>4</v>
      </c>
      <c r="AG675" s="6"/>
      <c r="AH675" t="s">
        <v>1814</v>
      </c>
    </row>
    <row r="676" spans="1:34" x14ac:dyDescent="0.3">
      <c r="A676" t="s">
        <v>1277</v>
      </c>
      <c r="B676" t="s">
        <v>1192</v>
      </c>
      <c r="C676" s="365" t="s">
        <v>1652</v>
      </c>
      <c r="D676" s="365" t="s">
        <v>1481</v>
      </c>
      <c r="E676" s="365" t="s">
        <v>11</v>
      </c>
      <c r="F676" s="365" t="s">
        <v>505</v>
      </c>
      <c r="G676" s="366">
        <v>43011</v>
      </c>
      <c r="H676" s="367">
        <v>0.46180555555555558</v>
      </c>
      <c r="I676" s="368">
        <v>0.1061</v>
      </c>
      <c r="J676" s="368">
        <v>5.9200000000000003E-2</v>
      </c>
      <c r="K676" s="368">
        <v>4.6899999999999997E-2</v>
      </c>
      <c r="L676">
        <v>1.3292999999999999</v>
      </c>
      <c r="M676" s="368">
        <v>0.36930000000000002</v>
      </c>
      <c r="N676" s="368">
        <v>0.96</v>
      </c>
      <c r="O676" s="368"/>
      <c r="Q676" t="s">
        <v>1286</v>
      </c>
      <c r="R676" t="s">
        <v>1450</v>
      </c>
      <c r="S676">
        <v>0</v>
      </c>
      <c r="T676">
        <v>0</v>
      </c>
      <c r="U676">
        <v>0</v>
      </c>
      <c r="V676" s="369" t="s">
        <v>1450</v>
      </c>
      <c r="W676">
        <v>0</v>
      </c>
      <c r="X676">
        <v>0</v>
      </c>
      <c r="Y676">
        <v>0</v>
      </c>
      <c r="Z676" t="s">
        <v>1451</v>
      </c>
      <c r="AA676" s="6" t="s">
        <v>1293</v>
      </c>
      <c r="AB676" s="6" t="s">
        <v>1461</v>
      </c>
      <c r="AC676" s="370">
        <v>3</v>
      </c>
      <c r="AD676" s="6" t="s">
        <v>1461</v>
      </c>
      <c r="AE676" s="370">
        <v>3</v>
      </c>
      <c r="AF676" s="6" t="s">
        <v>118</v>
      </c>
      <c r="AG676" s="6"/>
      <c r="AH676" t="s">
        <v>1659</v>
      </c>
    </row>
    <row r="677" spans="1:34" x14ac:dyDescent="0.3">
      <c r="A677" t="s">
        <v>1277</v>
      </c>
      <c r="B677" t="s">
        <v>1192</v>
      </c>
      <c r="C677" s="365" t="s">
        <v>1652</v>
      </c>
      <c r="D677" s="365" t="s">
        <v>1481</v>
      </c>
      <c r="E677" s="365" t="s">
        <v>11</v>
      </c>
      <c r="F677" s="365" t="s">
        <v>505</v>
      </c>
      <c r="G677" s="366">
        <v>43011</v>
      </c>
      <c r="H677" s="367">
        <v>0.46180555555555558</v>
      </c>
      <c r="I677" s="368"/>
      <c r="J677" s="368"/>
      <c r="K677" s="368"/>
      <c r="M677" s="368"/>
      <c r="N677" s="368"/>
      <c r="O677" s="368"/>
      <c r="Q677" t="s">
        <v>785</v>
      </c>
      <c r="R677" t="s">
        <v>785</v>
      </c>
      <c r="S677" t="s">
        <v>800</v>
      </c>
      <c r="T677" t="s">
        <v>805</v>
      </c>
      <c r="U677" t="s">
        <v>806</v>
      </c>
      <c r="V677" s="369" t="s">
        <v>807</v>
      </c>
      <c r="W677" t="s">
        <v>1322</v>
      </c>
      <c r="X677">
        <v>131141</v>
      </c>
      <c r="Y677">
        <v>0</v>
      </c>
      <c r="Z677">
        <v>0</v>
      </c>
      <c r="AA677" s="6" t="s">
        <v>1280</v>
      </c>
      <c r="AB677" s="6">
        <v>1</v>
      </c>
      <c r="AC677" s="370">
        <v>3</v>
      </c>
      <c r="AD677" s="6">
        <v>1</v>
      </c>
      <c r="AE677" s="370">
        <v>3</v>
      </c>
      <c r="AF677" s="6">
        <v>2</v>
      </c>
      <c r="AG677" s="6"/>
      <c r="AH677" t="s">
        <v>1815</v>
      </c>
    </row>
    <row r="678" spans="1:34" x14ac:dyDescent="0.3">
      <c r="A678" t="s">
        <v>1277</v>
      </c>
      <c r="B678" t="s">
        <v>1192</v>
      </c>
      <c r="C678" s="365" t="s">
        <v>1652</v>
      </c>
      <c r="D678" s="365" t="s">
        <v>1481</v>
      </c>
      <c r="E678" s="365" t="s">
        <v>11</v>
      </c>
      <c r="F678" s="365" t="s">
        <v>505</v>
      </c>
      <c r="G678" s="366">
        <v>43011</v>
      </c>
      <c r="H678" s="367">
        <v>0.46180555555555558</v>
      </c>
      <c r="I678" s="368"/>
      <c r="J678" s="368"/>
      <c r="K678" s="368"/>
      <c r="M678" s="368"/>
      <c r="N678" s="368"/>
      <c r="O678" s="368"/>
      <c r="Q678" t="s">
        <v>785</v>
      </c>
      <c r="R678" t="s">
        <v>785</v>
      </c>
      <c r="S678" t="s">
        <v>800</v>
      </c>
      <c r="T678" t="s">
        <v>809</v>
      </c>
      <c r="U678" t="s">
        <v>810</v>
      </c>
      <c r="V678" s="369" t="s">
        <v>1413</v>
      </c>
      <c r="W678" t="s">
        <v>1389</v>
      </c>
      <c r="X678">
        <v>152367</v>
      </c>
      <c r="Y678" t="s">
        <v>1414</v>
      </c>
      <c r="Z678" t="s">
        <v>1415</v>
      </c>
      <c r="AA678" s="6" t="s">
        <v>1280</v>
      </c>
      <c r="AB678" s="6"/>
      <c r="AC678" s="370"/>
      <c r="AD678" s="6">
        <v>6</v>
      </c>
      <c r="AE678" s="372" t="s">
        <v>1299</v>
      </c>
      <c r="AF678" s="6">
        <v>6</v>
      </c>
      <c r="AG678" s="6"/>
    </row>
    <row r="679" spans="1:34" x14ac:dyDescent="0.3">
      <c r="A679" t="s">
        <v>1277</v>
      </c>
      <c r="B679" t="s">
        <v>1192</v>
      </c>
      <c r="C679" s="365" t="s">
        <v>1652</v>
      </c>
      <c r="D679" s="365" t="s">
        <v>1481</v>
      </c>
      <c r="E679" s="365" t="s">
        <v>11</v>
      </c>
      <c r="F679" s="365" t="s">
        <v>505</v>
      </c>
      <c r="G679" s="366">
        <v>43011</v>
      </c>
      <c r="H679" s="367">
        <v>0.46180555555555558</v>
      </c>
      <c r="I679" s="368"/>
      <c r="J679" s="368"/>
      <c r="K679" s="368"/>
      <c r="M679" s="368"/>
      <c r="N679" s="368"/>
      <c r="O679" s="368"/>
      <c r="Q679" t="s">
        <v>813</v>
      </c>
      <c r="R679" t="s">
        <v>813</v>
      </c>
      <c r="S679" t="s">
        <v>821</v>
      </c>
      <c r="T679">
        <v>0</v>
      </c>
      <c r="U679">
        <v>0</v>
      </c>
      <c r="V679" s="369" t="s">
        <v>813</v>
      </c>
      <c r="W679">
        <v>0</v>
      </c>
      <c r="X679">
        <v>1066</v>
      </c>
      <c r="Y679">
        <v>0</v>
      </c>
      <c r="Z679">
        <v>0</v>
      </c>
      <c r="AA679" s="6" t="s">
        <v>1280</v>
      </c>
      <c r="AB679" s="6"/>
      <c r="AC679" s="370"/>
      <c r="AD679" s="6">
        <v>1</v>
      </c>
      <c r="AE679" s="370">
        <v>3</v>
      </c>
      <c r="AF679" s="6">
        <v>1</v>
      </c>
      <c r="AG679" s="6"/>
      <c r="AH679" t="s">
        <v>1548</v>
      </c>
    </row>
    <row r="680" spans="1:34" x14ac:dyDescent="0.3">
      <c r="A680" t="s">
        <v>1277</v>
      </c>
      <c r="B680" t="s">
        <v>1192</v>
      </c>
      <c r="C680" s="365" t="s">
        <v>1652</v>
      </c>
      <c r="D680" s="365" t="s">
        <v>1481</v>
      </c>
      <c r="E680" s="365" t="s">
        <v>11</v>
      </c>
      <c r="F680" s="365" t="s">
        <v>505</v>
      </c>
      <c r="G680" s="366">
        <v>43011</v>
      </c>
      <c r="H680" s="367">
        <v>0.46180555555555558</v>
      </c>
      <c r="I680" s="368"/>
      <c r="J680" s="368"/>
      <c r="K680" s="368"/>
      <c r="M680" s="368"/>
      <c r="N680" s="368"/>
      <c r="O680" s="368"/>
      <c r="Q680" t="s">
        <v>1286</v>
      </c>
      <c r="R680" t="s">
        <v>1311</v>
      </c>
      <c r="S680">
        <v>0</v>
      </c>
      <c r="T680">
        <v>0</v>
      </c>
      <c r="U680">
        <v>0</v>
      </c>
      <c r="V680" s="369" t="s">
        <v>1311</v>
      </c>
      <c r="W680">
        <v>0</v>
      </c>
      <c r="X680">
        <v>799</v>
      </c>
      <c r="Y680" t="s">
        <v>1312</v>
      </c>
      <c r="Z680" t="s">
        <v>1313</v>
      </c>
      <c r="AA680" s="6" t="s">
        <v>1298</v>
      </c>
      <c r="AB680" s="6"/>
      <c r="AC680" s="370"/>
      <c r="AD680" s="6">
        <v>2</v>
      </c>
      <c r="AE680" s="370">
        <v>1</v>
      </c>
      <c r="AF680" s="6">
        <v>2</v>
      </c>
      <c r="AG680" s="6"/>
    </row>
    <row r="681" spans="1:34" x14ac:dyDescent="0.3">
      <c r="A681" t="s">
        <v>1277</v>
      </c>
      <c r="B681" t="s">
        <v>1192</v>
      </c>
      <c r="C681" s="365" t="s">
        <v>1652</v>
      </c>
      <c r="D681" s="365" t="s">
        <v>1481</v>
      </c>
      <c r="E681" s="365" t="s">
        <v>11</v>
      </c>
      <c r="F681" s="365" t="s">
        <v>505</v>
      </c>
      <c r="G681" s="366">
        <v>43011</v>
      </c>
      <c r="H681" s="367">
        <v>0.46180555555555558</v>
      </c>
      <c r="I681" s="368"/>
      <c r="J681" s="368"/>
      <c r="K681" s="368"/>
      <c r="M681" s="368"/>
      <c r="N681" s="368"/>
      <c r="O681" s="368"/>
      <c r="Q681" t="s">
        <v>834</v>
      </c>
      <c r="R681" t="s">
        <v>834</v>
      </c>
      <c r="S681" t="s">
        <v>534</v>
      </c>
      <c r="T681">
        <v>0</v>
      </c>
      <c r="U681">
        <v>0</v>
      </c>
      <c r="V681" s="369" t="s">
        <v>534</v>
      </c>
      <c r="W681" t="s">
        <v>1310</v>
      </c>
      <c r="X681">
        <v>105</v>
      </c>
      <c r="Y681">
        <v>0</v>
      </c>
      <c r="Z681">
        <v>0</v>
      </c>
      <c r="AA681" s="6" t="s">
        <v>1280</v>
      </c>
      <c r="AB681" s="6"/>
      <c r="AC681" s="370"/>
      <c r="AD681" s="6">
        <v>2</v>
      </c>
      <c r="AE681" s="370">
        <v>3</v>
      </c>
      <c r="AF681" s="6">
        <v>2</v>
      </c>
      <c r="AG681" s="6"/>
      <c r="AH681" t="s">
        <v>880</v>
      </c>
    </row>
    <row r="682" spans="1:34" x14ac:dyDescent="0.3">
      <c r="A682" t="s">
        <v>1277</v>
      </c>
      <c r="B682" t="s">
        <v>1192</v>
      </c>
      <c r="C682" s="365" t="s">
        <v>1652</v>
      </c>
      <c r="D682" s="365" t="s">
        <v>1481</v>
      </c>
      <c r="E682" s="365" t="s">
        <v>11</v>
      </c>
      <c r="F682" s="365" t="s">
        <v>505</v>
      </c>
      <c r="G682" s="366">
        <v>43011</v>
      </c>
      <c r="H682" s="367">
        <v>0.46180555555555558</v>
      </c>
      <c r="I682" s="368"/>
      <c r="J682" s="368"/>
      <c r="K682" s="368"/>
      <c r="M682" s="368"/>
      <c r="N682" s="368"/>
      <c r="O682" s="368"/>
      <c r="Q682" t="s">
        <v>1286</v>
      </c>
      <c r="R682" t="s">
        <v>1295</v>
      </c>
      <c r="S682" t="s">
        <v>1296</v>
      </c>
      <c r="T682">
        <v>0</v>
      </c>
      <c r="U682">
        <v>0</v>
      </c>
      <c r="V682" s="369" t="s">
        <v>1297</v>
      </c>
      <c r="W682">
        <v>0</v>
      </c>
      <c r="X682">
        <v>108400</v>
      </c>
      <c r="Y682">
        <v>0</v>
      </c>
      <c r="Z682">
        <v>0</v>
      </c>
      <c r="AA682" s="6" t="s">
        <v>1298</v>
      </c>
      <c r="AB682" s="6"/>
      <c r="AC682" s="370"/>
      <c r="AD682" s="6">
        <v>2</v>
      </c>
      <c r="AE682" s="370">
        <v>1</v>
      </c>
      <c r="AF682" s="6">
        <v>2</v>
      </c>
      <c r="AG682" s="6"/>
    </row>
    <row r="683" spans="1:34" x14ac:dyDescent="0.3">
      <c r="A683" t="s">
        <v>1277</v>
      </c>
      <c r="B683" t="s">
        <v>1167</v>
      </c>
      <c r="C683" s="365" t="s">
        <v>1652</v>
      </c>
      <c r="D683" s="365" t="s">
        <v>1481</v>
      </c>
      <c r="E683" s="365" t="s">
        <v>11</v>
      </c>
      <c r="F683" s="365" t="s">
        <v>505</v>
      </c>
      <c r="G683" s="366">
        <v>43011</v>
      </c>
      <c r="H683" s="367">
        <v>0.46180555555555558</v>
      </c>
      <c r="I683" s="368">
        <v>6.1899999999999997E-2</v>
      </c>
      <c r="J683" s="368">
        <v>3.3700000000000001E-2</v>
      </c>
      <c r="K683" s="368">
        <v>2.8199999999999996E-2</v>
      </c>
      <c r="L683">
        <v>0.51390000000000002</v>
      </c>
      <c r="M683" s="368">
        <v>0.1656</v>
      </c>
      <c r="N683" s="368">
        <v>0.34830000000000005</v>
      </c>
      <c r="O683" s="368"/>
      <c r="Q683" t="s">
        <v>1286</v>
      </c>
      <c r="R683" t="s">
        <v>1450</v>
      </c>
      <c r="S683">
        <v>0</v>
      </c>
      <c r="T683">
        <v>0</v>
      </c>
      <c r="U683">
        <v>0</v>
      </c>
      <c r="V683" s="369" t="s">
        <v>1450</v>
      </c>
      <c r="W683">
        <v>0</v>
      </c>
      <c r="X683">
        <v>0</v>
      </c>
      <c r="Y683">
        <v>0</v>
      </c>
      <c r="Z683" t="s">
        <v>1451</v>
      </c>
      <c r="AA683" s="6" t="s">
        <v>1293</v>
      </c>
      <c r="AB683" s="6" t="s">
        <v>1461</v>
      </c>
      <c r="AC683" s="370">
        <v>3</v>
      </c>
      <c r="AD683" s="6"/>
      <c r="AE683" s="370"/>
      <c r="AF683" s="6" t="s">
        <v>118</v>
      </c>
      <c r="AG683" s="6"/>
      <c r="AH683" t="s">
        <v>1659</v>
      </c>
    </row>
    <row r="684" spans="1:34" x14ac:dyDescent="0.3">
      <c r="A684" t="s">
        <v>1277</v>
      </c>
      <c r="B684" t="s">
        <v>1167</v>
      </c>
      <c r="C684" s="365" t="s">
        <v>1652</v>
      </c>
      <c r="D684" s="365" t="s">
        <v>1481</v>
      </c>
      <c r="E684" s="365" t="s">
        <v>11</v>
      </c>
      <c r="F684" s="365" t="s">
        <v>505</v>
      </c>
      <c r="G684" s="366">
        <v>43011</v>
      </c>
      <c r="H684" s="367">
        <v>0.46180555555555558</v>
      </c>
      <c r="I684" s="368"/>
      <c r="J684" s="368"/>
      <c r="K684" s="368"/>
      <c r="M684" s="368"/>
      <c r="N684" s="368"/>
      <c r="O684" s="368"/>
      <c r="Q684" t="s">
        <v>785</v>
      </c>
      <c r="R684" t="s">
        <v>785</v>
      </c>
      <c r="S684" t="s">
        <v>800</v>
      </c>
      <c r="T684" t="s">
        <v>809</v>
      </c>
      <c r="U684" t="s">
        <v>810</v>
      </c>
      <c r="V684" s="369" t="s">
        <v>1413</v>
      </c>
      <c r="W684" t="s">
        <v>1389</v>
      </c>
      <c r="X684">
        <v>152367</v>
      </c>
      <c r="Y684" t="s">
        <v>1414</v>
      </c>
      <c r="Z684" t="s">
        <v>1415</v>
      </c>
      <c r="AA684" s="6" t="s">
        <v>1280</v>
      </c>
      <c r="AB684" s="6">
        <v>1</v>
      </c>
      <c r="AC684" s="370">
        <v>3</v>
      </c>
      <c r="AD684" s="6">
        <v>4</v>
      </c>
      <c r="AE684" s="370">
        <v>3</v>
      </c>
      <c r="AF684" s="6">
        <v>5</v>
      </c>
      <c r="AG684" s="6"/>
    </row>
    <row r="685" spans="1:34" x14ac:dyDescent="0.3">
      <c r="A685" t="s">
        <v>1277</v>
      </c>
      <c r="B685" t="s">
        <v>1167</v>
      </c>
      <c r="C685" s="365" t="s">
        <v>1652</v>
      </c>
      <c r="D685" s="365" t="s">
        <v>1481</v>
      </c>
      <c r="E685" s="365" t="s">
        <v>11</v>
      </c>
      <c r="F685" s="365" t="s">
        <v>505</v>
      </c>
      <c r="G685" s="366">
        <v>43011</v>
      </c>
      <c r="H685" s="367">
        <v>0.46180555555555558</v>
      </c>
      <c r="I685" s="368"/>
      <c r="J685" s="368"/>
      <c r="K685" s="368"/>
      <c r="M685" s="368"/>
      <c r="N685" s="368"/>
      <c r="O685" s="368"/>
      <c r="Q685" t="s">
        <v>785</v>
      </c>
      <c r="R685" t="s">
        <v>785</v>
      </c>
      <c r="S685" t="s">
        <v>800</v>
      </c>
      <c r="T685" t="s">
        <v>805</v>
      </c>
      <c r="U685" t="s">
        <v>806</v>
      </c>
      <c r="V685" s="369" t="s">
        <v>807</v>
      </c>
      <c r="W685" t="s">
        <v>1322</v>
      </c>
      <c r="X685">
        <v>131141</v>
      </c>
      <c r="Y685">
        <v>0</v>
      </c>
      <c r="Z685">
        <v>0</v>
      </c>
      <c r="AA685" s="6" t="s">
        <v>1280</v>
      </c>
      <c r="AB685" s="6">
        <v>1</v>
      </c>
      <c r="AC685" s="370">
        <v>3</v>
      </c>
      <c r="AD685" s="6">
        <v>2</v>
      </c>
      <c r="AE685" s="370">
        <v>3</v>
      </c>
      <c r="AF685" s="6">
        <v>3</v>
      </c>
      <c r="AG685" s="6"/>
      <c r="AH685" t="s">
        <v>1816</v>
      </c>
    </row>
    <row r="686" spans="1:34" x14ac:dyDescent="0.3">
      <c r="A686" t="s">
        <v>1277</v>
      </c>
      <c r="B686" t="s">
        <v>1167</v>
      </c>
      <c r="C686" s="365" t="s">
        <v>1652</v>
      </c>
      <c r="D686" s="365" t="s">
        <v>1481</v>
      </c>
      <c r="E686" s="365" t="s">
        <v>11</v>
      </c>
      <c r="F686" s="365" t="s">
        <v>505</v>
      </c>
      <c r="G686" s="366">
        <v>43011</v>
      </c>
      <c r="H686" s="367">
        <v>0.46180555555555558</v>
      </c>
      <c r="I686" s="368"/>
      <c r="J686" s="368"/>
      <c r="K686" s="368"/>
      <c r="M686" s="368"/>
      <c r="N686" s="368"/>
      <c r="O686" s="368"/>
      <c r="Q686" t="s">
        <v>1286</v>
      </c>
      <c r="R686" t="s">
        <v>1287</v>
      </c>
      <c r="S686" t="s">
        <v>1288</v>
      </c>
      <c r="T686" t="s">
        <v>1289</v>
      </c>
      <c r="U686" t="s">
        <v>1290</v>
      </c>
      <c r="V686" s="369" t="s">
        <v>1291</v>
      </c>
      <c r="W686" t="s">
        <v>1282</v>
      </c>
      <c r="X686">
        <v>127160</v>
      </c>
      <c r="Y686">
        <v>0</v>
      </c>
      <c r="Z686" t="s">
        <v>1292</v>
      </c>
      <c r="AA686" s="6" t="s">
        <v>1293</v>
      </c>
      <c r="AB686" s="6">
        <v>8</v>
      </c>
      <c r="AC686" s="370">
        <v>1</v>
      </c>
      <c r="AD686" s="6"/>
      <c r="AE686" s="370"/>
      <c r="AF686" s="6">
        <v>8</v>
      </c>
      <c r="AG686" s="6"/>
      <c r="AH686" t="s">
        <v>1294</v>
      </c>
    </row>
    <row r="687" spans="1:34" x14ac:dyDescent="0.3">
      <c r="A687" t="s">
        <v>1277</v>
      </c>
      <c r="B687" t="s">
        <v>1167</v>
      </c>
      <c r="C687" s="365" t="s">
        <v>1652</v>
      </c>
      <c r="D687" s="365" t="s">
        <v>1481</v>
      </c>
      <c r="E687" s="365" t="s">
        <v>11</v>
      </c>
      <c r="F687" s="365" t="s">
        <v>505</v>
      </c>
      <c r="G687" s="366">
        <v>43011</v>
      </c>
      <c r="H687" s="367">
        <v>0.46180555555555558</v>
      </c>
      <c r="I687" s="368"/>
      <c r="J687" s="368"/>
      <c r="K687" s="368"/>
      <c r="M687" s="368"/>
      <c r="N687" s="368"/>
      <c r="O687" s="368"/>
      <c r="Q687" t="s">
        <v>1286</v>
      </c>
      <c r="R687" t="s">
        <v>1311</v>
      </c>
      <c r="S687">
        <v>0</v>
      </c>
      <c r="T687">
        <v>0</v>
      </c>
      <c r="U687">
        <v>0</v>
      </c>
      <c r="V687" s="369" t="s">
        <v>1311</v>
      </c>
      <c r="W687">
        <v>0</v>
      </c>
      <c r="X687">
        <v>799</v>
      </c>
      <c r="Y687" t="s">
        <v>1312</v>
      </c>
      <c r="Z687" t="s">
        <v>1313</v>
      </c>
      <c r="AA687" s="6" t="s">
        <v>1298</v>
      </c>
      <c r="AB687" s="6"/>
      <c r="AC687" s="370"/>
      <c r="AD687" s="6">
        <v>6</v>
      </c>
      <c r="AE687" s="370">
        <v>1</v>
      </c>
      <c r="AF687" s="6">
        <v>6</v>
      </c>
      <c r="AG687" s="6"/>
    </row>
    <row r="688" spans="1:34" x14ac:dyDescent="0.3">
      <c r="A688" t="s">
        <v>1277</v>
      </c>
      <c r="B688" t="s">
        <v>1167</v>
      </c>
      <c r="C688" s="365" t="s">
        <v>1652</v>
      </c>
      <c r="D688" s="365" t="s">
        <v>1481</v>
      </c>
      <c r="E688" s="365" t="s">
        <v>11</v>
      </c>
      <c r="F688" s="365" t="s">
        <v>505</v>
      </c>
      <c r="G688" s="366">
        <v>43011</v>
      </c>
      <c r="H688" s="367">
        <v>0.46180555555555558</v>
      </c>
      <c r="I688" s="368"/>
      <c r="J688" s="368"/>
      <c r="K688" s="368"/>
      <c r="M688" s="368"/>
      <c r="N688" s="368"/>
      <c r="O688" s="368"/>
      <c r="Q688" t="s">
        <v>813</v>
      </c>
      <c r="R688" t="s">
        <v>813</v>
      </c>
      <c r="S688" t="s">
        <v>821</v>
      </c>
      <c r="T688" t="s">
        <v>596</v>
      </c>
      <c r="U688" t="s">
        <v>826</v>
      </c>
      <c r="V688" s="369" t="s">
        <v>1281</v>
      </c>
      <c r="W688" t="s">
        <v>1282</v>
      </c>
      <c r="X688">
        <v>107552</v>
      </c>
      <c r="Y688">
        <v>0</v>
      </c>
      <c r="Z688" t="s">
        <v>1283</v>
      </c>
      <c r="AA688" s="6" t="s">
        <v>1280</v>
      </c>
      <c r="AB688" s="6"/>
      <c r="AC688" s="370"/>
      <c r="AD688" s="6">
        <v>1</v>
      </c>
      <c r="AE688" s="370">
        <v>3</v>
      </c>
      <c r="AF688" s="6">
        <v>1</v>
      </c>
      <c r="AG688" s="6"/>
    </row>
    <row r="689" spans="1:35" x14ac:dyDescent="0.3">
      <c r="A689" t="s">
        <v>1277</v>
      </c>
      <c r="B689" t="s">
        <v>1167</v>
      </c>
      <c r="C689" s="365" t="s">
        <v>1652</v>
      </c>
      <c r="D689" s="365" t="s">
        <v>1481</v>
      </c>
      <c r="E689" s="365" t="s">
        <v>11</v>
      </c>
      <c r="F689" s="365" t="s">
        <v>505</v>
      </c>
      <c r="G689" s="366">
        <v>43011</v>
      </c>
      <c r="H689" s="367">
        <v>0.46180555555555558</v>
      </c>
      <c r="I689" s="368"/>
      <c r="J689" s="368"/>
      <c r="K689" s="368"/>
      <c r="M689" s="368"/>
      <c r="N689" s="368"/>
      <c r="O689" s="368"/>
      <c r="Q689" t="s">
        <v>1286</v>
      </c>
      <c r="R689" t="s">
        <v>1295</v>
      </c>
      <c r="S689" t="s">
        <v>1296</v>
      </c>
      <c r="T689">
        <v>0</v>
      </c>
      <c r="U689">
        <v>0</v>
      </c>
      <c r="V689" s="369" t="s">
        <v>1297</v>
      </c>
      <c r="W689">
        <v>0</v>
      </c>
      <c r="X689">
        <v>108400</v>
      </c>
      <c r="Y689">
        <v>0</v>
      </c>
      <c r="Z689">
        <v>0</v>
      </c>
      <c r="AA689" s="6" t="s">
        <v>1298</v>
      </c>
      <c r="AB689" s="6"/>
      <c r="AC689" s="370"/>
      <c r="AD689" s="6">
        <v>1</v>
      </c>
      <c r="AE689" s="370">
        <v>1</v>
      </c>
      <c r="AF689" s="6">
        <v>1</v>
      </c>
      <c r="AG689" s="6"/>
    </row>
    <row r="690" spans="1:35" x14ac:dyDescent="0.3">
      <c r="A690" t="s">
        <v>1277</v>
      </c>
      <c r="B690" t="s">
        <v>1184</v>
      </c>
      <c r="C690" s="365" t="s">
        <v>1652</v>
      </c>
      <c r="D690" s="365" t="s">
        <v>1481</v>
      </c>
      <c r="E690" s="365" t="s">
        <v>11</v>
      </c>
      <c r="F690" s="365" t="s">
        <v>505</v>
      </c>
      <c r="G690" s="366">
        <v>43011</v>
      </c>
      <c r="H690" s="367">
        <v>0.46180555555555558</v>
      </c>
      <c r="I690" s="368">
        <v>9.98E-2</v>
      </c>
      <c r="J690" s="368">
        <v>5.0799999999999998E-2</v>
      </c>
      <c r="K690" s="368">
        <v>4.9000000000000002E-2</v>
      </c>
      <c r="L690">
        <v>0.85670000000000002</v>
      </c>
      <c r="M690" s="368">
        <v>0.28689999999999999</v>
      </c>
      <c r="N690" s="368">
        <v>0.56980000000000008</v>
      </c>
      <c r="O690" s="368"/>
      <c r="P690" s="376" t="s">
        <v>1817</v>
      </c>
      <c r="Q690" t="s">
        <v>785</v>
      </c>
      <c r="R690" t="s">
        <v>785</v>
      </c>
      <c r="S690" t="s">
        <v>800</v>
      </c>
      <c r="T690" t="s">
        <v>805</v>
      </c>
      <c r="U690" t="s">
        <v>806</v>
      </c>
      <c r="V690" s="369" t="s">
        <v>807</v>
      </c>
      <c r="W690" t="s">
        <v>1322</v>
      </c>
      <c r="X690">
        <v>131141</v>
      </c>
      <c r="Y690">
        <v>0</v>
      </c>
      <c r="Z690">
        <v>0</v>
      </c>
      <c r="AA690" s="6" t="s">
        <v>1280</v>
      </c>
      <c r="AB690" s="6">
        <v>1</v>
      </c>
      <c r="AC690" s="370">
        <v>3</v>
      </c>
      <c r="AD690" s="6">
        <v>2</v>
      </c>
      <c r="AE690" s="370">
        <v>3</v>
      </c>
      <c r="AF690" s="6">
        <v>3</v>
      </c>
      <c r="AG690" s="6"/>
      <c r="AH690" t="s">
        <v>1818</v>
      </c>
    </row>
    <row r="691" spans="1:35" x14ac:dyDescent="0.3">
      <c r="A691" t="s">
        <v>1277</v>
      </c>
      <c r="B691" t="s">
        <v>1184</v>
      </c>
      <c r="C691" s="365" t="s">
        <v>1652</v>
      </c>
      <c r="D691" s="365" t="s">
        <v>1481</v>
      </c>
      <c r="E691" s="365" t="s">
        <v>11</v>
      </c>
      <c r="F691" s="365" t="s">
        <v>505</v>
      </c>
      <c r="G691" s="366">
        <v>43011</v>
      </c>
      <c r="H691" s="367">
        <v>0.46180555555555558</v>
      </c>
      <c r="I691" s="368"/>
      <c r="J691" s="368"/>
      <c r="K691" s="368"/>
      <c r="M691" s="368"/>
      <c r="N691" s="368"/>
      <c r="O691" s="368"/>
      <c r="Q691" t="s">
        <v>785</v>
      </c>
      <c r="R691" t="s">
        <v>785</v>
      </c>
      <c r="S691" t="s">
        <v>800</v>
      </c>
      <c r="T691" t="s">
        <v>809</v>
      </c>
      <c r="U691" t="s">
        <v>810</v>
      </c>
      <c r="V691" s="369" t="s">
        <v>1413</v>
      </c>
      <c r="W691" t="s">
        <v>1389</v>
      </c>
      <c r="X691">
        <v>152367</v>
      </c>
      <c r="Y691" t="s">
        <v>1414</v>
      </c>
      <c r="Z691" t="s">
        <v>1415</v>
      </c>
      <c r="AA691" s="6" t="s">
        <v>1280</v>
      </c>
      <c r="AB691" s="6">
        <v>1</v>
      </c>
      <c r="AC691" s="370">
        <v>3</v>
      </c>
      <c r="AD691" s="6">
        <v>2</v>
      </c>
      <c r="AE691" s="370">
        <v>3</v>
      </c>
      <c r="AF691" s="6">
        <v>3</v>
      </c>
      <c r="AG691" s="6"/>
    </row>
    <row r="692" spans="1:35" x14ac:dyDescent="0.3">
      <c r="A692" t="s">
        <v>1277</v>
      </c>
      <c r="B692" t="s">
        <v>1184</v>
      </c>
      <c r="C692" s="365" t="s">
        <v>1652</v>
      </c>
      <c r="D692" s="365" t="s">
        <v>1481</v>
      </c>
      <c r="E692" s="365" t="s">
        <v>11</v>
      </c>
      <c r="F692" s="365" t="s">
        <v>505</v>
      </c>
      <c r="G692" s="366">
        <v>43011</v>
      </c>
      <c r="H692" s="367">
        <v>0.46180555555555558</v>
      </c>
      <c r="I692" s="368"/>
      <c r="J692" s="368"/>
      <c r="K692" s="368"/>
      <c r="M692" s="368"/>
      <c r="N692" s="368"/>
      <c r="O692" s="368"/>
      <c r="Q692" t="s">
        <v>1286</v>
      </c>
      <c r="R692" t="s">
        <v>1287</v>
      </c>
      <c r="S692" t="s">
        <v>1288</v>
      </c>
      <c r="T692" t="s">
        <v>1289</v>
      </c>
      <c r="U692" t="s">
        <v>1290</v>
      </c>
      <c r="V692" s="369" t="s">
        <v>1291</v>
      </c>
      <c r="W692" t="s">
        <v>1282</v>
      </c>
      <c r="X692">
        <v>127160</v>
      </c>
      <c r="Y692">
        <v>0</v>
      </c>
      <c r="Z692" t="s">
        <v>1292</v>
      </c>
      <c r="AA692" s="6" t="s">
        <v>1293</v>
      </c>
      <c r="AB692" s="6">
        <v>1</v>
      </c>
      <c r="AC692" s="370">
        <v>1</v>
      </c>
      <c r="AD692" s="6"/>
      <c r="AE692" s="370"/>
      <c r="AF692" s="6">
        <v>1</v>
      </c>
      <c r="AG692" s="6"/>
      <c r="AH692" t="s">
        <v>1294</v>
      </c>
    </row>
    <row r="693" spans="1:35" x14ac:dyDescent="0.3">
      <c r="A693" t="s">
        <v>1277</v>
      </c>
      <c r="B693" t="s">
        <v>1184</v>
      </c>
      <c r="C693" s="365" t="s">
        <v>1652</v>
      </c>
      <c r="D693" s="365" t="s">
        <v>1481</v>
      </c>
      <c r="E693" s="365" t="s">
        <v>11</v>
      </c>
      <c r="F693" s="365" t="s">
        <v>505</v>
      </c>
      <c r="G693" s="366">
        <v>43011</v>
      </c>
      <c r="H693" s="367">
        <v>0.46180555555555558</v>
      </c>
      <c r="I693" s="368"/>
      <c r="J693" s="368"/>
      <c r="K693" s="368"/>
      <c r="M693" s="368"/>
      <c r="N693" s="368"/>
      <c r="O693" s="368"/>
      <c r="Q693" t="s">
        <v>1286</v>
      </c>
      <c r="R693" t="s">
        <v>1450</v>
      </c>
      <c r="S693">
        <v>0</v>
      </c>
      <c r="T693">
        <v>0</v>
      </c>
      <c r="U693">
        <v>0</v>
      </c>
      <c r="V693" s="369" t="s">
        <v>1450</v>
      </c>
      <c r="W693">
        <v>0</v>
      </c>
      <c r="X693">
        <v>0</v>
      </c>
      <c r="Y693">
        <v>0</v>
      </c>
      <c r="Z693" t="s">
        <v>1451</v>
      </c>
      <c r="AA693" s="6" t="s">
        <v>1293</v>
      </c>
      <c r="AB693" s="6"/>
      <c r="AC693" s="370"/>
      <c r="AD693" s="6" t="s">
        <v>1461</v>
      </c>
      <c r="AE693" s="370">
        <v>3</v>
      </c>
      <c r="AF693" s="6" t="s">
        <v>118</v>
      </c>
      <c r="AG693" s="6"/>
      <c r="AH693" t="s">
        <v>1807</v>
      </c>
    </row>
    <row r="694" spans="1:35" x14ac:dyDescent="0.3">
      <c r="A694" t="s">
        <v>1277</v>
      </c>
      <c r="B694" t="s">
        <v>1184</v>
      </c>
      <c r="C694" s="365" t="s">
        <v>1652</v>
      </c>
      <c r="D694" s="365" t="s">
        <v>1481</v>
      </c>
      <c r="E694" s="365" t="s">
        <v>11</v>
      </c>
      <c r="F694" s="365" t="s">
        <v>505</v>
      </c>
      <c r="G694" s="366">
        <v>43011</v>
      </c>
      <c r="H694" s="367">
        <v>0.46180555555555558</v>
      </c>
      <c r="I694" s="368"/>
      <c r="J694" s="368"/>
      <c r="K694" s="368"/>
      <c r="M694" s="368"/>
      <c r="N694" s="368"/>
      <c r="O694" s="368"/>
      <c r="Q694" t="s">
        <v>813</v>
      </c>
      <c r="R694" t="s">
        <v>813</v>
      </c>
      <c r="S694" t="s">
        <v>821</v>
      </c>
      <c r="T694" t="s">
        <v>596</v>
      </c>
      <c r="U694" t="s">
        <v>826</v>
      </c>
      <c r="V694" s="369" t="s">
        <v>1281</v>
      </c>
      <c r="W694" t="s">
        <v>1282</v>
      </c>
      <c r="X694">
        <v>107552</v>
      </c>
      <c r="Y694">
        <v>0</v>
      </c>
      <c r="Z694" t="s">
        <v>1283</v>
      </c>
      <c r="AA694" s="6" t="s">
        <v>1280</v>
      </c>
      <c r="AB694" s="6"/>
      <c r="AC694" s="370"/>
      <c r="AD694" s="6">
        <v>1</v>
      </c>
      <c r="AE694" s="370">
        <v>3</v>
      </c>
      <c r="AF694" s="6">
        <v>1</v>
      </c>
      <c r="AG694" s="6"/>
    </row>
    <row r="695" spans="1:35" x14ac:dyDescent="0.3">
      <c r="A695" t="s">
        <v>1277</v>
      </c>
      <c r="B695" t="s">
        <v>1184</v>
      </c>
      <c r="C695" s="365" t="s">
        <v>1652</v>
      </c>
      <c r="D695" s="365" t="s">
        <v>1481</v>
      </c>
      <c r="E695" s="365" t="s">
        <v>11</v>
      </c>
      <c r="F695" s="365" t="s">
        <v>505</v>
      </c>
      <c r="G695" s="366">
        <v>43011</v>
      </c>
      <c r="H695" s="367">
        <v>0.46180555555555558</v>
      </c>
      <c r="I695" s="368"/>
      <c r="J695" s="368"/>
      <c r="K695" s="368"/>
      <c r="M695" s="368"/>
      <c r="N695" s="368"/>
      <c r="O695" s="368"/>
      <c r="Q695" t="s">
        <v>785</v>
      </c>
      <c r="R695" t="s">
        <v>785</v>
      </c>
      <c r="S695" t="s">
        <v>800</v>
      </c>
      <c r="T695" t="s">
        <v>809</v>
      </c>
      <c r="U695" t="s">
        <v>1361</v>
      </c>
      <c r="V695" s="369" t="s">
        <v>1361</v>
      </c>
      <c r="W695" t="s">
        <v>1389</v>
      </c>
      <c r="X695">
        <v>981</v>
      </c>
      <c r="Y695">
        <v>0</v>
      </c>
      <c r="Z695">
        <v>0</v>
      </c>
      <c r="AA695" s="6" t="s">
        <v>1280</v>
      </c>
      <c r="AB695" s="6"/>
      <c r="AC695" s="370"/>
      <c r="AD695" s="6">
        <v>1</v>
      </c>
      <c r="AE695" s="370">
        <v>3</v>
      </c>
      <c r="AF695" s="6">
        <v>1</v>
      </c>
      <c r="AG695" s="6"/>
    </row>
    <row r="696" spans="1:35" x14ac:dyDescent="0.3">
      <c r="A696" t="s">
        <v>1277</v>
      </c>
      <c r="B696" t="s">
        <v>1184</v>
      </c>
      <c r="C696" s="365" t="s">
        <v>1652</v>
      </c>
      <c r="D696" s="365" t="s">
        <v>1481</v>
      </c>
      <c r="E696" s="365" t="s">
        <v>11</v>
      </c>
      <c r="F696" s="365" t="s">
        <v>505</v>
      </c>
      <c r="G696" s="366">
        <v>43011</v>
      </c>
      <c r="H696" s="367">
        <v>0.46180555555555558</v>
      </c>
      <c r="I696" s="368"/>
      <c r="J696" s="368"/>
      <c r="K696" s="368"/>
      <c r="M696" s="368"/>
      <c r="N696" s="368"/>
      <c r="O696" s="368"/>
      <c r="Q696" t="s">
        <v>813</v>
      </c>
      <c r="R696" t="s">
        <v>813</v>
      </c>
      <c r="S696" t="s">
        <v>833</v>
      </c>
      <c r="T696">
        <v>0</v>
      </c>
      <c r="U696">
        <v>0</v>
      </c>
      <c r="V696" s="369" t="s">
        <v>833</v>
      </c>
      <c r="W696" t="s">
        <v>1355</v>
      </c>
      <c r="X696">
        <v>1078</v>
      </c>
      <c r="Y696">
        <v>0</v>
      </c>
      <c r="Z696" t="s">
        <v>1356</v>
      </c>
      <c r="AA696" s="6" t="s">
        <v>1280</v>
      </c>
      <c r="AB696" s="6"/>
      <c r="AC696" s="370"/>
      <c r="AD696" s="6">
        <v>1</v>
      </c>
      <c r="AE696" s="370">
        <v>2</v>
      </c>
      <c r="AF696" s="6">
        <v>1</v>
      </c>
      <c r="AG696" s="6"/>
    </row>
    <row r="697" spans="1:35" x14ac:dyDescent="0.3">
      <c r="A697" t="s">
        <v>1277</v>
      </c>
      <c r="B697" t="s">
        <v>1184</v>
      </c>
      <c r="C697" s="365" t="s">
        <v>1652</v>
      </c>
      <c r="D697" s="365" t="s">
        <v>1481</v>
      </c>
      <c r="E697" s="365" t="s">
        <v>11</v>
      </c>
      <c r="F697" s="365" t="s">
        <v>505</v>
      </c>
      <c r="G697" s="366">
        <v>43011</v>
      </c>
      <c r="H697" s="367">
        <v>0.46180555555555558</v>
      </c>
      <c r="I697" s="368"/>
      <c r="J697" s="368"/>
      <c r="K697" s="368"/>
      <c r="M697" s="368"/>
      <c r="N697" s="368"/>
      <c r="O697" s="368"/>
      <c r="Q697" t="s">
        <v>1286</v>
      </c>
      <c r="R697" t="s">
        <v>1311</v>
      </c>
      <c r="S697">
        <v>0</v>
      </c>
      <c r="T697">
        <v>0</v>
      </c>
      <c r="U697">
        <v>0</v>
      </c>
      <c r="V697" s="369" t="s">
        <v>1311</v>
      </c>
      <c r="W697">
        <v>0</v>
      </c>
      <c r="X697">
        <v>799</v>
      </c>
      <c r="Y697" t="s">
        <v>1312</v>
      </c>
      <c r="Z697" t="s">
        <v>1313</v>
      </c>
      <c r="AA697" s="6" t="s">
        <v>1298</v>
      </c>
      <c r="AB697" s="6"/>
      <c r="AC697" s="370"/>
      <c r="AD697" s="6">
        <v>5</v>
      </c>
      <c r="AE697" s="370">
        <v>1</v>
      </c>
      <c r="AF697" s="6">
        <v>5</v>
      </c>
      <c r="AG697" s="6"/>
    </row>
    <row r="698" spans="1:35" x14ac:dyDescent="0.3">
      <c r="A698" t="s">
        <v>1277</v>
      </c>
      <c r="B698" t="s">
        <v>1184</v>
      </c>
      <c r="C698" s="365" t="s">
        <v>1652</v>
      </c>
      <c r="D698" s="365" t="s">
        <v>1481</v>
      </c>
      <c r="E698" s="365" t="s">
        <v>11</v>
      </c>
      <c r="F698" s="365" t="s">
        <v>505</v>
      </c>
      <c r="G698" s="366">
        <v>43011</v>
      </c>
      <c r="H698" s="367">
        <v>0.46180555555555558</v>
      </c>
      <c r="I698" s="368"/>
      <c r="J698" s="368"/>
      <c r="K698" s="368"/>
      <c r="M698" s="368"/>
      <c r="N698" s="368"/>
      <c r="O698" s="368"/>
      <c r="Q698" t="s">
        <v>1286</v>
      </c>
      <c r="R698" t="s">
        <v>1397</v>
      </c>
      <c r="S698" t="s">
        <v>1444</v>
      </c>
      <c r="T698">
        <v>0</v>
      </c>
      <c r="U698">
        <v>0</v>
      </c>
      <c r="V698" s="369" t="s">
        <v>1444</v>
      </c>
      <c r="W698" t="s">
        <v>1445</v>
      </c>
      <c r="X698">
        <v>1337</v>
      </c>
      <c r="Y698">
        <v>0</v>
      </c>
      <c r="Z698" t="s">
        <v>1446</v>
      </c>
      <c r="AA698" s="6" t="s">
        <v>1280</v>
      </c>
      <c r="AB698" s="6"/>
      <c r="AC698" s="370"/>
      <c r="AD698" s="6">
        <v>1</v>
      </c>
      <c r="AE698" s="370">
        <v>3</v>
      </c>
      <c r="AF698" s="6">
        <v>1</v>
      </c>
      <c r="AG698" s="6"/>
    </row>
    <row r="699" spans="1:35" x14ac:dyDescent="0.3">
      <c r="A699" t="s">
        <v>1277</v>
      </c>
      <c r="B699" t="s">
        <v>1184</v>
      </c>
      <c r="C699" s="365" t="s">
        <v>1652</v>
      </c>
      <c r="D699" s="365" t="s">
        <v>1481</v>
      </c>
      <c r="E699" s="365" t="s">
        <v>11</v>
      </c>
      <c r="F699" s="365" t="s">
        <v>505</v>
      </c>
      <c r="G699" s="366">
        <v>43011</v>
      </c>
      <c r="H699" s="367">
        <v>0.46180555555555558</v>
      </c>
      <c r="I699" s="368"/>
      <c r="J699" s="368"/>
      <c r="K699" s="368"/>
      <c r="M699" s="368"/>
      <c r="N699" s="368"/>
      <c r="O699" s="368"/>
      <c r="Q699" t="s">
        <v>1286</v>
      </c>
      <c r="R699" t="s">
        <v>1295</v>
      </c>
      <c r="S699" t="s">
        <v>1296</v>
      </c>
      <c r="T699">
        <v>0</v>
      </c>
      <c r="U699">
        <v>0</v>
      </c>
      <c r="V699" s="369" t="s">
        <v>1297</v>
      </c>
      <c r="W699">
        <v>0</v>
      </c>
      <c r="X699">
        <v>108400</v>
      </c>
      <c r="Y699">
        <v>0</v>
      </c>
      <c r="Z699">
        <v>0</v>
      </c>
      <c r="AA699" s="6" t="s">
        <v>1298</v>
      </c>
      <c r="AB699" s="6"/>
      <c r="AC699" s="370"/>
      <c r="AD699" s="6">
        <v>2</v>
      </c>
      <c r="AE699" s="370">
        <v>1</v>
      </c>
      <c r="AF699" s="6">
        <v>2</v>
      </c>
      <c r="AG699" s="6"/>
    </row>
    <row r="700" spans="1:35" x14ac:dyDescent="0.3">
      <c r="A700" t="s">
        <v>1277</v>
      </c>
      <c r="B700" t="s">
        <v>1184</v>
      </c>
      <c r="C700" s="365" t="s">
        <v>1652</v>
      </c>
      <c r="D700" s="365" t="s">
        <v>1481</v>
      </c>
      <c r="E700" s="365" t="s">
        <v>11</v>
      </c>
      <c r="F700" s="365" t="s">
        <v>505</v>
      </c>
      <c r="G700" s="366">
        <v>43011</v>
      </c>
      <c r="H700" s="367">
        <v>0.46180555555555558</v>
      </c>
      <c r="I700" s="368"/>
      <c r="J700" s="368"/>
      <c r="K700" s="368"/>
      <c r="M700" s="368"/>
      <c r="N700" s="368"/>
      <c r="O700" s="368"/>
      <c r="Q700" t="s">
        <v>1286</v>
      </c>
      <c r="R700">
        <v>0</v>
      </c>
      <c r="S700">
        <v>0</v>
      </c>
      <c r="T700">
        <v>0</v>
      </c>
      <c r="U700">
        <v>0</v>
      </c>
      <c r="V700" s="369" t="s">
        <v>1819</v>
      </c>
      <c r="W700">
        <v>0</v>
      </c>
      <c r="X700">
        <v>0</v>
      </c>
      <c r="Y700">
        <v>0</v>
      </c>
      <c r="Z700">
        <v>0</v>
      </c>
      <c r="AA700" s="6" t="s">
        <v>1280</v>
      </c>
      <c r="AB700" s="6"/>
      <c r="AC700" s="370"/>
      <c r="AD700" s="6">
        <v>1</v>
      </c>
      <c r="AE700" s="370">
        <v>3</v>
      </c>
      <c r="AF700" s="6">
        <v>1</v>
      </c>
      <c r="AG700" s="6"/>
      <c r="AH700" t="s">
        <v>1820</v>
      </c>
      <c r="AI700" t="s">
        <v>1343</v>
      </c>
    </row>
    <row r="701" spans="1:35" x14ac:dyDescent="0.3">
      <c r="A701" t="s">
        <v>1277</v>
      </c>
      <c r="B701" t="s">
        <v>1161</v>
      </c>
      <c r="C701" s="365" t="s">
        <v>1652</v>
      </c>
      <c r="D701" s="365" t="s">
        <v>1481</v>
      </c>
      <c r="E701" s="365" t="s">
        <v>11</v>
      </c>
      <c r="F701" s="365" t="s">
        <v>505</v>
      </c>
      <c r="G701" s="366">
        <v>43011</v>
      </c>
      <c r="H701" s="367">
        <v>0.46180555555555558</v>
      </c>
      <c r="I701" s="368">
        <v>3.1099999999999999E-2</v>
      </c>
      <c r="J701" s="368">
        <v>2.6100000000000002E-2</v>
      </c>
      <c r="K701" s="368">
        <v>4.9999999999999975E-3</v>
      </c>
      <c r="L701">
        <v>0.25929999999999997</v>
      </c>
      <c r="M701" s="368">
        <v>0.1188</v>
      </c>
      <c r="N701" s="368">
        <v>0.14049999999999996</v>
      </c>
      <c r="O701" s="368"/>
      <c r="Q701" t="s">
        <v>1286</v>
      </c>
      <c r="R701" t="s">
        <v>1295</v>
      </c>
      <c r="S701" t="s">
        <v>1296</v>
      </c>
      <c r="T701">
        <v>0</v>
      </c>
      <c r="U701">
        <v>0</v>
      </c>
      <c r="V701" s="369" t="s">
        <v>1297</v>
      </c>
      <c r="W701">
        <v>0</v>
      </c>
      <c r="X701">
        <v>108400</v>
      </c>
      <c r="Y701">
        <v>0</v>
      </c>
      <c r="Z701">
        <v>0</v>
      </c>
      <c r="AA701" s="6" t="s">
        <v>1298</v>
      </c>
      <c r="AB701" s="6">
        <v>1</v>
      </c>
      <c r="AC701" s="370">
        <v>1</v>
      </c>
      <c r="AD701" s="6">
        <v>3</v>
      </c>
      <c r="AE701" s="370">
        <v>1</v>
      </c>
      <c r="AF701" s="6">
        <v>4</v>
      </c>
      <c r="AG701" s="6"/>
    </row>
    <row r="702" spans="1:35" x14ac:dyDescent="0.3">
      <c r="A702" t="s">
        <v>1277</v>
      </c>
      <c r="B702" t="s">
        <v>1161</v>
      </c>
      <c r="C702" s="365" t="s">
        <v>1652</v>
      </c>
      <c r="D702" s="365" t="s">
        <v>1481</v>
      </c>
      <c r="E702" s="365" t="s">
        <v>11</v>
      </c>
      <c r="F702" s="365" t="s">
        <v>505</v>
      </c>
      <c r="G702" s="366">
        <v>43011</v>
      </c>
      <c r="H702" s="367">
        <v>0.46180555555555558</v>
      </c>
      <c r="I702" s="368"/>
      <c r="J702" s="368"/>
      <c r="K702" s="368"/>
      <c r="M702" s="368"/>
      <c r="N702" s="368"/>
      <c r="O702" s="368"/>
      <c r="Q702" t="s">
        <v>785</v>
      </c>
      <c r="R702" t="s">
        <v>785</v>
      </c>
      <c r="S702" t="s">
        <v>800</v>
      </c>
      <c r="T702" t="s">
        <v>805</v>
      </c>
      <c r="U702" t="s">
        <v>806</v>
      </c>
      <c r="V702" s="369" t="s">
        <v>807</v>
      </c>
      <c r="W702" t="s">
        <v>1322</v>
      </c>
      <c r="X702">
        <v>131141</v>
      </c>
      <c r="Y702">
        <v>0</v>
      </c>
      <c r="Z702">
        <v>0</v>
      </c>
      <c r="AA702" s="6" t="s">
        <v>1280</v>
      </c>
      <c r="AB702" s="6"/>
      <c r="AC702" s="370"/>
      <c r="AD702" s="6">
        <v>1</v>
      </c>
      <c r="AE702" s="370">
        <v>3</v>
      </c>
      <c r="AF702" s="6">
        <v>1</v>
      </c>
      <c r="AG702" s="6"/>
    </row>
    <row r="703" spans="1:35" x14ac:dyDescent="0.3">
      <c r="A703" t="s">
        <v>1277</v>
      </c>
      <c r="B703" t="s">
        <v>1161</v>
      </c>
      <c r="C703" s="365" t="s">
        <v>1652</v>
      </c>
      <c r="D703" s="365" t="s">
        <v>1481</v>
      </c>
      <c r="E703" s="365" t="s">
        <v>11</v>
      </c>
      <c r="F703" s="365" t="s">
        <v>505</v>
      </c>
      <c r="G703" s="366">
        <v>43011</v>
      </c>
      <c r="H703" s="367">
        <v>0.46180555555555558</v>
      </c>
      <c r="I703" s="368"/>
      <c r="J703" s="368"/>
      <c r="K703" s="368"/>
      <c r="M703" s="368"/>
      <c r="N703" s="368"/>
      <c r="O703" s="368"/>
      <c r="Q703" t="s">
        <v>1286</v>
      </c>
      <c r="R703" t="s">
        <v>1311</v>
      </c>
      <c r="S703">
        <v>0</v>
      </c>
      <c r="T703">
        <v>0</v>
      </c>
      <c r="U703">
        <v>0</v>
      </c>
      <c r="V703" s="369" t="s">
        <v>1311</v>
      </c>
      <c r="W703">
        <v>0</v>
      </c>
      <c r="X703">
        <v>799</v>
      </c>
      <c r="Y703" t="s">
        <v>1312</v>
      </c>
      <c r="Z703" t="s">
        <v>1313</v>
      </c>
      <c r="AA703" s="6" t="s">
        <v>1298</v>
      </c>
      <c r="AB703" s="6"/>
      <c r="AC703" s="370"/>
      <c r="AD703" s="6">
        <v>1</v>
      </c>
      <c r="AE703" s="370">
        <v>1</v>
      </c>
      <c r="AF703" s="6">
        <v>1</v>
      </c>
      <c r="AG703" s="6"/>
    </row>
    <row r="704" spans="1:35" x14ac:dyDescent="0.3">
      <c r="A704" t="s">
        <v>1277</v>
      </c>
      <c r="B704" t="s">
        <v>1161</v>
      </c>
      <c r="C704" s="365" t="s">
        <v>1652</v>
      </c>
      <c r="D704" s="365" t="s">
        <v>1481</v>
      </c>
      <c r="E704" s="365" t="s">
        <v>11</v>
      </c>
      <c r="F704" s="365" t="s">
        <v>505</v>
      </c>
      <c r="G704" s="366">
        <v>43011</v>
      </c>
      <c r="H704" s="367">
        <v>0.46180555555555558</v>
      </c>
      <c r="I704" s="368"/>
      <c r="J704" s="368"/>
      <c r="K704" s="368"/>
      <c r="M704" s="368"/>
      <c r="N704" s="368"/>
      <c r="O704" s="368"/>
      <c r="Q704" t="s">
        <v>1286</v>
      </c>
      <c r="R704" t="s">
        <v>1287</v>
      </c>
      <c r="S704" t="s">
        <v>1288</v>
      </c>
      <c r="T704" t="s">
        <v>1289</v>
      </c>
      <c r="U704" t="s">
        <v>1290</v>
      </c>
      <c r="V704" s="369" t="s">
        <v>1291</v>
      </c>
      <c r="W704" t="s">
        <v>1282</v>
      </c>
      <c r="X704">
        <v>127160</v>
      </c>
      <c r="Y704">
        <v>0</v>
      </c>
      <c r="Z704" t="s">
        <v>1292</v>
      </c>
      <c r="AA704" s="6" t="s">
        <v>1293</v>
      </c>
      <c r="AB704" s="6"/>
      <c r="AC704" s="370"/>
      <c r="AD704" s="6">
        <v>3</v>
      </c>
      <c r="AE704" s="370">
        <v>1</v>
      </c>
      <c r="AF704" s="6">
        <v>3</v>
      </c>
      <c r="AG704" s="6"/>
      <c r="AH704" t="s">
        <v>1294</v>
      </c>
    </row>
    <row r="705" spans="1:34" x14ac:dyDescent="0.3">
      <c r="A705" t="s">
        <v>1277</v>
      </c>
      <c r="B705" t="s">
        <v>1161</v>
      </c>
      <c r="C705" s="365" t="s">
        <v>1652</v>
      </c>
      <c r="D705" s="365" t="s">
        <v>1481</v>
      </c>
      <c r="E705" s="365" t="s">
        <v>11</v>
      </c>
      <c r="F705" s="365" t="s">
        <v>505</v>
      </c>
      <c r="G705" s="366">
        <v>43011</v>
      </c>
      <c r="H705" s="367">
        <v>0.46180555555555558</v>
      </c>
      <c r="I705" s="368"/>
      <c r="J705" s="368"/>
      <c r="K705" s="368"/>
      <c r="M705" s="368"/>
      <c r="N705" s="368"/>
      <c r="O705" s="368"/>
      <c r="Q705" t="s">
        <v>1286</v>
      </c>
      <c r="R705" t="s">
        <v>1367</v>
      </c>
      <c r="S705" t="s">
        <v>1368</v>
      </c>
      <c r="T705">
        <v>0</v>
      </c>
      <c r="U705">
        <v>0</v>
      </c>
      <c r="V705" s="369" t="s">
        <v>1369</v>
      </c>
      <c r="W705" t="s">
        <v>1370</v>
      </c>
      <c r="X705">
        <v>148899</v>
      </c>
      <c r="Y705">
        <v>0</v>
      </c>
      <c r="Z705" t="s">
        <v>1371</v>
      </c>
      <c r="AA705" s="6" t="s">
        <v>1293</v>
      </c>
      <c r="AB705" s="6"/>
      <c r="AC705" s="370"/>
      <c r="AD705" s="6">
        <v>2</v>
      </c>
      <c r="AE705" s="370">
        <v>1</v>
      </c>
      <c r="AF705" s="6">
        <v>2</v>
      </c>
      <c r="AG705" s="6"/>
      <c r="AH705" t="s">
        <v>1372</v>
      </c>
    </row>
    <row r="706" spans="1:34" x14ac:dyDescent="0.3">
      <c r="A706" t="s">
        <v>1277</v>
      </c>
      <c r="B706" t="s">
        <v>1821</v>
      </c>
      <c r="C706" s="365" t="s">
        <v>1652</v>
      </c>
      <c r="D706" s="365" t="s">
        <v>1481</v>
      </c>
      <c r="E706" s="365" t="s">
        <v>11</v>
      </c>
      <c r="F706" s="365" t="s">
        <v>195</v>
      </c>
      <c r="G706" s="366">
        <v>43020</v>
      </c>
      <c r="H706" s="367">
        <v>0.58194444444444449</v>
      </c>
      <c r="I706" s="368">
        <v>3.5000000000000003E-2</v>
      </c>
      <c r="J706" s="368">
        <v>2.7699999999999999E-2</v>
      </c>
      <c r="K706" s="368">
        <v>7.3000000000000044E-3</v>
      </c>
      <c r="L706">
        <v>0.40200000000000002</v>
      </c>
      <c r="M706" s="368">
        <v>0.14810000000000001</v>
      </c>
      <c r="N706" s="368">
        <v>0.25390000000000001</v>
      </c>
      <c r="O706" s="368" t="s">
        <v>1323</v>
      </c>
      <c r="P706" t="s">
        <v>1324</v>
      </c>
      <c r="Q706" t="s">
        <v>785</v>
      </c>
      <c r="R706" t="s">
        <v>785</v>
      </c>
      <c r="S706" t="s">
        <v>800</v>
      </c>
      <c r="T706" t="s">
        <v>805</v>
      </c>
      <c r="U706" t="s">
        <v>806</v>
      </c>
      <c r="V706" s="369" t="s">
        <v>807</v>
      </c>
      <c r="W706" t="s">
        <v>1322</v>
      </c>
      <c r="X706">
        <v>131141</v>
      </c>
      <c r="Y706">
        <v>0</v>
      </c>
      <c r="Z706">
        <v>0</v>
      </c>
      <c r="AA706" s="6" t="s">
        <v>1280</v>
      </c>
      <c r="AB706" s="6"/>
      <c r="AC706" s="370"/>
      <c r="AD706" s="6">
        <v>11</v>
      </c>
      <c r="AE706" s="370">
        <v>3</v>
      </c>
      <c r="AF706" s="6">
        <v>11</v>
      </c>
      <c r="AG706" s="6"/>
      <c r="AH706" t="s">
        <v>1822</v>
      </c>
    </row>
    <row r="707" spans="1:34" x14ac:dyDescent="0.3">
      <c r="A707" t="s">
        <v>1277</v>
      </c>
      <c r="B707" t="s">
        <v>1821</v>
      </c>
      <c r="C707" s="365" t="s">
        <v>1652</v>
      </c>
      <c r="D707" s="365" t="s">
        <v>1481</v>
      </c>
      <c r="E707" s="365" t="s">
        <v>11</v>
      </c>
      <c r="F707" s="365" t="s">
        <v>195</v>
      </c>
      <c r="G707" s="366">
        <v>43020</v>
      </c>
      <c r="H707" s="367">
        <v>0.58194444444444449</v>
      </c>
      <c r="I707" s="368"/>
      <c r="J707" s="368"/>
      <c r="K707" s="368"/>
      <c r="M707" s="368"/>
      <c r="N707" s="368"/>
      <c r="O707" s="368"/>
      <c r="Q707" t="s">
        <v>785</v>
      </c>
      <c r="R707" t="s">
        <v>785</v>
      </c>
      <c r="S707" t="s">
        <v>786</v>
      </c>
      <c r="T707" t="s">
        <v>787</v>
      </c>
      <c r="U707" t="s">
        <v>788</v>
      </c>
      <c r="V707" s="369" t="s">
        <v>35</v>
      </c>
      <c r="W707" t="s">
        <v>1358</v>
      </c>
      <c r="X707">
        <v>129370</v>
      </c>
      <c r="Y707">
        <v>0</v>
      </c>
      <c r="Z707">
        <v>0</v>
      </c>
      <c r="AA707" s="6" t="s">
        <v>1280</v>
      </c>
      <c r="AB707" s="6"/>
      <c r="AC707" s="370"/>
      <c r="AD707" s="6">
        <v>1</v>
      </c>
      <c r="AE707" s="370">
        <v>3</v>
      </c>
      <c r="AF707" s="6">
        <v>1</v>
      </c>
      <c r="AG707" s="6"/>
      <c r="AH707" t="s">
        <v>1466</v>
      </c>
    </row>
    <row r="708" spans="1:34" x14ac:dyDescent="0.3">
      <c r="A708" t="s">
        <v>1277</v>
      </c>
      <c r="B708" t="s">
        <v>1821</v>
      </c>
      <c r="C708" s="365" t="s">
        <v>1652</v>
      </c>
      <c r="D708" s="365" t="s">
        <v>1481</v>
      </c>
      <c r="E708" s="365" t="s">
        <v>11</v>
      </c>
      <c r="F708" s="365" t="s">
        <v>195</v>
      </c>
      <c r="G708" s="366">
        <v>43020</v>
      </c>
      <c r="H708" s="367">
        <v>0.58194444444444449</v>
      </c>
      <c r="I708" s="368"/>
      <c r="J708" s="368"/>
      <c r="K708" s="368"/>
      <c r="M708" s="368"/>
      <c r="N708" s="368"/>
      <c r="O708" s="368"/>
      <c r="Q708" t="s">
        <v>813</v>
      </c>
      <c r="R708" t="s">
        <v>813</v>
      </c>
      <c r="S708" t="s">
        <v>821</v>
      </c>
      <c r="T708">
        <v>0</v>
      </c>
      <c r="U708">
        <v>0</v>
      </c>
      <c r="V708" s="369" t="s">
        <v>813</v>
      </c>
      <c r="W708">
        <v>0</v>
      </c>
      <c r="X708">
        <v>1066</v>
      </c>
      <c r="Y708">
        <v>0</v>
      </c>
      <c r="Z708">
        <v>0</v>
      </c>
      <c r="AA708" s="6" t="s">
        <v>1280</v>
      </c>
      <c r="AB708" s="6"/>
      <c r="AC708" s="370"/>
      <c r="AD708" s="6">
        <v>1</v>
      </c>
      <c r="AE708" s="370">
        <v>3</v>
      </c>
      <c r="AF708" s="6">
        <v>1</v>
      </c>
      <c r="AG708" s="6"/>
      <c r="AH708" t="s">
        <v>1823</v>
      </c>
    </row>
    <row r="709" spans="1:34" x14ac:dyDescent="0.3">
      <c r="A709" t="s">
        <v>1277</v>
      </c>
      <c r="B709" t="s">
        <v>1821</v>
      </c>
      <c r="C709" s="365" t="s">
        <v>1652</v>
      </c>
      <c r="D709" s="365" t="s">
        <v>1481</v>
      </c>
      <c r="E709" s="365" t="s">
        <v>11</v>
      </c>
      <c r="F709" s="365" t="s">
        <v>195</v>
      </c>
      <c r="G709" s="366">
        <v>43020</v>
      </c>
      <c r="H709" s="367">
        <v>0.58194444444444449</v>
      </c>
      <c r="I709" s="368"/>
      <c r="J709" s="368"/>
      <c r="K709" s="368"/>
      <c r="M709" s="368"/>
      <c r="N709" s="368"/>
      <c r="O709" s="368"/>
      <c r="Q709" t="s">
        <v>785</v>
      </c>
      <c r="R709" t="s">
        <v>785</v>
      </c>
      <c r="S709" t="s">
        <v>786</v>
      </c>
      <c r="T709" t="s">
        <v>787</v>
      </c>
      <c r="U709" t="s">
        <v>1422</v>
      </c>
      <c r="V709" s="369" t="s">
        <v>1422</v>
      </c>
      <c r="W709" t="s">
        <v>1423</v>
      </c>
      <c r="X709">
        <v>939</v>
      </c>
      <c r="Y709">
        <v>0</v>
      </c>
      <c r="Z709">
        <v>0</v>
      </c>
      <c r="AA709" s="6" t="s">
        <v>1280</v>
      </c>
      <c r="AB709" s="6"/>
      <c r="AC709" s="370"/>
      <c r="AD709" s="6">
        <v>1</v>
      </c>
      <c r="AE709" s="370">
        <v>3</v>
      </c>
      <c r="AF709" s="6">
        <v>1</v>
      </c>
      <c r="AG709" s="6"/>
      <c r="AH709" t="s">
        <v>1466</v>
      </c>
    </row>
    <row r="710" spans="1:34" x14ac:dyDescent="0.3">
      <c r="A710" t="s">
        <v>1277</v>
      </c>
      <c r="B710" t="s">
        <v>1824</v>
      </c>
      <c r="C710" s="365" t="s">
        <v>1652</v>
      </c>
      <c r="D710" s="365" t="s">
        <v>1481</v>
      </c>
      <c r="E710" s="365" t="s">
        <v>11</v>
      </c>
      <c r="F710" s="365" t="s">
        <v>195</v>
      </c>
      <c r="G710" s="366">
        <v>43020</v>
      </c>
      <c r="H710" s="367">
        <v>0.58194444444444449</v>
      </c>
      <c r="I710" s="368">
        <v>5.91E-2</v>
      </c>
      <c r="J710" s="368">
        <v>3.3300000000000003E-2</v>
      </c>
      <c r="K710" s="368">
        <v>2.5799999999999997E-2</v>
      </c>
      <c r="L710">
        <v>0.66890000000000005</v>
      </c>
      <c r="M710" s="368">
        <v>0.26419999999999999</v>
      </c>
      <c r="N710" s="368">
        <v>0.40470000000000006</v>
      </c>
      <c r="O710" s="368"/>
      <c r="Q710" t="s">
        <v>1286</v>
      </c>
      <c r="R710" t="s">
        <v>1450</v>
      </c>
      <c r="S710">
        <v>0</v>
      </c>
      <c r="T710">
        <v>0</v>
      </c>
      <c r="U710">
        <v>0</v>
      </c>
      <c r="V710" s="369" t="s">
        <v>1450</v>
      </c>
      <c r="W710">
        <v>0</v>
      </c>
      <c r="X710">
        <v>0</v>
      </c>
      <c r="Y710">
        <v>0</v>
      </c>
      <c r="Z710" t="s">
        <v>1451</v>
      </c>
      <c r="AA710" s="6" t="s">
        <v>1293</v>
      </c>
      <c r="AB710" s="6" t="s">
        <v>1461</v>
      </c>
      <c r="AC710" s="370">
        <v>3</v>
      </c>
      <c r="AD710" s="6" t="s">
        <v>1461</v>
      </c>
      <c r="AE710" s="370">
        <v>3</v>
      </c>
      <c r="AF710" s="6" t="s">
        <v>118</v>
      </c>
      <c r="AG710" s="6"/>
      <c r="AH710" t="s">
        <v>1659</v>
      </c>
    </row>
    <row r="711" spans="1:34" x14ac:dyDescent="0.3">
      <c r="A711" t="s">
        <v>1277</v>
      </c>
      <c r="B711" t="s">
        <v>1824</v>
      </c>
      <c r="C711" s="365" t="s">
        <v>1652</v>
      </c>
      <c r="D711" s="365" t="s">
        <v>1481</v>
      </c>
      <c r="E711" s="365" t="s">
        <v>11</v>
      </c>
      <c r="F711" s="365" t="s">
        <v>195</v>
      </c>
      <c r="G711" s="366">
        <v>43020</v>
      </c>
      <c r="H711" s="367">
        <v>0.58194444444444449</v>
      </c>
      <c r="I711" s="368"/>
      <c r="J711" s="368"/>
      <c r="K711" s="368"/>
      <c r="M711" s="368"/>
      <c r="N711" s="368"/>
      <c r="O711" s="368"/>
      <c r="Q711" t="s">
        <v>1286</v>
      </c>
      <c r="R711">
        <v>0</v>
      </c>
      <c r="S711">
        <v>0</v>
      </c>
      <c r="T711">
        <v>0</v>
      </c>
      <c r="U711">
        <v>0</v>
      </c>
      <c r="V711" s="369" t="s">
        <v>1463</v>
      </c>
      <c r="W711">
        <v>0</v>
      </c>
      <c r="X711">
        <v>0</v>
      </c>
      <c r="Y711">
        <v>0</v>
      </c>
      <c r="Z711">
        <v>0</v>
      </c>
      <c r="AA711" s="6" t="s">
        <v>1298</v>
      </c>
      <c r="AB711" s="6">
        <v>1</v>
      </c>
      <c r="AC711" s="370">
        <v>1</v>
      </c>
      <c r="AD711" s="6"/>
      <c r="AE711" s="370"/>
      <c r="AF711" s="6">
        <v>1</v>
      </c>
      <c r="AG711" s="6"/>
      <c r="AH711" t="s">
        <v>1710</v>
      </c>
    </row>
    <row r="712" spans="1:34" x14ac:dyDescent="0.3">
      <c r="A712" t="s">
        <v>1277</v>
      </c>
      <c r="B712" t="s">
        <v>1824</v>
      </c>
      <c r="C712" s="365" t="s">
        <v>1652</v>
      </c>
      <c r="D712" s="365" t="s">
        <v>1481</v>
      </c>
      <c r="E712" s="365" t="s">
        <v>11</v>
      </c>
      <c r="F712" s="365" t="s">
        <v>195</v>
      </c>
      <c r="G712" s="366">
        <v>43020</v>
      </c>
      <c r="H712" s="367">
        <v>0.58194444444444449</v>
      </c>
      <c r="I712" s="368"/>
      <c r="J712" s="368"/>
      <c r="K712" s="368"/>
      <c r="M712" s="368"/>
      <c r="N712" s="368"/>
      <c r="O712" s="368"/>
      <c r="Q712" t="s">
        <v>1286</v>
      </c>
      <c r="R712" t="s">
        <v>1311</v>
      </c>
      <c r="S712">
        <v>0</v>
      </c>
      <c r="T712">
        <v>0</v>
      </c>
      <c r="U712">
        <v>0</v>
      </c>
      <c r="V712" s="369" t="s">
        <v>1311</v>
      </c>
      <c r="W712">
        <v>0</v>
      </c>
      <c r="X712">
        <v>799</v>
      </c>
      <c r="Y712" t="s">
        <v>1312</v>
      </c>
      <c r="Z712" t="s">
        <v>1313</v>
      </c>
      <c r="AA712" s="6" t="s">
        <v>1298</v>
      </c>
      <c r="AB712" s="6"/>
      <c r="AC712" s="370"/>
      <c r="AD712" s="6">
        <v>2</v>
      </c>
      <c r="AE712" s="370">
        <v>1</v>
      </c>
      <c r="AF712" s="6">
        <v>2</v>
      </c>
      <c r="AG712" s="6"/>
    </row>
    <row r="713" spans="1:34" x14ac:dyDescent="0.3">
      <c r="A713" t="s">
        <v>1277</v>
      </c>
      <c r="B713" t="s">
        <v>1824</v>
      </c>
      <c r="C713" s="365" t="s">
        <v>1652</v>
      </c>
      <c r="D713" s="365" t="s">
        <v>1481</v>
      </c>
      <c r="E713" s="365" t="s">
        <v>11</v>
      </c>
      <c r="F713" s="365" t="s">
        <v>195</v>
      </c>
      <c r="G713" s="366">
        <v>43020</v>
      </c>
      <c r="H713" s="367">
        <v>0.58194444444444449</v>
      </c>
      <c r="I713" s="368"/>
      <c r="J713" s="368"/>
      <c r="K713" s="368"/>
      <c r="M713" s="368"/>
      <c r="N713" s="368"/>
      <c r="O713" s="368"/>
      <c r="Q713" t="s">
        <v>813</v>
      </c>
      <c r="R713" t="s">
        <v>813</v>
      </c>
      <c r="S713" t="s">
        <v>821</v>
      </c>
      <c r="T713">
        <v>0</v>
      </c>
      <c r="U713">
        <v>0</v>
      </c>
      <c r="V713" s="369" t="s">
        <v>813</v>
      </c>
      <c r="W713">
        <v>0</v>
      </c>
      <c r="X713">
        <v>1066</v>
      </c>
      <c r="Y713">
        <v>0</v>
      </c>
      <c r="Z713">
        <v>0</v>
      </c>
      <c r="AA713" s="6" t="s">
        <v>1280</v>
      </c>
      <c r="AB713" s="6"/>
      <c r="AC713" s="370"/>
      <c r="AD713" s="6">
        <v>1</v>
      </c>
      <c r="AE713" s="370">
        <v>3</v>
      </c>
      <c r="AF713" s="6">
        <v>1</v>
      </c>
      <c r="AG713" s="6"/>
      <c r="AH713" t="s">
        <v>1548</v>
      </c>
    </row>
    <row r="714" spans="1:34" x14ac:dyDescent="0.3">
      <c r="A714" t="s">
        <v>1277</v>
      </c>
      <c r="B714" t="s">
        <v>1824</v>
      </c>
      <c r="C714" s="365" t="s">
        <v>1652</v>
      </c>
      <c r="D714" s="365" t="s">
        <v>1481</v>
      </c>
      <c r="E714" s="365" t="s">
        <v>11</v>
      </c>
      <c r="F714" s="365" t="s">
        <v>195</v>
      </c>
      <c r="G714" s="366">
        <v>43020</v>
      </c>
      <c r="H714" s="367">
        <v>0.58194444444444449</v>
      </c>
      <c r="I714" s="368"/>
      <c r="J714" s="368"/>
      <c r="K714" s="368"/>
      <c r="M714" s="368"/>
      <c r="N714" s="368"/>
      <c r="O714" s="368"/>
      <c r="Q714" t="s">
        <v>785</v>
      </c>
      <c r="R714" t="s">
        <v>785</v>
      </c>
      <c r="S714" t="s">
        <v>786</v>
      </c>
      <c r="T714" t="s">
        <v>787</v>
      </c>
      <c r="U714" t="s">
        <v>791</v>
      </c>
      <c r="V714" s="369" t="s">
        <v>791</v>
      </c>
      <c r="W714" t="s">
        <v>1285</v>
      </c>
      <c r="X714">
        <v>22496</v>
      </c>
      <c r="Y714">
        <v>0</v>
      </c>
      <c r="Z714">
        <v>0</v>
      </c>
      <c r="AA714" s="6" t="s">
        <v>1280</v>
      </c>
      <c r="AB714" s="6"/>
      <c r="AC714" s="370"/>
      <c r="AD714" s="6">
        <v>3</v>
      </c>
      <c r="AE714" s="370">
        <v>3</v>
      </c>
      <c r="AF714" s="6">
        <v>3</v>
      </c>
      <c r="AG714" s="6"/>
      <c r="AH714" t="s">
        <v>1825</v>
      </c>
    </row>
    <row r="715" spans="1:34" x14ac:dyDescent="0.3">
      <c r="A715" t="s">
        <v>1277</v>
      </c>
      <c r="B715" t="s">
        <v>1824</v>
      </c>
      <c r="C715" s="365" t="s">
        <v>1652</v>
      </c>
      <c r="D715" s="365" t="s">
        <v>1481</v>
      </c>
      <c r="E715" s="365" t="s">
        <v>11</v>
      </c>
      <c r="F715" s="365" t="s">
        <v>195</v>
      </c>
      <c r="G715" s="366">
        <v>43020</v>
      </c>
      <c r="H715" s="367">
        <v>0.58194444444444449</v>
      </c>
      <c r="I715" s="368"/>
      <c r="J715" s="368"/>
      <c r="K715" s="368"/>
      <c r="M715" s="368"/>
      <c r="N715" s="368"/>
      <c r="O715" s="368"/>
      <c r="Q715" t="s">
        <v>785</v>
      </c>
      <c r="R715" t="s">
        <v>785</v>
      </c>
      <c r="S715" t="s">
        <v>800</v>
      </c>
      <c r="T715" t="s">
        <v>805</v>
      </c>
      <c r="U715" t="s">
        <v>806</v>
      </c>
      <c r="V715" s="369" t="s">
        <v>807</v>
      </c>
      <c r="W715" t="s">
        <v>1322</v>
      </c>
      <c r="X715">
        <v>131141</v>
      </c>
      <c r="Y715">
        <v>0</v>
      </c>
      <c r="Z715">
        <v>0</v>
      </c>
      <c r="AA715" s="6" t="s">
        <v>1280</v>
      </c>
      <c r="AB715" s="6"/>
      <c r="AC715" s="370"/>
      <c r="AD715" s="6">
        <v>5</v>
      </c>
      <c r="AE715" s="370">
        <v>3</v>
      </c>
      <c r="AF715" s="6">
        <v>5</v>
      </c>
      <c r="AG715" s="6"/>
      <c r="AH715" t="s">
        <v>1826</v>
      </c>
    </row>
    <row r="716" spans="1:34" x14ac:dyDescent="0.3">
      <c r="A716" t="s">
        <v>1277</v>
      </c>
      <c r="B716" t="s">
        <v>1824</v>
      </c>
      <c r="C716" s="365" t="s">
        <v>1652</v>
      </c>
      <c r="D716" s="365" t="s">
        <v>1481</v>
      </c>
      <c r="E716" s="365" t="s">
        <v>11</v>
      </c>
      <c r="F716" s="365" t="s">
        <v>195</v>
      </c>
      <c r="G716" s="366">
        <v>43020</v>
      </c>
      <c r="H716" s="367">
        <v>0.58194444444444449</v>
      </c>
      <c r="I716" s="368"/>
      <c r="J716" s="368"/>
      <c r="K716" s="368"/>
      <c r="M716" s="368"/>
      <c r="N716" s="368"/>
      <c r="O716" s="368"/>
      <c r="Q716" t="s">
        <v>1286</v>
      </c>
      <c r="R716">
        <v>0</v>
      </c>
      <c r="S716">
        <v>0</v>
      </c>
      <c r="T716">
        <v>0</v>
      </c>
      <c r="U716">
        <v>0</v>
      </c>
      <c r="V716" s="369" t="s">
        <v>1366</v>
      </c>
      <c r="W716">
        <v>0</v>
      </c>
      <c r="X716">
        <v>0</v>
      </c>
      <c r="Y716">
        <v>0</v>
      </c>
      <c r="Z716">
        <v>0</v>
      </c>
      <c r="AA716" s="6" t="s">
        <v>1280</v>
      </c>
      <c r="AB716" s="6"/>
      <c r="AC716" s="370"/>
      <c r="AD716" s="6">
        <v>1</v>
      </c>
      <c r="AE716" s="370">
        <v>3</v>
      </c>
      <c r="AF716" s="6">
        <v>1</v>
      </c>
      <c r="AG716" s="6"/>
    </row>
    <row r="717" spans="1:34" x14ac:dyDescent="0.3">
      <c r="A717" t="s">
        <v>1277</v>
      </c>
      <c r="B717" t="s">
        <v>1827</v>
      </c>
      <c r="C717" s="365" t="s">
        <v>1652</v>
      </c>
      <c r="D717" s="365" t="s">
        <v>1481</v>
      </c>
      <c r="E717" s="365" t="s">
        <v>11</v>
      </c>
      <c r="F717" s="365" t="s">
        <v>195</v>
      </c>
      <c r="G717" s="366">
        <v>43020</v>
      </c>
      <c r="H717" s="367">
        <v>0.58194444444444449</v>
      </c>
      <c r="I717" s="368">
        <v>3.7600000000000001E-2</v>
      </c>
      <c r="J717" s="368">
        <v>2.0500000000000001E-2</v>
      </c>
      <c r="K717" s="368">
        <v>1.7100000000000001E-2</v>
      </c>
      <c r="L717">
        <v>0.30719999999999997</v>
      </c>
      <c r="M717" s="368">
        <v>0.12559999999999999</v>
      </c>
      <c r="N717" s="368">
        <v>0.18159999999999998</v>
      </c>
      <c r="O717" s="368"/>
      <c r="Q717" t="s">
        <v>785</v>
      </c>
      <c r="R717" t="s">
        <v>785</v>
      </c>
      <c r="S717" t="s">
        <v>800</v>
      </c>
      <c r="T717" t="s">
        <v>805</v>
      </c>
      <c r="U717" t="s">
        <v>806</v>
      </c>
      <c r="V717" s="369" t="s">
        <v>807</v>
      </c>
      <c r="W717" t="s">
        <v>1322</v>
      </c>
      <c r="X717">
        <v>131141</v>
      </c>
      <c r="Y717">
        <v>0</v>
      </c>
      <c r="Z717">
        <v>0</v>
      </c>
      <c r="AA717" s="6" t="s">
        <v>1280</v>
      </c>
      <c r="AB717" s="6">
        <v>5</v>
      </c>
      <c r="AC717" s="370">
        <v>3</v>
      </c>
      <c r="AD717" s="6">
        <v>19</v>
      </c>
      <c r="AE717" s="370">
        <v>3</v>
      </c>
      <c r="AF717" s="6">
        <v>24</v>
      </c>
      <c r="AG717" s="6"/>
      <c r="AH717" t="s">
        <v>1828</v>
      </c>
    </row>
    <row r="718" spans="1:34" x14ac:dyDescent="0.3">
      <c r="A718" t="s">
        <v>1277</v>
      </c>
      <c r="B718" t="s">
        <v>1827</v>
      </c>
      <c r="C718" s="365" t="s">
        <v>1652</v>
      </c>
      <c r="D718" s="365" t="s">
        <v>1481</v>
      </c>
      <c r="E718" s="365" t="s">
        <v>11</v>
      </c>
      <c r="F718" s="365" t="s">
        <v>195</v>
      </c>
      <c r="G718" s="366">
        <v>43020</v>
      </c>
      <c r="H718" s="367">
        <v>0.58194444444444449</v>
      </c>
      <c r="I718" s="368"/>
      <c r="J718" s="368"/>
      <c r="K718" s="368"/>
      <c r="M718" s="368"/>
      <c r="N718" s="368"/>
      <c r="O718" s="368"/>
      <c r="Q718" t="s">
        <v>1286</v>
      </c>
      <c r="R718" t="s">
        <v>1311</v>
      </c>
      <c r="S718">
        <v>0</v>
      </c>
      <c r="T718">
        <v>0</v>
      </c>
      <c r="U718">
        <v>0</v>
      </c>
      <c r="V718" s="369" t="s">
        <v>1311</v>
      </c>
      <c r="W718">
        <v>0</v>
      </c>
      <c r="X718">
        <v>799</v>
      </c>
      <c r="Y718" t="s">
        <v>1312</v>
      </c>
      <c r="Z718" t="s">
        <v>1313</v>
      </c>
      <c r="AA718" s="6" t="s">
        <v>1298</v>
      </c>
      <c r="AB718" s="6"/>
      <c r="AC718" s="370"/>
      <c r="AD718" s="6">
        <v>2</v>
      </c>
      <c r="AE718" s="370">
        <v>1</v>
      </c>
      <c r="AF718" s="6">
        <v>2</v>
      </c>
      <c r="AG718" s="6"/>
    </row>
    <row r="719" spans="1:34" x14ac:dyDescent="0.3">
      <c r="A719" t="s">
        <v>1277</v>
      </c>
      <c r="B719" t="s">
        <v>1827</v>
      </c>
      <c r="C719" s="365" t="s">
        <v>1652</v>
      </c>
      <c r="D719" s="365" t="s">
        <v>1481</v>
      </c>
      <c r="E719" s="365" t="s">
        <v>11</v>
      </c>
      <c r="F719" s="365" t="s">
        <v>195</v>
      </c>
      <c r="G719" s="366">
        <v>43020</v>
      </c>
      <c r="H719" s="367">
        <v>0.58194444444444449</v>
      </c>
      <c r="I719" s="368"/>
      <c r="J719" s="368"/>
      <c r="K719" s="368"/>
      <c r="M719" s="368"/>
      <c r="N719" s="368"/>
      <c r="O719" s="368"/>
      <c r="Q719" t="s">
        <v>1286</v>
      </c>
      <c r="R719">
        <v>0</v>
      </c>
      <c r="S719">
        <v>0</v>
      </c>
      <c r="T719">
        <v>0</v>
      </c>
      <c r="U719">
        <v>0</v>
      </c>
      <c r="V719" s="369" t="s">
        <v>1463</v>
      </c>
      <c r="W719">
        <v>0</v>
      </c>
      <c r="X719">
        <v>0</v>
      </c>
      <c r="Y719">
        <v>0</v>
      </c>
      <c r="Z719">
        <v>0</v>
      </c>
      <c r="AA719" s="6" t="s">
        <v>1298</v>
      </c>
      <c r="AB719" s="6"/>
      <c r="AC719" s="370"/>
      <c r="AD719" s="6">
        <v>1</v>
      </c>
      <c r="AE719" s="370">
        <v>1</v>
      </c>
      <c r="AF719" s="6">
        <v>1</v>
      </c>
      <c r="AG719" s="6"/>
      <c r="AH719" t="s">
        <v>1710</v>
      </c>
    </row>
    <row r="720" spans="1:34" x14ac:dyDescent="0.3">
      <c r="A720" t="s">
        <v>1277</v>
      </c>
      <c r="B720" t="s">
        <v>1827</v>
      </c>
      <c r="C720" s="365" t="s">
        <v>1652</v>
      </c>
      <c r="D720" s="365" t="s">
        <v>1481</v>
      </c>
      <c r="E720" s="365" t="s">
        <v>11</v>
      </c>
      <c r="F720" s="365" t="s">
        <v>195</v>
      </c>
      <c r="G720" s="366">
        <v>43020</v>
      </c>
      <c r="H720" s="367">
        <v>0.58194444444444449</v>
      </c>
      <c r="I720" s="368"/>
      <c r="J720" s="368"/>
      <c r="K720" s="368"/>
      <c r="M720" s="368"/>
      <c r="N720" s="368"/>
      <c r="O720" s="368"/>
      <c r="Q720" t="s">
        <v>1286</v>
      </c>
      <c r="R720" t="s">
        <v>1367</v>
      </c>
      <c r="S720" t="s">
        <v>1368</v>
      </c>
      <c r="T720">
        <v>0</v>
      </c>
      <c r="U720">
        <v>0</v>
      </c>
      <c r="V720" s="369" t="s">
        <v>1369</v>
      </c>
      <c r="W720" t="s">
        <v>1370</v>
      </c>
      <c r="X720">
        <v>148899</v>
      </c>
      <c r="Y720">
        <v>0</v>
      </c>
      <c r="Z720" t="s">
        <v>1371</v>
      </c>
      <c r="AA720" s="6" t="s">
        <v>1293</v>
      </c>
      <c r="AB720" s="6"/>
      <c r="AC720" s="370"/>
      <c r="AD720" s="6">
        <v>2</v>
      </c>
      <c r="AE720" s="370">
        <v>1</v>
      </c>
      <c r="AF720" s="6">
        <v>2</v>
      </c>
      <c r="AG720" s="6"/>
      <c r="AH720" t="s">
        <v>1372</v>
      </c>
    </row>
    <row r="721" spans="1:34" x14ac:dyDescent="0.3">
      <c r="A721" t="s">
        <v>1277</v>
      </c>
      <c r="B721" t="s">
        <v>1829</v>
      </c>
      <c r="C721" s="365" t="s">
        <v>1652</v>
      </c>
      <c r="D721" s="365" t="s">
        <v>1481</v>
      </c>
      <c r="E721" s="365" t="s">
        <v>11</v>
      </c>
      <c r="F721" s="365" t="s">
        <v>195</v>
      </c>
      <c r="G721" s="366">
        <v>43020</v>
      </c>
      <c r="H721" s="367">
        <v>0.58194444444444449</v>
      </c>
      <c r="I721" s="368">
        <v>3.15E-2</v>
      </c>
      <c r="J721" s="368">
        <v>2.8000000000000001E-2</v>
      </c>
      <c r="K721" s="368">
        <v>3.4999999999999996E-3</v>
      </c>
      <c r="L721">
        <v>0.20699999999999999</v>
      </c>
      <c r="M721" s="368">
        <v>0.1263</v>
      </c>
      <c r="N721" s="368">
        <v>8.0699999999999994E-2</v>
      </c>
      <c r="O721" s="368"/>
      <c r="Q721" t="s">
        <v>785</v>
      </c>
      <c r="R721" t="s">
        <v>785</v>
      </c>
      <c r="S721" t="s">
        <v>786</v>
      </c>
      <c r="T721" t="s">
        <v>787</v>
      </c>
      <c r="U721" t="s">
        <v>791</v>
      </c>
      <c r="V721" s="369" t="s">
        <v>791</v>
      </c>
      <c r="W721" t="s">
        <v>1285</v>
      </c>
      <c r="X721">
        <v>22496</v>
      </c>
      <c r="Y721">
        <v>0</v>
      </c>
      <c r="Z721">
        <v>0</v>
      </c>
      <c r="AA721" s="6" t="s">
        <v>1280</v>
      </c>
      <c r="AB721" s="6">
        <v>1</v>
      </c>
      <c r="AC721" s="370">
        <v>3</v>
      </c>
      <c r="AD721" s="6"/>
      <c r="AE721" s="370"/>
      <c r="AF721" s="6">
        <v>1</v>
      </c>
      <c r="AG721" s="6"/>
      <c r="AH721" t="s">
        <v>1830</v>
      </c>
    </row>
    <row r="722" spans="1:34" x14ac:dyDescent="0.3">
      <c r="A722" t="s">
        <v>1277</v>
      </c>
      <c r="B722" t="s">
        <v>1829</v>
      </c>
      <c r="C722" s="365" t="s">
        <v>1652</v>
      </c>
      <c r="D722" s="365" t="s">
        <v>1481</v>
      </c>
      <c r="E722" s="365" t="s">
        <v>11</v>
      </c>
      <c r="F722" s="365" t="s">
        <v>195</v>
      </c>
      <c r="G722" s="366">
        <v>43020</v>
      </c>
      <c r="H722" s="367">
        <v>0.58194444444444449</v>
      </c>
      <c r="I722" s="368"/>
      <c r="J722" s="368"/>
      <c r="K722" s="368"/>
      <c r="M722" s="368"/>
      <c r="N722" s="368"/>
      <c r="O722" s="368"/>
      <c r="Q722" t="s">
        <v>1286</v>
      </c>
      <c r="R722" t="s">
        <v>1311</v>
      </c>
      <c r="S722">
        <v>0</v>
      </c>
      <c r="T722">
        <v>0</v>
      </c>
      <c r="U722">
        <v>0</v>
      </c>
      <c r="V722" s="369" t="s">
        <v>1311</v>
      </c>
      <c r="W722">
        <v>0</v>
      </c>
      <c r="X722">
        <v>799</v>
      </c>
      <c r="Y722" t="s">
        <v>1312</v>
      </c>
      <c r="Z722" t="s">
        <v>1313</v>
      </c>
      <c r="AA722" s="6" t="s">
        <v>1298</v>
      </c>
      <c r="AB722" s="6"/>
      <c r="AC722" s="370"/>
      <c r="AD722" s="6">
        <v>1</v>
      </c>
      <c r="AE722" s="370">
        <v>1</v>
      </c>
      <c r="AF722" s="6">
        <v>1</v>
      </c>
      <c r="AG722" s="6"/>
    </row>
    <row r="723" spans="1:34" x14ac:dyDescent="0.3">
      <c r="A723" t="s">
        <v>1277</v>
      </c>
      <c r="B723" t="s">
        <v>1829</v>
      </c>
      <c r="C723" s="365" t="s">
        <v>1652</v>
      </c>
      <c r="D723" s="365" t="s">
        <v>1481</v>
      </c>
      <c r="E723" s="365" t="s">
        <v>11</v>
      </c>
      <c r="F723" s="365" t="s">
        <v>195</v>
      </c>
      <c r="G723" s="366">
        <v>43020</v>
      </c>
      <c r="H723" s="367">
        <v>0.58194444444444449</v>
      </c>
      <c r="I723" s="368"/>
      <c r="J723" s="368"/>
      <c r="K723" s="368"/>
      <c r="M723" s="368"/>
      <c r="N723" s="368"/>
      <c r="O723" s="368"/>
      <c r="Q723" t="s">
        <v>785</v>
      </c>
      <c r="R723" t="s">
        <v>785</v>
      </c>
      <c r="S723" t="s">
        <v>800</v>
      </c>
      <c r="T723" t="s">
        <v>805</v>
      </c>
      <c r="U723" t="s">
        <v>806</v>
      </c>
      <c r="V723" s="369" t="s">
        <v>807</v>
      </c>
      <c r="W723" t="s">
        <v>1322</v>
      </c>
      <c r="X723">
        <v>131141</v>
      </c>
      <c r="Y723">
        <v>0</v>
      </c>
      <c r="Z723">
        <v>0</v>
      </c>
      <c r="AA723" s="6" t="s">
        <v>1280</v>
      </c>
      <c r="AB723" s="6"/>
      <c r="AC723" s="370"/>
      <c r="AD723" s="6">
        <v>3</v>
      </c>
      <c r="AE723" s="370">
        <v>3</v>
      </c>
      <c r="AF723" s="6">
        <v>3</v>
      </c>
      <c r="AG723" s="6"/>
      <c r="AH723" t="s">
        <v>1831</v>
      </c>
    </row>
    <row r="724" spans="1:34" x14ac:dyDescent="0.3">
      <c r="A724" t="s">
        <v>1277</v>
      </c>
      <c r="B724" t="s">
        <v>1832</v>
      </c>
      <c r="C724" s="365" t="s">
        <v>1652</v>
      </c>
      <c r="D724" s="365" t="s">
        <v>1481</v>
      </c>
      <c r="E724" s="365" t="s">
        <v>11</v>
      </c>
      <c r="F724" s="365" t="s">
        <v>195</v>
      </c>
      <c r="G724" s="366">
        <v>43020</v>
      </c>
      <c r="H724" s="367">
        <v>0.58194444444444449</v>
      </c>
      <c r="I724" s="368">
        <v>5.6599999999999998E-2</v>
      </c>
      <c r="J724" s="368">
        <v>4.8500000000000001E-2</v>
      </c>
      <c r="K724" s="368">
        <v>8.0999999999999961E-3</v>
      </c>
      <c r="L724">
        <v>0.3246</v>
      </c>
      <c r="M724" s="368">
        <v>0.19350000000000001</v>
      </c>
      <c r="N724" s="368">
        <v>0.13109999999999999</v>
      </c>
      <c r="O724" s="368"/>
      <c r="Q724" t="s">
        <v>834</v>
      </c>
      <c r="R724" t="s">
        <v>834</v>
      </c>
      <c r="S724" t="s">
        <v>534</v>
      </c>
      <c r="T724">
        <v>0</v>
      </c>
      <c r="U724">
        <v>0</v>
      </c>
      <c r="V724" s="369" t="s">
        <v>534</v>
      </c>
      <c r="W724" t="s">
        <v>1310</v>
      </c>
      <c r="X724">
        <v>105</v>
      </c>
      <c r="Y724">
        <v>0</v>
      </c>
      <c r="Z724">
        <v>0</v>
      </c>
      <c r="AA724" s="6" t="s">
        <v>1280</v>
      </c>
      <c r="AB724" s="6">
        <v>1</v>
      </c>
      <c r="AC724" s="370">
        <v>3</v>
      </c>
      <c r="AD724" s="6"/>
      <c r="AE724" s="370"/>
      <c r="AF724" s="6">
        <v>1</v>
      </c>
      <c r="AG724" s="6"/>
      <c r="AH724" t="s">
        <v>1833</v>
      </c>
    </row>
    <row r="725" spans="1:34" x14ac:dyDescent="0.3">
      <c r="A725" t="s">
        <v>1277</v>
      </c>
      <c r="B725" t="s">
        <v>1832</v>
      </c>
      <c r="C725" s="365" t="s">
        <v>1652</v>
      </c>
      <c r="D725" s="365" t="s">
        <v>1481</v>
      </c>
      <c r="E725" s="365" t="s">
        <v>11</v>
      </c>
      <c r="F725" s="365" t="s">
        <v>195</v>
      </c>
      <c r="G725" s="366">
        <v>43020</v>
      </c>
      <c r="H725" s="367">
        <v>0.58194444444444449</v>
      </c>
      <c r="I725" s="368"/>
      <c r="J725" s="368"/>
      <c r="K725" s="368"/>
      <c r="M725" s="368"/>
      <c r="N725" s="368"/>
      <c r="O725" s="368"/>
      <c r="Q725" t="s">
        <v>1374</v>
      </c>
      <c r="R725" t="s">
        <v>1374</v>
      </c>
      <c r="S725" t="s">
        <v>1408</v>
      </c>
      <c r="T725" t="s">
        <v>1409</v>
      </c>
      <c r="U725">
        <v>0</v>
      </c>
      <c r="V725" s="369" t="s">
        <v>1409</v>
      </c>
      <c r="W725" t="s">
        <v>1657</v>
      </c>
      <c r="X725">
        <v>123117</v>
      </c>
      <c r="Y725">
        <v>0</v>
      </c>
      <c r="Z725">
        <v>0</v>
      </c>
      <c r="AA725" s="6" t="s">
        <v>1293</v>
      </c>
      <c r="AB725" s="6">
        <v>1</v>
      </c>
      <c r="AC725" s="370">
        <v>3</v>
      </c>
      <c r="AD725" s="6"/>
      <c r="AE725" s="370"/>
      <c r="AF725" s="6">
        <v>1</v>
      </c>
      <c r="AG725" s="6"/>
      <c r="AH725" t="s">
        <v>1658</v>
      </c>
    </row>
    <row r="726" spans="1:34" x14ac:dyDescent="0.3">
      <c r="A726" t="s">
        <v>1277</v>
      </c>
      <c r="B726" t="s">
        <v>1832</v>
      </c>
      <c r="C726" s="365" t="s">
        <v>1652</v>
      </c>
      <c r="D726" s="365" t="s">
        <v>1481</v>
      </c>
      <c r="E726" s="365" t="s">
        <v>11</v>
      </c>
      <c r="F726" s="365" t="s">
        <v>195</v>
      </c>
      <c r="G726" s="366">
        <v>43020</v>
      </c>
      <c r="H726" s="367">
        <v>0.58194444444444449</v>
      </c>
      <c r="I726" s="368"/>
      <c r="J726" s="368"/>
      <c r="K726" s="368"/>
      <c r="M726" s="368"/>
      <c r="N726" s="368"/>
      <c r="O726" s="368"/>
      <c r="Q726" t="s">
        <v>1286</v>
      </c>
      <c r="R726" t="s">
        <v>1450</v>
      </c>
      <c r="S726">
        <v>0</v>
      </c>
      <c r="T726">
        <v>0</v>
      </c>
      <c r="U726">
        <v>0</v>
      </c>
      <c r="V726" s="369" t="s">
        <v>1450</v>
      </c>
      <c r="W726">
        <v>0</v>
      </c>
      <c r="X726">
        <v>0</v>
      </c>
      <c r="Y726">
        <v>0</v>
      </c>
      <c r="Z726" t="s">
        <v>1451</v>
      </c>
      <c r="AA726" s="6" t="s">
        <v>1293</v>
      </c>
      <c r="AB726" s="6" t="s">
        <v>1461</v>
      </c>
      <c r="AC726" s="370">
        <v>3</v>
      </c>
      <c r="AD726" s="6" t="s">
        <v>1461</v>
      </c>
      <c r="AE726" s="370">
        <v>3</v>
      </c>
      <c r="AF726" s="6" t="s">
        <v>118</v>
      </c>
      <c r="AG726" s="6"/>
      <c r="AH726" t="s">
        <v>1659</v>
      </c>
    </row>
    <row r="727" spans="1:34" x14ac:dyDescent="0.3">
      <c r="A727" t="s">
        <v>1277</v>
      </c>
      <c r="B727" t="s">
        <v>1832</v>
      </c>
      <c r="C727" s="365" t="s">
        <v>1652</v>
      </c>
      <c r="D727" s="365" t="s">
        <v>1481</v>
      </c>
      <c r="E727" s="365" t="s">
        <v>11</v>
      </c>
      <c r="F727" s="365" t="s">
        <v>195</v>
      </c>
      <c r="G727" s="366">
        <v>43020</v>
      </c>
      <c r="H727" s="367">
        <v>0.58194444444444449</v>
      </c>
      <c r="I727" s="368"/>
      <c r="J727" s="368"/>
      <c r="K727" s="368"/>
      <c r="M727" s="368"/>
      <c r="N727" s="368"/>
      <c r="O727" s="368"/>
      <c r="Q727" t="s">
        <v>785</v>
      </c>
      <c r="R727" t="s">
        <v>785</v>
      </c>
      <c r="S727" t="s">
        <v>800</v>
      </c>
      <c r="T727" t="s">
        <v>805</v>
      </c>
      <c r="U727" t="s">
        <v>806</v>
      </c>
      <c r="V727" s="369" t="s">
        <v>807</v>
      </c>
      <c r="W727" t="s">
        <v>1322</v>
      </c>
      <c r="X727">
        <v>131141</v>
      </c>
      <c r="Y727">
        <v>0</v>
      </c>
      <c r="Z727">
        <v>0</v>
      </c>
      <c r="AA727" s="6" t="s">
        <v>1280</v>
      </c>
      <c r="AB727" s="6"/>
      <c r="AC727" s="370"/>
      <c r="AD727" s="6">
        <v>1</v>
      </c>
      <c r="AE727" s="370">
        <v>3</v>
      </c>
      <c r="AF727" s="6">
        <v>1</v>
      </c>
      <c r="AG727" s="6"/>
      <c r="AH727" t="s">
        <v>1834</v>
      </c>
    </row>
    <row r="728" spans="1:34" x14ac:dyDescent="0.3">
      <c r="A728" t="s">
        <v>1277</v>
      </c>
      <c r="B728" t="s">
        <v>1835</v>
      </c>
      <c r="C728" s="365" t="s">
        <v>1652</v>
      </c>
      <c r="D728" s="365" t="s">
        <v>1481</v>
      </c>
      <c r="E728" s="365" t="s">
        <v>11</v>
      </c>
      <c r="F728" s="365" t="s">
        <v>195</v>
      </c>
      <c r="G728" s="366">
        <v>43020</v>
      </c>
      <c r="H728" s="367">
        <v>0.58194444444444449</v>
      </c>
      <c r="I728" s="368">
        <v>0.10059999999999999</v>
      </c>
      <c r="J728" s="368">
        <v>6.6600000000000006E-2</v>
      </c>
      <c r="K728" s="368">
        <v>3.3999999999999989E-2</v>
      </c>
      <c r="L728">
        <v>1.1361000000000001</v>
      </c>
      <c r="M728" s="368">
        <v>0.43880000000000002</v>
      </c>
      <c r="N728" s="368">
        <v>0.69730000000000003</v>
      </c>
      <c r="O728" s="368" t="s">
        <v>1323</v>
      </c>
      <c r="P728" t="s">
        <v>1324</v>
      </c>
      <c r="Q728" t="s">
        <v>834</v>
      </c>
      <c r="R728" t="s">
        <v>834</v>
      </c>
      <c r="S728" t="s">
        <v>534</v>
      </c>
      <c r="T728">
        <v>0</v>
      </c>
      <c r="U728">
        <v>0</v>
      </c>
      <c r="V728" s="369" t="s">
        <v>534</v>
      </c>
      <c r="W728" t="s">
        <v>1310</v>
      </c>
      <c r="X728">
        <v>105</v>
      </c>
      <c r="Y728">
        <v>0</v>
      </c>
      <c r="Z728">
        <v>0</v>
      </c>
      <c r="AA728" s="6" t="s">
        <v>1280</v>
      </c>
      <c r="AB728" s="6"/>
      <c r="AC728" s="370"/>
      <c r="AD728" s="6">
        <v>2</v>
      </c>
      <c r="AE728" s="370">
        <v>2</v>
      </c>
      <c r="AF728" s="6">
        <v>2</v>
      </c>
      <c r="AG728" s="6"/>
      <c r="AH728" t="s">
        <v>1338</v>
      </c>
    </row>
    <row r="729" spans="1:34" x14ac:dyDescent="0.3">
      <c r="A729" t="s">
        <v>1277</v>
      </c>
      <c r="B729" t="s">
        <v>1835</v>
      </c>
      <c r="C729" s="365" t="s">
        <v>1652</v>
      </c>
      <c r="D729" s="365" t="s">
        <v>1481</v>
      </c>
      <c r="E729" s="365" t="s">
        <v>11</v>
      </c>
      <c r="F729" s="365" t="s">
        <v>195</v>
      </c>
      <c r="G729" s="366">
        <v>43020</v>
      </c>
      <c r="H729" s="367">
        <v>0.58194444444444449</v>
      </c>
      <c r="I729" s="368"/>
      <c r="J729" s="368"/>
      <c r="K729" s="368"/>
      <c r="M729" s="368"/>
      <c r="N729" s="368"/>
      <c r="O729" s="368"/>
      <c r="Q729" t="s">
        <v>1286</v>
      </c>
      <c r="R729">
        <v>0</v>
      </c>
      <c r="S729">
        <v>0</v>
      </c>
      <c r="T729">
        <v>0</v>
      </c>
      <c r="U729">
        <v>0</v>
      </c>
      <c r="V729" s="369" t="s">
        <v>1463</v>
      </c>
      <c r="W729">
        <v>0</v>
      </c>
      <c r="X729">
        <v>0</v>
      </c>
      <c r="Y729">
        <v>0</v>
      </c>
      <c r="Z729">
        <v>0</v>
      </c>
      <c r="AA729" s="6" t="s">
        <v>1298</v>
      </c>
      <c r="AB729" s="6"/>
      <c r="AC729" s="370"/>
      <c r="AD729" s="6">
        <v>5</v>
      </c>
      <c r="AE729" s="370">
        <v>1</v>
      </c>
      <c r="AF729" s="6">
        <v>5</v>
      </c>
      <c r="AG729" s="6"/>
      <c r="AH729" t="s">
        <v>1710</v>
      </c>
    </row>
    <row r="730" spans="1:34" x14ac:dyDescent="0.3">
      <c r="A730" t="s">
        <v>1277</v>
      </c>
      <c r="B730" t="s">
        <v>1835</v>
      </c>
      <c r="C730" s="365" t="s">
        <v>1652</v>
      </c>
      <c r="D730" s="365" t="s">
        <v>1481</v>
      </c>
      <c r="E730" s="365" t="s">
        <v>11</v>
      </c>
      <c r="F730" s="365" t="s">
        <v>195</v>
      </c>
      <c r="G730" s="366">
        <v>43020</v>
      </c>
      <c r="H730" s="367">
        <v>0.58194444444444449</v>
      </c>
      <c r="I730" s="368"/>
      <c r="J730" s="368"/>
      <c r="K730" s="368"/>
      <c r="M730" s="368"/>
      <c r="N730" s="368"/>
      <c r="O730" s="368"/>
      <c r="Q730" t="s">
        <v>785</v>
      </c>
      <c r="R730" t="s">
        <v>785</v>
      </c>
      <c r="S730">
        <v>0</v>
      </c>
      <c r="T730">
        <v>0</v>
      </c>
      <c r="U730">
        <v>0</v>
      </c>
      <c r="V730" s="369" t="s">
        <v>785</v>
      </c>
      <c r="W730">
        <v>0</v>
      </c>
      <c r="X730">
        <v>882</v>
      </c>
      <c r="Y730">
        <v>0</v>
      </c>
      <c r="Z730">
        <v>0</v>
      </c>
      <c r="AA730" s="6" t="s">
        <v>1280</v>
      </c>
      <c r="AB730" s="6"/>
      <c r="AC730" s="370"/>
      <c r="AD730" s="6">
        <v>1</v>
      </c>
      <c r="AE730" s="370">
        <v>3</v>
      </c>
      <c r="AF730" s="6">
        <v>1</v>
      </c>
      <c r="AG730" s="6"/>
      <c r="AH730" t="s">
        <v>1836</v>
      </c>
    </row>
    <row r="731" spans="1:34" x14ac:dyDescent="0.3">
      <c r="A731" t="s">
        <v>1277</v>
      </c>
      <c r="B731" t="s">
        <v>1837</v>
      </c>
      <c r="C731" s="365" t="s">
        <v>1652</v>
      </c>
      <c r="D731" s="365" t="s">
        <v>1481</v>
      </c>
      <c r="E731" s="365" t="s">
        <v>11</v>
      </c>
      <c r="F731" s="365" t="s">
        <v>195</v>
      </c>
      <c r="G731" s="366">
        <v>43020</v>
      </c>
      <c r="H731" s="367">
        <v>0.58194444444444449</v>
      </c>
      <c r="I731" s="368">
        <v>9.4200000000000006E-2</v>
      </c>
      <c r="J731" s="368">
        <v>8.1199999999999994E-2</v>
      </c>
      <c r="K731" s="368">
        <v>1.3000000000000012E-2</v>
      </c>
      <c r="L731">
        <v>0.68420000000000003</v>
      </c>
      <c r="M731" s="368">
        <v>0.40460000000000002</v>
      </c>
      <c r="N731" s="368">
        <v>0.27960000000000002</v>
      </c>
      <c r="O731" s="368"/>
      <c r="Q731" t="s">
        <v>834</v>
      </c>
      <c r="R731" t="s">
        <v>834</v>
      </c>
      <c r="S731" t="s">
        <v>534</v>
      </c>
      <c r="T731">
        <v>0</v>
      </c>
      <c r="U731">
        <v>0</v>
      </c>
      <c r="V731" s="369" t="s">
        <v>534</v>
      </c>
      <c r="W731" t="s">
        <v>1310</v>
      </c>
      <c r="X731">
        <v>105</v>
      </c>
      <c r="Y731">
        <v>0</v>
      </c>
      <c r="Z731">
        <v>0</v>
      </c>
      <c r="AA731" s="6" t="s">
        <v>1280</v>
      </c>
      <c r="AB731" s="6">
        <v>1</v>
      </c>
      <c r="AC731" s="370">
        <v>3</v>
      </c>
      <c r="AD731" s="6">
        <v>1</v>
      </c>
      <c r="AE731" s="370">
        <v>3</v>
      </c>
      <c r="AF731" s="6">
        <v>2</v>
      </c>
      <c r="AG731" s="6"/>
      <c r="AH731" t="s">
        <v>1838</v>
      </c>
    </row>
    <row r="732" spans="1:34" x14ac:dyDescent="0.3">
      <c r="A732" t="s">
        <v>1277</v>
      </c>
      <c r="B732" t="s">
        <v>1837</v>
      </c>
      <c r="C732" s="365" t="s">
        <v>1652</v>
      </c>
      <c r="D732" s="365" t="s">
        <v>1481</v>
      </c>
      <c r="E732" s="365" t="s">
        <v>11</v>
      </c>
      <c r="F732" s="365" t="s">
        <v>195</v>
      </c>
      <c r="G732" s="366">
        <v>43020</v>
      </c>
      <c r="H732" s="367">
        <v>0.58194444444444449</v>
      </c>
      <c r="I732" s="368"/>
      <c r="J732" s="368"/>
      <c r="K732" s="368"/>
      <c r="M732" s="368"/>
      <c r="N732" s="368"/>
      <c r="O732" s="368"/>
      <c r="Q732" t="s">
        <v>1286</v>
      </c>
      <c r="R732" t="s">
        <v>1450</v>
      </c>
      <c r="S732">
        <v>0</v>
      </c>
      <c r="T732">
        <v>0</v>
      </c>
      <c r="U732">
        <v>0</v>
      </c>
      <c r="V732" s="369" t="s">
        <v>1450</v>
      </c>
      <c r="W732">
        <v>0</v>
      </c>
      <c r="X732">
        <v>0</v>
      </c>
      <c r="Y732">
        <v>0</v>
      </c>
      <c r="Z732" t="s">
        <v>1451</v>
      </c>
      <c r="AA732" s="6" t="s">
        <v>1293</v>
      </c>
      <c r="AB732" s="6" t="s">
        <v>1461</v>
      </c>
      <c r="AC732" s="370">
        <v>3</v>
      </c>
      <c r="AD732" s="6" t="s">
        <v>1461</v>
      </c>
      <c r="AE732" s="370">
        <v>3</v>
      </c>
      <c r="AF732" s="6" t="s">
        <v>118</v>
      </c>
      <c r="AG732" s="6"/>
      <c r="AH732" t="s">
        <v>1659</v>
      </c>
    </row>
    <row r="733" spans="1:34" x14ac:dyDescent="0.3">
      <c r="A733" t="s">
        <v>1277</v>
      </c>
      <c r="B733" t="s">
        <v>1837</v>
      </c>
      <c r="C733" s="365" t="s">
        <v>1652</v>
      </c>
      <c r="D733" s="365" t="s">
        <v>1481</v>
      </c>
      <c r="E733" s="365" t="s">
        <v>11</v>
      </c>
      <c r="F733" s="365" t="s">
        <v>195</v>
      </c>
      <c r="G733" s="366">
        <v>43020</v>
      </c>
      <c r="H733" s="367">
        <v>0.58194444444444449</v>
      </c>
      <c r="I733" s="368"/>
      <c r="J733" s="368"/>
      <c r="K733" s="368"/>
      <c r="M733" s="368"/>
      <c r="N733" s="368"/>
      <c r="O733" s="368"/>
      <c r="Q733" t="s">
        <v>1374</v>
      </c>
      <c r="R733" t="s">
        <v>1374</v>
      </c>
      <c r="S733" t="s">
        <v>1408</v>
      </c>
      <c r="T733" t="s">
        <v>1409</v>
      </c>
      <c r="U733">
        <v>0</v>
      </c>
      <c r="V733" s="369" t="s">
        <v>1409</v>
      </c>
      <c r="W733" t="s">
        <v>1657</v>
      </c>
      <c r="X733">
        <v>123117</v>
      </c>
      <c r="Y733">
        <v>0</v>
      </c>
      <c r="Z733">
        <v>0</v>
      </c>
      <c r="AA733" s="6" t="s">
        <v>1293</v>
      </c>
      <c r="AB733" s="6">
        <v>1</v>
      </c>
      <c r="AC733" s="370">
        <v>3</v>
      </c>
      <c r="AD733" s="6"/>
      <c r="AE733" s="370"/>
      <c r="AF733" s="6">
        <v>1</v>
      </c>
      <c r="AG733" s="6"/>
      <c r="AH733" t="s">
        <v>1658</v>
      </c>
    </row>
    <row r="734" spans="1:34" x14ac:dyDescent="0.3">
      <c r="A734" t="s">
        <v>1277</v>
      </c>
      <c r="B734" t="s">
        <v>1837</v>
      </c>
      <c r="C734" s="365" t="s">
        <v>1652</v>
      </c>
      <c r="D734" s="365" t="s">
        <v>1481</v>
      </c>
      <c r="E734" s="365" t="s">
        <v>11</v>
      </c>
      <c r="F734" s="365" t="s">
        <v>195</v>
      </c>
      <c r="G734" s="366">
        <v>43020</v>
      </c>
      <c r="H734" s="367">
        <v>0.58194444444444449</v>
      </c>
      <c r="I734" s="368"/>
      <c r="J734" s="368"/>
      <c r="K734" s="368"/>
      <c r="M734" s="368"/>
      <c r="N734" s="368"/>
      <c r="O734" s="368"/>
      <c r="Q734" t="s">
        <v>785</v>
      </c>
      <c r="R734" t="s">
        <v>785</v>
      </c>
      <c r="S734" t="s">
        <v>800</v>
      </c>
      <c r="T734" t="s">
        <v>805</v>
      </c>
      <c r="U734" t="s">
        <v>806</v>
      </c>
      <c r="V734" s="369" t="s">
        <v>807</v>
      </c>
      <c r="W734" t="s">
        <v>1322</v>
      </c>
      <c r="X734">
        <v>131141</v>
      </c>
      <c r="Y734">
        <v>0</v>
      </c>
      <c r="Z734">
        <v>0</v>
      </c>
      <c r="AA734" s="6" t="s">
        <v>1280</v>
      </c>
      <c r="AB734" s="6"/>
      <c r="AC734" s="370"/>
      <c r="AD734" s="6">
        <v>4</v>
      </c>
      <c r="AE734" s="370">
        <v>3</v>
      </c>
      <c r="AF734" s="6">
        <v>4</v>
      </c>
      <c r="AG734" s="6"/>
      <c r="AH734" t="s">
        <v>1839</v>
      </c>
    </row>
    <row r="735" spans="1:34" x14ac:dyDescent="0.3">
      <c r="A735" t="s">
        <v>1277</v>
      </c>
      <c r="B735" t="s">
        <v>1837</v>
      </c>
      <c r="C735" s="365" t="s">
        <v>1652</v>
      </c>
      <c r="D735" s="365" t="s">
        <v>1481</v>
      </c>
      <c r="E735" s="365" t="s">
        <v>11</v>
      </c>
      <c r="F735" s="365" t="s">
        <v>195</v>
      </c>
      <c r="G735" s="366">
        <v>43020</v>
      </c>
      <c r="H735" s="367">
        <v>0.58194444444444449</v>
      </c>
      <c r="I735" s="368"/>
      <c r="J735" s="368"/>
      <c r="K735" s="368"/>
      <c r="M735" s="368"/>
      <c r="N735" s="368"/>
      <c r="O735" s="368"/>
      <c r="Q735" t="s">
        <v>1286</v>
      </c>
      <c r="R735" t="s">
        <v>1287</v>
      </c>
      <c r="S735" t="s">
        <v>1288</v>
      </c>
      <c r="T735" t="s">
        <v>1289</v>
      </c>
      <c r="U735" t="s">
        <v>1290</v>
      </c>
      <c r="V735" s="369" t="s">
        <v>1291</v>
      </c>
      <c r="W735" t="s">
        <v>1282</v>
      </c>
      <c r="X735">
        <v>127160</v>
      </c>
      <c r="Y735">
        <v>0</v>
      </c>
      <c r="Z735" t="s">
        <v>1292</v>
      </c>
      <c r="AA735" s="6" t="s">
        <v>1293</v>
      </c>
      <c r="AB735" s="6">
        <v>3</v>
      </c>
      <c r="AC735" s="370">
        <v>1</v>
      </c>
      <c r="AD735" s="6"/>
      <c r="AE735" s="370"/>
      <c r="AF735" s="6">
        <v>3</v>
      </c>
      <c r="AG735" s="6"/>
      <c r="AH735" t="s">
        <v>1294</v>
      </c>
    </row>
    <row r="736" spans="1:34" x14ac:dyDescent="0.3">
      <c r="A736" t="s">
        <v>1277</v>
      </c>
      <c r="B736" t="s">
        <v>1837</v>
      </c>
      <c r="C736" s="365" t="s">
        <v>1652</v>
      </c>
      <c r="D736" s="365" t="s">
        <v>1481</v>
      </c>
      <c r="E736" s="365" t="s">
        <v>11</v>
      </c>
      <c r="F736" s="365" t="s">
        <v>195</v>
      </c>
      <c r="G736" s="366">
        <v>43020</v>
      </c>
      <c r="H736" s="367">
        <v>0.58194444444444449</v>
      </c>
      <c r="I736" s="368"/>
      <c r="J736" s="368"/>
      <c r="K736" s="368"/>
      <c r="M736" s="368"/>
      <c r="N736" s="368"/>
      <c r="O736" s="368"/>
      <c r="Q736" t="s">
        <v>813</v>
      </c>
      <c r="R736" t="s">
        <v>813</v>
      </c>
      <c r="S736" t="s">
        <v>821</v>
      </c>
      <c r="T736">
        <v>0</v>
      </c>
      <c r="U736">
        <v>0</v>
      </c>
      <c r="V736" s="369" t="s">
        <v>813</v>
      </c>
      <c r="W736">
        <v>0</v>
      </c>
      <c r="X736">
        <v>1066</v>
      </c>
      <c r="Y736">
        <v>0</v>
      </c>
      <c r="Z736">
        <v>0</v>
      </c>
      <c r="AA736" s="6" t="s">
        <v>1280</v>
      </c>
      <c r="AB736" s="6"/>
      <c r="AC736" s="370"/>
      <c r="AD736" s="6">
        <v>1</v>
      </c>
      <c r="AE736" s="370">
        <v>3</v>
      </c>
      <c r="AF736" s="6">
        <v>1</v>
      </c>
      <c r="AG736" s="6"/>
      <c r="AH736" t="s">
        <v>1548</v>
      </c>
    </row>
    <row r="737" spans="1:34" x14ac:dyDescent="0.3">
      <c r="A737" t="s">
        <v>1277</v>
      </c>
      <c r="B737" t="s">
        <v>1840</v>
      </c>
      <c r="C737" s="365" t="s">
        <v>1652</v>
      </c>
      <c r="D737" s="365" t="s">
        <v>1481</v>
      </c>
      <c r="E737" s="365" t="s">
        <v>11</v>
      </c>
      <c r="F737" s="365" t="s">
        <v>195</v>
      </c>
      <c r="G737" s="366">
        <v>43020</v>
      </c>
      <c r="H737" s="367">
        <v>0.58194444444444449</v>
      </c>
      <c r="I737" s="368">
        <v>6.4799999999999996E-2</v>
      </c>
      <c r="J737" s="368">
        <v>3.6299999999999999E-2</v>
      </c>
      <c r="K737" s="368">
        <v>2.8499999999999998E-2</v>
      </c>
      <c r="L737">
        <v>0.26279999999999998</v>
      </c>
      <c r="M737" s="368">
        <v>0.1179</v>
      </c>
      <c r="N737" s="368">
        <v>0.14489999999999997</v>
      </c>
      <c r="O737" s="368"/>
      <c r="Q737" t="s">
        <v>1286</v>
      </c>
      <c r="R737" t="s">
        <v>1450</v>
      </c>
      <c r="S737">
        <v>0</v>
      </c>
      <c r="T737">
        <v>0</v>
      </c>
      <c r="U737">
        <v>0</v>
      </c>
      <c r="V737" s="369" t="s">
        <v>1450</v>
      </c>
      <c r="W737">
        <v>0</v>
      </c>
      <c r="X737">
        <v>0</v>
      </c>
      <c r="Y737">
        <v>0</v>
      </c>
      <c r="Z737" t="s">
        <v>1451</v>
      </c>
      <c r="AA737" s="6" t="s">
        <v>1293</v>
      </c>
      <c r="AB737" s="6" t="s">
        <v>1461</v>
      </c>
      <c r="AC737" s="370">
        <v>3</v>
      </c>
      <c r="AD737" s="6" t="s">
        <v>1461</v>
      </c>
      <c r="AE737" s="370">
        <v>3</v>
      </c>
      <c r="AF737" s="6" t="s">
        <v>118</v>
      </c>
      <c r="AG737" s="6"/>
      <c r="AH737" t="s">
        <v>1659</v>
      </c>
    </row>
    <row r="738" spans="1:34" x14ac:dyDescent="0.3">
      <c r="A738" t="s">
        <v>1277</v>
      </c>
      <c r="B738" t="s">
        <v>1840</v>
      </c>
      <c r="C738" s="365" t="s">
        <v>1652</v>
      </c>
      <c r="D738" s="365" t="s">
        <v>1481</v>
      </c>
      <c r="E738" s="365" t="s">
        <v>11</v>
      </c>
      <c r="F738" s="365" t="s">
        <v>195</v>
      </c>
      <c r="G738" s="366">
        <v>43020</v>
      </c>
      <c r="H738" s="367">
        <v>0.58194444444444449</v>
      </c>
      <c r="I738" s="368"/>
      <c r="J738" s="368"/>
      <c r="K738" s="368"/>
      <c r="M738" s="368"/>
      <c r="N738" s="368"/>
      <c r="O738" s="368"/>
      <c r="Q738" t="s">
        <v>785</v>
      </c>
      <c r="R738" t="s">
        <v>785</v>
      </c>
      <c r="S738" t="s">
        <v>800</v>
      </c>
      <c r="T738" t="s">
        <v>805</v>
      </c>
      <c r="U738" t="s">
        <v>806</v>
      </c>
      <c r="V738" s="369" t="s">
        <v>807</v>
      </c>
      <c r="W738" t="s">
        <v>1322</v>
      </c>
      <c r="X738">
        <v>131141</v>
      </c>
      <c r="Y738">
        <v>0</v>
      </c>
      <c r="Z738">
        <v>0</v>
      </c>
      <c r="AA738" s="6" t="s">
        <v>1280</v>
      </c>
      <c r="AB738" s="6"/>
      <c r="AC738" s="370"/>
      <c r="AD738" s="6">
        <v>9</v>
      </c>
      <c r="AE738" s="370">
        <v>3</v>
      </c>
      <c r="AF738" s="6">
        <v>9</v>
      </c>
      <c r="AG738" s="6"/>
      <c r="AH738" t="s">
        <v>1841</v>
      </c>
    </row>
    <row r="739" spans="1:34" x14ac:dyDescent="0.3">
      <c r="A739" t="s">
        <v>1277</v>
      </c>
      <c r="B739" t="s">
        <v>1840</v>
      </c>
      <c r="C739" s="365" t="s">
        <v>1652</v>
      </c>
      <c r="D739" s="365" t="s">
        <v>1481</v>
      </c>
      <c r="E739" s="365" t="s">
        <v>11</v>
      </c>
      <c r="F739" s="365" t="s">
        <v>195</v>
      </c>
      <c r="G739" s="366">
        <v>43020</v>
      </c>
      <c r="H739" s="367">
        <v>0.58194444444444449</v>
      </c>
      <c r="I739" s="368"/>
      <c r="J739" s="368"/>
      <c r="K739" s="368"/>
      <c r="M739" s="368"/>
      <c r="N739" s="368"/>
      <c r="O739" s="368"/>
      <c r="Q739" t="s">
        <v>1286</v>
      </c>
      <c r="R739" t="s">
        <v>1367</v>
      </c>
      <c r="S739" t="s">
        <v>1368</v>
      </c>
      <c r="T739">
        <v>0</v>
      </c>
      <c r="U739">
        <v>0</v>
      </c>
      <c r="V739" s="369" t="s">
        <v>1369</v>
      </c>
      <c r="W739" t="s">
        <v>1370</v>
      </c>
      <c r="X739">
        <v>148899</v>
      </c>
      <c r="Y739">
        <v>0</v>
      </c>
      <c r="Z739" t="s">
        <v>1371</v>
      </c>
      <c r="AA739" s="6" t="s">
        <v>1293</v>
      </c>
      <c r="AB739" s="6"/>
      <c r="AC739" s="370"/>
      <c r="AD739" s="6">
        <v>3</v>
      </c>
      <c r="AE739" s="370">
        <v>2</v>
      </c>
      <c r="AF739" s="6">
        <v>3</v>
      </c>
      <c r="AG739" s="6"/>
      <c r="AH739" t="s">
        <v>1372</v>
      </c>
    </row>
    <row r="740" spans="1:34" x14ac:dyDescent="0.3">
      <c r="A740" t="s">
        <v>1277</v>
      </c>
      <c r="B740" t="s">
        <v>1840</v>
      </c>
      <c r="C740" s="365" t="s">
        <v>1652</v>
      </c>
      <c r="D740" s="365" t="s">
        <v>1481</v>
      </c>
      <c r="E740" s="365" t="s">
        <v>11</v>
      </c>
      <c r="F740" s="365" t="s">
        <v>195</v>
      </c>
      <c r="G740" s="366">
        <v>43020</v>
      </c>
      <c r="H740" s="367">
        <v>0.58194444444444449</v>
      </c>
      <c r="I740" s="368"/>
      <c r="J740" s="368"/>
      <c r="K740" s="368"/>
      <c r="M740" s="368"/>
      <c r="N740" s="368"/>
      <c r="O740" s="368"/>
      <c r="Q740" t="s">
        <v>785</v>
      </c>
      <c r="R740" t="s">
        <v>785</v>
      </c>
      <c r="S740" t="s">
        <v>786</v>
      </c>
      <c r="T740" t="s">
        <v>787</v>
      </c>
      <c r="U740" t="s">
        <v>797</v>
      </c>
      <c r="V740" s="369" t="s">
        <v>797</v>
      </c>
      <c r="W740" t="s">
        <v>1347</v>
      </c>
      <c r="X740">
        <v>931</v>
      </c>
      <c r="Y740">
        <v>0</v>
      </c>
      <c r="Z740">
        <v>0</v>
      </c>
      <c r="AA740" s="6" t="s">
        <v>1280</v>
      </c>
      <c r="AB740" s="6"/>
      <c r="AC740" s="370"/>
      <c r="AD740" s="6">
        <v>1</v>
      </c>
      <c r="AE740" s="370">
        <v>3</v>
      </c>
      <c r="AF740" s="6">
        <v>1</v>
      </c>
      <c r="AG740" s="6"/>
    </row>
    <row r="741" spans="1:34" x14ac:dyDescent="0.3">
      <c r="A741" t="s">
        <v>1277</v>
      </c>
      <c r="B741" t="s">
        <v>1840</v>
      </c>
      <c r="C741" s="365" t="s">
        <v>1652</v>
      </c>
      <c r="D741" s="365" t="s">
        <v>1481</v>
      </c>
      <c r="E741" s="365" t="s">
        <v>11</v>
      </c>
      <c r="F741" s="365" t="s">
        <v>195</v>
      </c>
      <c r="G741" s="366">
        <v>43020</v>
      </c>
      <c r="H741" s="367">
        <v>0.58194444444444449</v>
      </c>
      <c r="I741" s="368"/>
      <c r="J741" s="368"/>
      <c r="K741" s="368"/>
      <c r="M741" s="368"/>
      <c r="N741" s="368"/>
      <c r="O741" s="368"/>
      <c r="Q741" t="s">
        <v>1286</v>
      </c>
      <c r="R741" t="s">
        <v>1311</v>
      </c>
      <c r="S741">
        <v>0</v>
      </c>
      <c r="T741">
        <v>0</v>
      </c>
      <c r="U741">
        <v>0</v>
      </c>
      <c r="V741" s="369" t="s">
        <v>1311</v>
      </c>
      <c r="W741">
        <v>0</v>
      </c>
      <c r="X741">
        <v>799</v>
      </c>
      <c r="Y741" t="s">
        <v>1312</v>
      </c>
      <c r="Z741" t="s">
        <v>1313</v>
      </c>
      <c r="AA741" s="6" t="s">
        <v>1298</v>
      </c>
      <c r="AB741" s="6"/>
      <c r="AC741" s="370"/>
      <c r="AD741" s="6">
        <v>1</v>
      </c>
      <c r="AE741" s="370">
        <v>3</v>
      </c>
      <c r="AF741" s="6">
        <v>1</v>
      </c>
      <c r="AG741" s="6"/>
    </row>
    <row r="742" spans="1:34" x14ac:dyDescent="0.3">
      <c r="A742" t="s">
        <v>1277</v>
      </c>
      <c r="B742" t="s">
        <v>1840</v>
      </c>
      <c r="C742" s="365" t="s">
        <v>1652</v>
      </c>
      <c r="D742" s="365" t="s">
        <v>1481</v>
      </c>
      <c r="E742" s="365" t="s">
        <v>11</v>
      </c>
      <c r="F742" s="365" t="s">
        <v>195</v>
      </c>
      <c r="G742" s="366">
        <v>43020</v>
      </c>
      <c r="H742" s="367">
        <v>0.58194444444444449</v>
      </c>
      <c r="I742" s="368"/>
      <c r="J742" s="368"/>
      <c r="K742" s="368"/>
      <c r="M742" s="368"/>
      <c r="N742" s="368"/>
      <c r="O742" s="368"/>
      <c r="Q742" t="s">
        <v>813</v>
      </c>
      <c r="R742" t="s">
        <v>813</v>
      </c>
      <c r="S742" t="s">
        <v>821</v>
      </c>
      <c r="T742">
        <v>0</v>
      </c>
      <c r="U742">
        <v>0</v>
      </c>
      <c r="V742" s="369" t="s">
        <v>813</v>
      </c>
      <c r="W742">
        <v>0</v>
      </c>
      <c r="X742">
        <v>1066</v>
      </c>
      <c r="Y742">
        <v>0</v>
      </c>
      <c r="Z742">
        <v>0</v>
      </c>
      <c r="AA742" s="6" t="s">
        <v>1280</v>
      </c>
      <c r="AB742" s="6"/>
      <c r="AC742" s="370"/>
      <c r="AD742" s="6">
        <v>1</v>
      </c>
      <c r="AE742" s="370">
        <v>3</v>
      </c>
      <c r="AF742" s="6">
        <v>1</v>
      </c>
      <c r="AG742" s="6"/>
      <c r="AH742" t="s">
        <v>1548</v>
      </c>
    </row>
    <row r="743" spans="1:34" x14ac:dyDescent="0.3">
      <c r="A743" t="s">
        <v>1277</v>
      </c>
      <c r="B743" t="s">
        <v>1840</v>
      </c>
      <c r="C743" s="365" t="s">
        <v>1652</v>
      </c>
      <c r="D743" s="365" t="s">
        <v>1481</v>
      </c>
      <c r="E743" s="365" t="s">
        <v>11</v>
      </c>
      <c r="F743" s="365" t="s">
        <v>195</v>
      </c>
      <c r="G743" s="366">
        <v>43020</v>
      </c>
      <c r="H743" s="367">
        <v>0.58194444444444449</v>
      </c>
      <c r="I743" s="368"/>
      <c r="J743" s="368"/>
      <c r="K743" s="368"/>
      <c r="M743" s="368"/>
      <c r="N743" s="368"/>
      <c r="O743" s="368"/>
      <c r="Q743" t="s">
        <v>834</v>
      </c>
      <c r="R743" t="s">
        <v>834</v>
      </c>
      <c r="S743" t="s">
        <v>534</v>
      </c>
      <c r="T743">
        <v>0</v>
      </c>
      <c r="U743">
        <v>0</v>
      </c>
      <c r="V743" s="369" t="s">
        <v>534</v>
      </c>
      <c r="W743" t="s">
        <v>1310</v>
      </c>
      <c r="X743">
        <v>105</v>
      </c>
      <c r="Y743">
        <v>0</v>
      </c>
      <c r="Z743">
        <v>0</v>
      </c>
      <c r="AA743" s="6" t="s">
        <v>1280</v>
      </c>
      <c r="AB743" s="6"/>
      <c r="AC743" s="370"/>
      <c r="AD743" s="6">
        <v>1</v>
      </c>
      <c r="AE743" s="370">
        <v>2</v>
      </c>
      <c r="AF743" s="6">
        <v>1</v>
      </c>
      <c r="AG743" s="6"/>
      <c r="AH743" t="s">
        <v>1842</v>
      </c>
    </row>
    <row r="744" spans="1:34" x14ac:dyDescent="0.3">
      <c r="A744" t="s">
        <v>1277</v>
      </c>
      <c r="B744" t="s">
        <v>1843</v>
      </c>
      <c r="C744" s="365" t="s">
        <v>1652</v>
      </c>
      <c r="D744" s="365" t="s">
        <v>1481</v>
      </c>
      <c r="E744" s="365" t="s">
        <v>11</v>
      </c>
      <c r="F744" s="365" t="s">
        <v>195</v>
      </c>
      <c r="G744" s="366">
        <v>43020</v>
      </c>
      <c r="H744" s="367">
        <v>0.58194444444444449</v>
      </c>
      <c r="I744" s="368">
        <v>5.7299999999999997E-2</v>
      </c>
      <c r="J744" s="368">
        <v>4.7100000000000003E-2</v>
      </c>
      <c r="K744" s="368">
        <v>1.0199999999999994E-2</v>
      </c>
      <c r="L744">
        <v>0.40289999999999998</v>
      </c>
      <c r="M744" s="368">
        <v>0.23949999999999999</v>
      </c>
      <c r="N744" s="368">
        <v>0.16339999999999999</v>
      </c>
      <c r="O744" s="368" t="s">
        <v>1323</v>
      </c>
      <c r="P744" t="s">
        <v>1324</v>
      </c>
      <c r="Q744" t="s">
        <v>834</v>
      </c>
      <c r="R744" t="s">
        <v>834</v>
      </c>
      <c r="S744" t="s">
        <v>534</v>
      </c>
      <c r="T744">
        <v>0</v>
      </c>
      <c r="U744">
        <v>0</v>
      </c>
      <c r="V744" s="369" t="s">
        <v>534</v>
      </c>
      <c r="W744" t="s">
        <v>1310</v>
      </c>
      <c r="X744">
        <v>105</v>
      </c>
      <c r="Y744">
        <v>0</v>
      </c>
      <c r="Z744">
        <v>0</v>
      </c>
      <c r="AA744" s="6" t="s">
        <v>1280</v>
      </c>
      <c r="AB744" s="6"/>
      <c r="AC744" s="370"/>
      <c r="AD744" s="6">
        <v>1</v>
      </c>
      <c r="AE744" s="370">
        <v>2</v>
      </c>
      <c r="AF744" s="6">
        <v>1</v>
      </c>
      <c r="AG744" s="6"/>
      <c r="AH744" t="s">
        <v>1338</v>
      </c>
    </row>
    <row r="745" spans="1:34" x14ac:dyDescent="0.3">
      <c r="A745" t="s">
        <v>1277</v>
      </c>
      <c r="B745" t="s">
        <v>1843</v>
      </c>
      <c r="C745" s="365" t="s">
        <v>1652</v>
      </c>
      <c r="D745" s="365" t="s">
        <v>1481</v>
      </c>
      <c r="E745" s="365" t="s">
        <v>11</v>
      </c>
      <c r="F745" s="365" t="s">
        <v>195</v>
      </c>
      <c r="G745" s="366">
        <v>43020</v>
      </c>
      <c r="H745" s="367">
        <v>0.58194444444444449</v>
      </c>
      <c r="I745" s="368"/>
      <c r="J745" s="368"/>
      <c r="K745" s="368"/>
      <c r="M745" s="368"/>
      <c r="N745" s="368"/>
      <c r="O745" s="368"/>
      <c r="Q745" t="s">
        <v>785</v>
      </c>
      <c r="R745" t="s">
        <v>785</v>
      </c>
      <c r="S745" t="s">
        <v>786</v>
      </c>
      <c r="T745" t="s">
        <v>787</v>
      </c>
      <c r="U745" t="s">
        <v>791</v>
      </c>
      <c r="V745" s="369" t="s">
        <v>47</v>
      </c>
      <c r="W745" t="s">
        <v>1306</v>
      </c>
      <c r="X745">
        <v>152302</v>
      </c>
      <c r="Y745" t="s">
        <v>1307</v>
      </c>
      <c r="Z745" t="s">
        <v>1308</v>
      </c>
      <c r="AA745" s="6" t="s">
        <v>1280</v>
      </c>
      <c r="AB745" s="6"/>
      <c r="AC745" s="370"/>
      <c r="AD745" s="6">
        <v>1</v>
      </c>
      <c r="AE745" s="370">
        <v>1</v>
      </c>
      <c r="AF745" s="6">
        <v>1</v>
      </c>
      <c r="AG745" s="6"/>
    </row>
    <row r="746" spans="1:34" x14ac:dyDescent="0.3">
      <c r="A746" t="s">
        <v>1277</v>
      </c>
      <c r="B746" t="s">
        <v>1843</v>
      </c>
      <c r="C746" s="365" t="s">
        <v>1652</v>
      </c>
      <c r="D746" s="365" t="s">
        <v>1481</v>
      </c>
      <c r="E746" s="365" t="s">
        <v>11</v>
      </c>
      <c r="F746" s="365" t="s">
        <v>195</v>
      </c>
      <c r="G746" s="366">
        <v>43020</v>
      </c>
      <c r="H746" s="367">
        <v>0.58194444444444449</v>
      </c>
      <c r="I746" s="368"/>
      <c r="J746" s="368"/>
      <c r="K746" s="368"/>
      <c r="M746" s="368"/>
      <c r="N746" s="368"/>
      <c r="O746" s="368"/>
      <c r="Q746" t="s">
        <v>1286</v>
      </c>
      <c r="R746" t="s">
        <v>1311</v>
      </c>
      <c r="S746">
        <v>0</v>
      </c>
      <c r="T746">
        <v>0</v>
      </c>
      <c r="U746">
        <v>0</v>
      </c>
      <c r="V746" s="369" t="s">
        <v>1311</v>
      </c>
      <c r="W746">
        <v>0</v>
      </c>
      <c r="X746">
        <v>799</v>
      </c>
      <c r="Y746" t="s">
        <v>1312</v>
      </c>
      <c r="Z746" t="s">
        <v>1313</v>
      </c>
      <c r="AA746" s="6" t="s">
        <v>1298</v>
      </c>
      <c r="AB746" s="6"/>
      <c r="AC746" s="370"/>
      <c r="AD746" s="6">
        <v>1</v>
      </c>
      <c r="AE746" s="370">
        <v>1</v>
      </c>
      <c r="AF746" s="6">
        <v>1</v>
      </c>
      <c r="AG746" s="6"/>
    </row>
    <row r="747" spans="1:34" x14ac:dyDescent="0.3">
      <c r="A747" t="s">
        <v>1277</v>
      </c>
      <c r="B747" t="s">
        <v>1185</v>
      </c>
      <c r="C747" s="365" t="s">
        <v>1652</v>
      </c>
      <c r="D747" s="365" t="s">
        <v>1481</v>
      </c>
      <c r="E747" s="365" t="s">
        <v>11</v>
      </c>
      <c r="F747" s="365" t="s">
        <v>487</v>
      </c>
      <c r="G747" s="366">
        <v>43011</v>
      </c>
      <c r="H747" s="367">
        <v>0.50069444444444444</v>
      </c>
      <c r="I747" s="368">
        <v>9.6299999999999997E-2</v>
      </c>
      <c r="J747" s="368">
        <v>7.51E-2</v>
      </c>
      <c r="K747" s="368">
        <v>2.1199999999999997E-2</v>
      </c>
      <c r="L747">
        <v>0.68659999999999999</v>
      </c>
      <c r="M747" s="368">
        <v>0.32150000000000001</v>
      </c>
      <c r="N747" s="368">
        <v>0.36509999999999998</v>
      </c>
      <c r="O747" s="368"/>
      <c r="Q747" t="s">
        <v>1286</v>
      </c>
      <c r="R747" t="s">
        <v>1287</v>
      </c>
      <c r="S747" t="s">
        <v>1288</v>
      </c>
      <c r="T747" t="s">
        <v>1289</v>
      </c>
      <c r="U747" t="s">
        <v>1290</v>
      </c>
      <c r="V747" s="369" t="s">
        <v>1291</v>
      </c>
      <c r="W747" t="s">
        <v>1282</v>
      </c>
      <c r="X747">
        <v>127160</v>
      </c>
      <c r="Y747">
        <v>0</v>
      </c>
      <c r="Z747" t="s">
        <v>1292</v>
      </c>
      <c r="AA747" s="6" t="s">
        <v>1293</v>
      </c>
      <c r="AB747" s="6">
        <v>1</v>
      </c>
      <c r="AC747" s="370">
        <v>1</v>
      </c>
      <c r="AD747" s="6">
        <v>2</v>
      </c>
      <c r="AE747" s="370">
        <v>1</v>
      </c>
      <c r="AF747" s="6">
        <v>3</v>
      </c>
      <c r="AG747" s="6"/>
      <c r="AH747" t="s">
        <v>1294</v>
      </c>
    </row>
    <row r="748" spans="1:34" x14ac:dyDescent="0.3">
      <c r="A748" t="s">
        <v>1277</v>
      </c>
      <c r="B748" t="s">
        <v>1185</v>
      </c>
      <c r="C748" s="365" t="s">
        <v>1652</v>
      </c>
      <c r="D748" s="365" t="s">
        <v>1481</v>
      </c>
      <c r="E748" s="365" t="s">
        <v>11</v>
      </c>
      <c r="F748" s="365" t="s">
        <v>487</v>
      </c>
      <c r="G748" s="366">
        <v>43011</v>
      </c>
      <c r="H748" s="367">
        <v>0.50069444444444444</v>
      </c>
      <c r="I748" s="368"/>
      <c r="J748" s="368"/>
      <c r="K748" s="368"/>
      <c r="M748" s="368"/>
      <c r="N748" s="368"/>
      <c r="O748" s="368"/>
      <c r="Q748" t="s">
        <v>785</v>
      </c>
      <c r="R748" t="s">
        <v>785</v>
      </c>
      <c r="S748" t="s">
        <v>800</v>
      </c>
      <c r="T748" t="s">
        <v>809</v>
      </c>
      <c r="U748" t="s">
        <v>810</v>
      </c>
      <c r="V748" s="369" t="s">
        <v>1413</v>
      </c>
      <c r="W748" t="s">
        <v>1389</v>
      </c>
      <c r="X748">
        <v>152367</v>
      </c>
      <c r="Y748" t="s">
        <v>1414</v>
      </c>
      <c r="Z748" t="s">
        <v>1415</v>
      </c>
      <c r="AA748" s="6" t="s">
        <v>1280</v>
      </c>
      <c r="AB748" s="6"/>
      <c r="AC748" s="370"/>
      <c r="AD748" s="6">
        <v>1</v>
      </c>
      <c r="AE748" s="370">
        <v>2</v>
      </c>
      <c r="AF748" s="6">
        <v>1</v>
      </c>
      <c r="AG748" s="6"/>
      <c r="AH748" t="s">
        <v>1844</v>
      </c>
    </row>
    <row r="749" spans="1:34" x14ac:dyDescent="0.3">
      <c r="A749" t="s">
        <v>1277</v>
      </c>
      <c r="B749" t="s">
        <v>1185</v>
      </c>
      <c r="C749" s="365" t="s">
        <v>1652</v>
      </c>
      <c r="D749" s="365" t="s">
        <v>1481</v>
      </c>
      <c r="E749" s="365" t="s">
        <v>11</v>
      </c>
      <c r="F749" s="365" t="s">
        <v>487</v>
      </c>
      <c r="G749" s="366">
        <v>43011</v>
      </c>
      <c r="H749" s="367">
        <v>0.50069444444444444</v>
      </c>
      <c r="I749" s="368"/>
      <c r="J749" s="368"/>
      <c r="K749" s="368"/>
      <c r="M749" s="368"/>
      <c r="N749" s="368"/>
      <c r="O749" s="368"/>
      <c r="Q749" t="s">
        <v>1286</v>
      </c>
      <c r="R749" t="s">
        <v>1295</v>
      </c>
      <c r="S749" t="s">
        <v>1296</v>
      </c>
      <c r="T749">
        <v>0</v>
      </c>
      <c r="U749">
        <v>0</v>
      </c>
      <c r="V749" s="369" t="s">
        <v>1297</v>
      </c>
      <c r="W749">
        <v>0</v>
      </c>
      <c r="X749">
        <v>108400</v>
      </c>
      <c r="Y749">
        <v>0</v>
      </c>
      <c r="Z749">
        <v>0</v>
      </c>
      <c r="AA749" s="6" t="s">
        <v>1298</v>
      </c>
      <c r="AB749" s="6">
        <v>1</v>
      </c>
      <c r="AC749" s="370">
        <v>1</v>
      </c>
      <c r="AD749" s="6">
        <v>1</v>
      </c>
      <c r="AE749" s="370">
        <v>1</v>
      </c>
      <c r="AF749" s="6">
        <v>2</v>
      </c>
      <c r="AG749" s="6"/>
    </row>
    <row r="750" spans="1:34" x14ac:dyDescent="0.3">
      <c r="A750" t="s">
        <v>1277</v>
      </c>
      <c r="B750" t="s">
        <v>1185</v>
      </c>
      <c r="C750" s="365" t="s">
        <v>1652</v>
      </c>
      <c r="D750" s="365" t="s">
        <v>1481</v>
      </c>
      <c r="E750" s="365" t="s">
        <v>11</v>
      </c>
      <c r="F750" s="365" t="s">
        <v>487</v>
      </c>
      <c r="G750" s="366">
        <v>43011</v>
      </c>
      <c r="H750" s="367">
        <v>0.50069444444444444</v>
      </c>
      <c r="I750" s="368"/>
      <c r="J750" s="368"/>
      <c r="K750" s="368"/>
      <c r="M750" s="368"/>
      <c r="N750" s="368"/>
      <c r="O750" s="368"/>
      <c r="Q750" t="s">
        <v>1286</v>
      </c>
      <c r="R750" t="s">
        <v>1450</v>
      </c>
      <c r="S750">
        <v>0</v>
      </c>
      <c r="T750">
        <v>0</v>
      </c>
      <c r="U750">
        <v>0</v>
      </c>
      <c r="V750" s="369" t="s">
        <v>1450</v>
      </c>
      <c r="W750">
        <v>0</v>
      </c>
      <c r="X750">
        <v>0</v>
      </c>
      <c r="Y750">
        <v>0</v>
      </c>
      <c r="Z750" t="s">
        <v>1451</v>
      </c>
      <c r="AA750" s="6" t="s">
        <v>1293</v>
      </c>
      <c r="AB750" s="6" t="s">
        <v>1461</v>
      </c>
      <c r="AC750" s="370">
        <v>3</v>
      </c>
      <c r="AD750" s="6" t="s">
        <v>1461</v>
      </c>
      <c r="AE750" s="370">
        <v>3</v>
      </c>
      <c r="AF750" s="6" t="s">
        <v>118</v>
      </c>
      <c r="AG750" s="6"/>
      <c r="AH750" t="s">
        <v>1659</v>
      </c>
    </row>
    <row r="751" spans="1:34" x14ac:dyDescent="0.3">
      <c r="A751" t="s">
        <v>1277</v>
      </c>
      <c r="B751" t="s">
        <v>1185</v>
      </c>
      <c r="C751" s="365" t="s">
        <v>1652</v>
      </c>
      <c r="D751" s="365" t="s">
        <v>1481</v>
      </c>
      <c r="E751" s="365" t="s">
        <v>11</v>
      </c>
      <c r="F751" s="365" t="s">
        <v>487</v>
      </c>
      <c r="G751" s="366">
        <v>43011</v>
      </c>
      <c r="H751" s="367">
        <v>0.50069444444444444</v>
      </c>
      <c r="I751" s="368"/>
      <c r="J751" s="368"/>
      <c r="K751" s="368"/>
      <c r="M751" s="368"/>
      <c r="N751" s="368"/>
      <c r="O751" s="368"/>
      <c r="Q751" t="s">
        <v>785</v>
      </c>
      <c r="R751" t="s">
        <v>785</v>
      </c>
      <c r="S751" t="s">
        <v>786</v>
      </c>
      <c r="T751" t="s">
        <v>787</v>
      </c>
      <c r="U751" t="s">
        <v>788</v>
      </c>
      <c r="V751" s="369" t="s">
        <v>35</v>
      </c>
      <c r="W751" t="s">
        <v>1358</v>
      </c>
      <c r="X751">
        <v>129370</v>
      </c>
      <c r="Y751">
        <v>0</v>
      </c>
      <c r="Z751">
        <v>0</v>
      </c>
      <c r="AA751" s="6" t="s">
        <v>1280</v>
      </c>
      <c r="AB751" s="6"/>
      <c r="AC751" s="370"/>
      <c r="AD751" s="6">
        <v>2</v>
      </c>
      <c r="AE751" s="370">
        <v>3</v>
      </c>
      <c r="AF751" s="6">
        <v>2</v>
      </c>
      <c r="AG751" s="6"/>
    </row>
    <row r="752" spans="1:34" x14ac:dyDescent="0.3">
      <c r="A752" t="s">
        <v>1277</v>
      </c>
      <c r="B752" t="s">
        <v>1185</v>
      </c>
      <c r="C752" s="365" t="s">
        <v>1652</v>
      </c>
      <c r="D752" s="365" t="s">
        <v>1481</v>
      </c>
      <c r="E752" s="365" t="s">
        <v>11</v>
      </c>
      <c r="F752" s="365" t="s">
        <v>487</v>
      </c>
      <c r="G752" s="366">
        <v>43011</v>
      </c>
      <c r="H752" s="367">
        <v>0.50069444444444444</v>
      </c>
      <c r="I752" s="368"/>
      <c r="J752" s="368"/>
      <c r="K752" s="368"/>
      <c r="M752" s="368"/>
      <c r="N752" s="368"/>
      <c r="O752" s="368"/>
      <c r="Q752" t="s">
        <v>785</v>
      </c>
      <c r="R752" t="s">
        <v>785</v>
      </c>
      <c r="S752" t="s">
        <v>786</v>
      </c>
      <c r="T752" t="s">
        <v>787</v>
      </c>
      <c r="U752" t="s">
        <v>1422</v>
      </c>
      <c r="V752" s="369" t="s">
        <v>1422</v>
      </c>
      <c r="W752" t="s">
        <v>1423</v>
      </c>
      <c r="X752">
        <v>939</v>
      </c>
      <c r="Y752">
        <v>0</v>
      </c>
      <c r="Z752">
        <v>0</v>
      </c>
      <c r="AA752" s="6" t="s">
        <v>1280</v>
      </c>
      <c r="AB752" s="6"/>
      <c r="AC752" s="370"/>
      <c r="AD752" s="6">
        <v>1</v>
      </c>
      <c r="AE752" s="370">
        <v>3</v>
      </c>
      <c r="AF752" s="6">
        <v>1</v>
      </c>
      <c r="AG752" s="6"/>
      <c r="AH752" t="s">
        <v>1466</v>
      </c>
    </row>
    <row r="753" spans="1:34" x14ac:dyDescent="0.3">
      <c r="A753" t="s">
        <v>1277</v>
      </c>
      <c r="B753" t="s">
        <v>1185</v>
      </c>
      <c r="C753" s="365" t="s">
        <v>1652</v>
      </c>
      <c r="D753" s="365" t="s">
        <v>1481</v>
      </c>
      <c r="E753" s="365" t="s">
        <v>11</v>
      </c>
      <c r="F753" s="365" t="s">
        <v>487</v>
      </c>
      <c r="G753" s="366">
        <v>43011</v>
      </c>
      <c r="H753" s="367">
        <v>0.50069444444444444</v>
      </c>
      <c r="I753" s="368"/>
      <c r="J753" s="368"/>
      <c r="K753" s="368"/>
      <c r="M753" s="368"/>
      <c r="N753" s="368"/>
      <c r="O753" s="368"/>
      <c r="Q753" t="s">
        <v>785</v>
      </c>
      <c r="R753" t="s">
        <v>785</v>
      </c>
      <c r="S753" t="s">
        <v>800</v>
      </c>
      <c r="T753" t="s">
        <v>805</v>
      </c>
      <c r="U753" t="s">
        <v>806</v>
      </c>
      <c r="V753" s="369" t="s">
        <v>807</v>
      </c>
      <c r="W753" t="s">
        <v>1322</v>
      </c>
      <c r="X753">
        <v>131141</v>
      </c>
      <c r="Y753">
        <v>0</v>
      </c>
      <c r="Z753">
        <v>0</v>
      </c>
      <c r="AA753" s="6" t="s">
        <v>1280</v>
      </c>
      <c r="AB753" s="6"/>
      <c r="AC753" s="370"/>
      <c r="AD753" s="6">
        <v>2</v>
      </c>
      <c r="AE753" s="370">
        <v>3</v>
      </c>
      <c r="AF753" s="6">
        <v>2</v>
      </c>
      <c r="AG753" s="6"/>
      <c r="AH753" t="s">
        <v>1845</v>
      </c>
    </row>
    <row r="754" spans="1:34" x14ac:dyDescent="0.3">
      <c r="A754" t="s">
        <v>1277</v>
      </c>
      <c r="B754" t="s">
        <v>1185</v>
      </c>
      <c r="C754" s="365" t="s">
        <v>1652</v>
      </c>
      <c r="D754" s="365" t="s">
        <v>1481</v>
      </c>
      <c r="E754" s="365" t="s">
        <v>11</v>
      </c>
      <c r="F754" s="365" t="s">
        <v>487</v>
      </c>
      <c r="G754" s="366">
        <v>43011</v>
      </c>
      <c r="H754" s="367">
        <v>0.50069444444444444</v>
      </c>
      <c r="I754" s="368"/>
      <c r="J754" s="368"/>
      <c r="K754" s="368"/>
      <c r="M754" s="368"/>
      <c r="N754" s="368"/>
      <c r="O754" s="368"/>
      <c r="Q754" t="s">
        <v>813</v>
      </c>
      <c r="R754" t="s">
        <v>813</v>
      </c>
      <c r="S754" t="s">
        <v>817</v>
      </c>
      <c r="T754">
        <v>0</v>
      </c>
      <c r="U754">
        <v>0</v>
      </c>
      <c r="V754" s="369" t="s">
        <v>1473</v>
      </c>
      <c r="W754">
        <v>0</v>
      </c>
      <c r="X754">
        <v>1080</v>
      </c>
      <c r="Y754">
        <v>0</v>
      </c>
      <c r="Z754">
        <v>0</v>
      </c>
      <c r="AA754" s="6" t="s">
        <v>1280</v>
      </c>
      <c r="AB754" s="6"/>
      <c r="AC754" s="370"/>
      <c r="AD754" s="6">
        <v>1</v>
      </c>
      <c r="AE754" s="370">
        <v>1</v>
      </c>
      <c r="AF754" s="6">
        <v>1</v>
      </c>
      <c r="AG754" s="6"/>
    </row>
    <row r="755" spans="1:34" x14ac:dyDescent="0.3">
      <c r="A755" t="s">
        <v>1277</v>
      </c>
      <c r="B755" t="s">
        <v>1185</v>
      </c>
      <c r="C755" s="365" t="s">
        <v>1652</v>
      </c>
      <c r="D755" s="365" t="s">
        <v>1481</v>
      </c>
      <c r="E755" s="365" t="s">
        <v>11</v>
      </c>
      <c r="F755" s="365" t="s">
        <v>487</v>
      </c>
      <c r="G755" s="366">
        <v>43011</v>
      </c>
      <c r="H755" s="367">
        <v>0.50069444444444444</v>
      </c>
      <c r="I755" s="368"/>
      <c r="J755" s="368"/>
      <c r="K755" s="368"/>
      <c r="M755" s="368"/>
      <c r="N755" s="368"/>
      <c r="O755" s="368"/>
      <c r="Q755" t="s">
        <v>813</v>
      </c>
      <c r="R755" t="s">
        <v>813</v>
      </c>
      <c r="S755" t="s">
        <v>833</v>
      </c>
      <c r="T755">
        <v>0</v>
      </c>
      <c r="U755">
        <v>0</v>
      </c>
      <c r="V755" s="369" t="s">
        <v>833</v>
      </c>
      <c r="W755" t="s">
        <v>1355</v>
      </c>
      <c r="X755">
        <v>1078</v>
      </c>
      <c r="Y755">
        <v>0</v>
      </c>
      <c r="Z755" t="s">
        <v>1356</v>
      </c>
      <c r="AA755" s="6" t="s">
        <v>1280</v>
      </c>
      <c r="AB755" s="6"/>
      <c r="AC755" s="370"/>
      <c r="AD755" s="6">
        <v>1</v>
      </c>
      <c r="AE755" s="370">
        <v>1</v>
      </c>
      <c r="AF755" s="6">
        <v>1</v>
      </c>
      <c r="AG755" s="6"/>
    </row>
    <row r="756" spans="1:34" x14ac:dyDescent="0.3">
      <c r="A756" t="s">
        <v>1277</v>
      </c>
      <c r="B756" t="s">
        <v>1185</v>
      </c>
      <c r="C756" s="365" t="s">
        <v>1652</v>
      </c>
      <c r="D756" s="365" t="s">
        <v>1481</v>
      </c>
      <c r="E756" s="365" t="s">
        <v>11</v>
      </c>
      <c r="F756" s="365" t="s">
        <v>487</v>
      </c>
      <c r="G756" s="366">
        <v>43011</v>
      </c>
      <c r="H756" s="367">
        <v>0.50069444444444444</v>
      </c>
      <c r="I756" s="368"/>
      <c r="J756" s="368"/>
      <c r="K756" s="368"/>
      <c r="M756" s="368"/>
      <c r="N756" s="368"/>
      <c r="O756" s="368"/>
      <c r="Q756" t="s">
        <v>1286</v>
      </c>
      <c r="R756" t="s">
        <v>1311</v>
      </c>
      <c r="S756">
        <v>0</v>
      </c>
      <c r="T756">
        <v>0</v>
      </c>
      <c r="U756">
        <v>0</v>
      </c>
      <c r="V756" s="369" t="s">
        <v>1311</v>
      </c>
      <c r="W756">
        <v>0</v>
      </c>
      <c r="X756">
        <v>799</v>
      </c>
      <c r="Y756" t="s">
        <v>1312</v>
      </c>
      <c r="Z756" t="s">
        <v>1313</v>
      </c>
      <c r="AA756" s="6" t="s">
        <v>1298</v>
      </c>
      <c r="AB756" s="6"/>
      <c r="AC756" s="370"/>
      <c r="AD756" s="6">
        <v>1</v>
      </c>
      <c r="AE756" s="370">
        <v>1</v>
      </c>
      <c r="AF756" s="6">
        <v>1</v>
      </c>
      <c r="AG756" s="6"/>
    </row>
    <row r="757" spans="1:34" x14ac:dyDescent="0.3">
      <c r="A757" t="s">
        <v>1277</v>
      </c>
      <c r="B757" t="s">
        <v>1185</v>
      </c>
      <c r="C757" s="365" t="s">
        <v>1652</v>
      </c>
      <c r="D757" s="365" t="s">
        <v>1481</v>
      </c>
      <c r="E757" s="365" t="s">
        <v>11</v>
      </c>
      <c r="F757" s="365" t="s">
        <v>487</v>
      </c>
      <c r="G757" s="366">
        <v>43011</v>
      </c>
      <c r="H757" s="367">
        <v>0.50069444444444444</v>
      </c>
      <c r="I757" s="368"/>
      <c r="J757" s="368"/>
      <c r="K757" s="368"/>
      <c r="M757" s="368"/>
      <c r="N757" s="368"/>
      <c r="O757" s="368"/>
      <c r="Q757" t="s">
        <v>834</v>
      </c>
      <c r="R757" t="s">
        <v>834</v>
      </c>
      <c r="S757" t="s">
        <v>534</v>
      </c>
      <c r="T757">
        <v>0</v>
      </c>
      <c r="U757">
        <v>0</v>
      </c>
      <c r="V757" s="369" t="s">
        <v>1309</v>
      </c>
      <c r="W757" t="s">
        <v>1310</v>
      </c>
      <c r="X757">
        <v>105</v>
      </c>
      <c r="Y757">
        <v>0</v>
      </c>
      <c r="Z757">
        <v>0</v>
      </c>
      <c r="AA757" s="6" t="s">
        <v>1280</v>
      </c>
      <c r="AB757" s="6"/>
      <c r="AC757" s="370"/>
      <c r="AD757" s="6">
        <v>1</v>
      </c>
      <c r="AE757" s="370">
        <v>1</v>
      </c>
      <c r="AF757" s="6">
        <v>1</v>
      </c>
      <c r="AG757" s="6"/>
      <c r="AH757" t="s">
        <v>1846</v>
      </c>
    </row>
    <row r="758" spans="1:34" x14ac:dyDescent="0.3">
      <c r="A758" t="s">
        <v>1277</v>
      </c>
      <c r="B758" t="s">
        <v>1185</v>
      </c>
      <c r="C758" s="365" t="s">
        <v>1652</v>
      </c>
      <c r="D758" s="365" t="s">
        <v>1481</v>
      </c>
      <c r="E758" s="365" t="s">
        <v>11</v>
      </c>
      <c r="F758" s="365" t="s">
        <v>487</v>
      </c>
      <c r="G758" s="366">
        <v>43011</v>
      </c>
      <c r="H758" s="367">
        <v>0.50069444444444444</v>
      </c>
      <c r="I758" s="368"/>
      <c r="J758" s="368"/>
      <c r="K758" s="368"/>
      <c r="M758" s="368"/>
      <c r="N758" s="368"/>
      <c r="O758" s="368"/>
      <c r="Q758" t="s">
        <v>785</v>
      </c>
      <c r="R758" t="s">
        <v>785</v>
      </c>
      <c r="S758" t="s">
        <v>786</v>
      </c>
      <c r="T758" t="s">
        <v>787</v>
      </c>
      <c r="U758" t="s">
        <v>797</v>
      </c>
      <c r="V758" s="369" t="s">
        <v>797</v>
      </c>
      <c r="W758" t="s">
        <v>1347</v>
      </c>
      <c r="X758">
        <v>931</v>
      </c>
      <c r="Y758">
        <v>0</v>
      </c>
      <c r="Z758">
        <v>0</v>
      </c>
      <c r="AA758" s="6" t="s">
        <v>1280</v>
      </c>
      <c r="AB758" s="6"/>
      <c r="AC758" s="370"/>
      <c r="AD758" s="6">
        <v>1</v>
      </c>
      <c r="AE758" s="370">
        <v>3</v>
      </c>
      <c r="AF758" s="6">
        <v>1</v>
      </c>
      <c r="AG758" s="6"/>
      <c r="AH758" t="s">
        <v>1466</v>
      </c>
    </row>
    <row r="759" spans="1:34" x14ac:dyDescent="0.3">
      <c r="A759" t="s">
        <v>1277</v>
      </c>
      <c r="B759" t="s">
        <v>1847</v>
      </c>
      <c r="C759" s="365" t="s">
        <v>1652</v>
      </c>
      <c r="D759" s="365" t="s">
        <v>1481</v>
      </c>
      <c r="E759" s="365" t="s">
        <v>11</v>
      </c>
      <c r="F759" s="365" t="s">
        <v>197</v>
      </c>
      <c r="G759" s="366">
        <v>43020</v>
      </c>
      <c r="H759" s="367">
        <v>0.54513888888888895</v>
      </c>
      <c r="I759" s="368">
        <v>6.5500000000000003E-2</v>
      </c>
      <c r="J759" s="368">
        <v>5.8700000000000002E-2</v>
      </c>
      <c r="K759" s="368">
        <v>6.8000000000000005E-3</v>
      </c>
      <c r="L759">
        <v>0.26679999999999998</v>
      </c>
      <c r="M759" s="368">
        <v>6.13E-2</v>
      </c>
      <c r="N759" s="368">
        <v>0.20549999999999999</v>
      </c>
      <c r="O759" s="368"/>
      <c r="P759" s="376" t="s">
        <v>1584</v>
      </c>
      <c r="Q759" t="s">
        <v>785</v>
      </c>
      <c r="R759" t="s">
        <v>785</v>
      </c>
      <c r="S759" t="s">
        <v>786</v>
      </c>
      <c r="T759" t="s">
        <v>787</v>
      </c>
      <c r="U759" t="s">
        <v>797</v>
      </c>
      <c r="V759" s="369" t="s">
        <v>797</v>
      </c>
      <c r="W759" t="s">
        <v>1347</v>
      </c>
      <c r="X759">
        <v>931</v>
      </c>
      <c r="Y759">
        <v>0</v>
      </c>
      <c r="Z759">
        <v>0</v>
      </c>
      <c r="AA759" s="6" t="s">
        <v>1280</v>
      </c>
      <c r="AB759" s="6">
        <v>1</v>
      </c>
      <c r="AC759" s="370">
        <v>3</v>
      </c>
      <c r="AD759" s="6"/>
      <c r="AE759" s="370"/>
      <c r="AF759" s="6">
        <v>1</v>
      </c>
      <c r="AG759" s="6"/>
      <c r="AH759" t="s">
        <v>1466</v>
      </c>
    </row>
    <row r="760" spans="1:34" x14ac:dyDescent="0.3">
      <c r="A760" t="s">
        <v>1277</v>
      </c>
      <c r="B760" t="s">
        <v>1847</v>
      </c>
      <c r="C760" s="365" t="s">
        <v>1652</v>
      </c>
      <c r="D760" s="365" t="s">
        <v>1481</v>
      </c>
      <c r="E760" s="365" t="s">
        <v>11</v>
      </c>
      <c r="F760" s="365" t="s">
        <v>197</v>
      </c>
      <c r="G760" s="366">
        <v>43020</v>
      </c>
      <c r="H760" s="367">
        <v>0.54513888888888895</v>
      </c>
      <c r="I760" s="368"/>
      <c r="J760" s="368"/>
      <c r="K760" s="368"/>
      <c r="M760" s="368"/>
      <c r="N760" s="368"/>
      <c r="O760" s="368"/>
      <c r="Q760" t="s">
        <v>1286</v>
      </c>
      <c r="R760" t="s">
        <v>1295</v>
      </c>
      <c r="S760" t="s">
        <v>1296</v>
      </c>
      <c r="T760">
        <v>0</v>
      </c>
      <c r="U760">
        <v>0</v>
      </c>
      <c r="V760" s="369" t="s">
        <v>1297</v>
      </c>
      <c r="W760">
        <v>0</v>
      </c>
      <c r="X760">
        <v>108400</v>
      </c>
      <c r="Y760">
        <v>0</v>
      </c>
      <c r="Z760">
        <v>0</v>
      </c>
      <c r="AA760" s="6" t="s">
        <v>1298</v>
      </c>
      <c r="AB760" s="6">
        <v>1</v>
      </c>
      <c r="AC760" s="370">
        <v>1</v>
      </c>
      <c r="AD760" s="6">
        <v>1</v>
      </c>
      <c r="AE760" s="370">
        <v>1</v>
      </c>
      <c r="AF760" s="6">
        <v>2</v>
      </c>
      <c r="AG760" s="6"/>
    </row>
    <row r="761" spans="1:34" x14ac:dyDescent="0.3">
      <c r="A761" t="s">
        <v>1277</v>
      </c>
      <c r="B761" t="s">
        <v>1847</v>
      </c>
      <c r="C761" s="365" t="s">
        <v>1652</v>
      </c>
      <c r="D761" s="365" t="s">
        <v>1481</v>
      </c>
      <c r="E761" s="365" t="s">
        <v>11</v>
      </c>
      <c r="F761" s="365" t="s">
        <v>197</v>
      </c>
      <c r="G761" s="366">
        <v>43020</v>
      </c>
      <c r="H761" s="367">
        <v>0.54513888888888895</v>
      </c>
      <c r="I761" s="368"/>
      <c r="J761" s="368"/>
      <c r="K761" s="368"/>
      <c r="M761" s="368"/>
      <c r="N761" s="368"/>
      <c r="O761" s="368"/>
      <c r="Q761" t="s">
        <v>785</v>
      </c>
      <c r="R761" t="s">
        <v>785</v>
      </c>
      <c r="S761" t="s">
        <v>800</v>
      </c>
      <c r="T761" t="s">
        <v>805</v>
      </c>
      <c r="U761" t="s">
        <v>806</v>
      </c>
      <c r="V761" s="369" t="s">
        <v>807</v>
      </c>
      <c r="W761" t="s">
        <v>1322</v>
      </c>
      <c r="X761">
        <v>131141</v>
      </c>
      <c r="Y761">
        <v>0</v>
      </c>
      <c r="Z761">
        <v>0</v>
      </c>
      <c r="AA761" s="6" t="s">
        <v>1280</v>
      </c>
      <c r="AB761" s="6"/>
      <c r="AC761" s="370"/>
      <c r="AD761" s="6">
        <v>12</v>
      </c>
      <c r="AE761" s="370">
        <v>3</v>
      </c>
      <c r="AF761" s="6">
        <v>12</v>
      </c>
      <c r="AG761" s="6"/>
      <c r="AH761" t="s">
        <v>1848</v>
      </c>
    </row>
    <row r="762" spans="1:34" x14ac:dyDescent="0.3">
      <c r="A762" t="s">
        <v>1277</v>
      </c>
      <c r="B762" t="s">
        <v>1847</v>
      </c>
      <c r="C762" s="365" t="s">
        <v>1652</v>
      </c>
      <c r="D762" s="365" t="s">
        <v>1481</v>
      </c>
      <c r="E762" s="365" t="s">
        <v>11</v>
      </c>
      <c r="F762" s="365" t="s">
        <v>197</v>
      </c>
      <c r="G762" s="366">
        <v>43020</v>
      </c>
      <c r="H762" s="367">
        <v>0.54513888888888895</v>
      </c>
      <c r="I762" s="368"/>
      <c r="J762" s="368"/>
      <c r="K762" s="368"/>
      <c r="M762" s="368"/>
      <c r="N762" s="368"/>
      <c r="O762" s="368"/>
      <c r="Q762" t="s">
        <v>1286</v>
      </c>
      <c r="R762" t="s">
        <v>1287</v>
      </c>
      <c r="S762" t="s">
        <v>1288</v>
      </c>
      <c r="T762" t="s">
        <v>1289</v>
      </c>
      <c r="U762" t="s">
        <v>1290</v>
      </c>
      <c r="V762" s="369" t="s">
        <v>1291</v>
      </c>
      <c r="W762" t="s">
        <v>1282</v>
      </c>
      <c r="X762">
        <v>127160</v>
      </c>
      <c r="Y762">
        <v>0</v>
      </c>
      <c r="Z762" t="s">
        <v>1292</v>
      </c>
      <c r="AA762" s="6" t="s">
        <v>1293</v>
      </c>
      <c r="AB762" s="6"/>
      <c r="AC762" s="370"/>
      <c r="AD762" s="6">
        <v>1</v>
      </c>
      <c r="AE762" s="370">
        <v>1</v>
      </c>
      <c r="AF762" s="6">
        <v>1</v>
      </c>
      <c r="AG762" s="6"/>
      <c r="AH762" t="s">
        <v>1294</v>
      </c>
    </row>
    <row r="763" spans="1:34" x14ac:dyDescent="0.3">
      <c r="A763" t="s">
        <v>1277</v>
      </c>
      <c r="B763" t="s">
        <v>1847</v>
      </c>
      <c r="C763" s="365" t="s">
        <v>1652</v>
      </c>
      <c r="D763" s="365" t="s">
        <v>1481</v>
      </c>
      <c r="E763" s="365" t="s">
        <v>11</v>
      </c>
      <c r="F763" s="365" t="s">
        <v>197</v>
      </c>
      <c r="G763" s="366">
        <v>43020</v>
      </c>
      <c r="H763" s="367">
        <v>0.54513888888888895</v>
      </c>
      <c r="I763" s="368"/>
      <c r="J763" s="368"/>
      <c r="K763" s="368"/>
      <c r="M763" s="368"/>
      <c r="N763" s="368"/>
      <c r="O763" s="368"/>
      <c r="Q763" t="s">
        <v>1286</v>
      </c>
      <c r="R763" t="s">
        <v>1367</v>
      </c>
      <c r="S763" t="s">
        <v>1368</v>
      </c>
      <c r="T763">
        <v>0</v>
      </c>
      <c r="U763">
        <v>0</v>
      </c>
      <c r="V763" s="369" t="s">
        <v>1369</v>
      </c>
      <c r="W763" t="s">
        <v>1370</v>
      </c>
      <c r="X763">
        <v>148899</v>
      </c>
      <c r="Y763">
        <v>0</v>
      </c>
      <c r="Z763" t="s">
        <v>1371</v>
      </c>
      <c r="AA763" s="6" t="s">
        <v>1293</v>
      </c>
      <c r="AB763" s="6"/>
      <c r="AC763" s="370"/>
      <c r="AD763" s="6">
        <v>12</v>
      </c>
      <c r="AE763" s="370">
        <v>1</v>
      </c>
      <c r="AF763" s="6">
        <v>12</v>
      </c>
      <c r="AG763" s="6"/>
      <c r="AH763" t="s">
        <v>1849</v>
      </c>
    </row>
    <row r="764" spans="1:34" x14ac:dyDescent="0.3">
      <c r="A764" t="s">
        <v>1277</v>
      </c>
      <c r="B764" t="s">
        <v>1850</v>
      </c>
      <c r="C764" s="365" t="s">
        <v>1652</v>
      </c>
      <c r="D764" s="365" t="s">
        <v>1481</v>
      </c>
      <c r="E764" s="365" t="s">
        <v>11</v>
      </c>
      <c r="F764" s="365" t="s">
        <v>197</v>
      </c>
      <c r="G764" s="366">
        <v>43020</v>
      </c>
      <c r="H764" s="367">
        <v>0.54513888888888895</v>
      </c>
      <c r="I764" s="368">
        <v>0.11360000000000001</v>
      </c>
      <c r="J764" s="368">
        <v>8.1600000000000006E-2</v>
      </c>
      <c r="K764" s="368">
        <v>3.2000000000000001E-2</v>
      </c>
      <c r="L764">
        <v>0.3241</v>
      </c>
      <c r="M764" s="368">
        <v>0.1183</v>
      </c>
      <c r="N764" s="368">
        <v>0.20579999999999998</v>
      </c>
      <c r="O764" s="368" t="s">
        <v>1323</v>
      </c>
      <c r="P764" t="s">
        <v>1324</v>
      </c>
      <c r="Q764" t="s">
        <v>785</v>
      </c>
      <c r="R764" t="s">
        <v>785</v>
      </c>
      <c r="S764" t="s">
        <v>786</v>
      </c>
      <c r="T764" t="s">
        <v>787</v>
      </c>
      <c r="U764" t="s">
        <v>791</v>
      </c>
      <c r="V764" s="369" t="s">
        <v>791</v>
      </c>
      <c r="W764" t="s">
        <v>1285</v>
      </c>
      <c r="X764">
        <v>22496</v>
      </c>
      <c r="Y764">
        <v>0</v>
      </c>
      <c r="Z764">
        <v>0</v>
      </c>
      <c r="AA764" s="6" t="s">
        <v>1280</v>
      </c>
      <c r="AB764" s="6"/>
      <c r="AC764" s="370"/>
      <c r="AD764" s="6">
        <v>1</v>
      </c>
      <c r="AE764" s="370">
        <v>3</v>
      </c>
      <c r="AF764" s="6">
        <v>1</v>
      </c>
      <c r="AG764" s="6"/>
    </row>
    <row r="765" spans="1:34" x14ac:dyDescent="0.3">
      <c r="A765" t="s">
        <v>1277</v>
      </c>
      <c r="B765" t="s">
        <v>1850</v>
      </c>
      <c r="C765" s="365" t="s">
        <v>1652</v>
      </c>
      <c r="D765" s="365" t="s">
        <v>1481</v>
      </c>
      <c r="E765" s="365" t="s">
        <v>11</v>
      </c>
      <c r="F765" s="365" t="s">
        <v>197</v>
      </c>
      <c r="G765" s="366">
        <v>43020</v>
      </c>
      <c r="H765" s="367">
        <v>0.54513888888888895</v>
      </c>
      <c r="I765" s="368"/>
      <c r="J765" s="368"/>
      <c r="K765" s="368"/>
      <c r="M765" s="368"/>
      <c r="N765" s="368"/>
      <c r="O765" s="368"/>
      <c r="Q765" t="s">
        <v>785</v>
      </c>
      <c r="R765" t="s">
        <v>785</v>
      </c>
      <c r="S765" t="s">
        <v>786</v>
      </c>
      <c r="T765" t="s">
        <v>787</v>
      </c>
      <c r="U765" t="s">
        <v>797</v>
      </c>
      <c r="V765" s="369" t="s">
        <v>797</v>
      </c>
      <c r="W765" t="s">
        <v>1347</v>
      </c>
      <c r="X765">
        <v>931</v>
      </c>
      <c r="Y765">
        <v>0</v>
      </c>
      <c r="Z765">
        <v>0</v>
      </c>
      <c r="AA765" s="6" t="s">
        <v>1280</v>
      </c>
      <c r="AB765" s="6"/>
      <c r="AC765" s="370"/>
      <c r="AD765" s="6">
        <v>1</v>
      </c>
      <c r="AE765" s="370">
        <v>3</v>
      </c>
      <c r="AF765" s="6">
        <v>1</v>
      </c>
      <c r="AG765" s="6"/>
    </row>
    <row r="766" spans="1:34" x14ac:dyDescent="0.3">
      <c r="A766" t="s">
        <v>1277</v>
      </c>
      <c r="B766" t="s">
        <v>1851</v>
      </c>
      <c r="C766" s="365" t="s">
        <v>1652</v>
      </c>
      <c r="D766" s="365" t="s">
        <v>1481</v>
      </c>
      <c r="E766" s="365" t="s">
        <v>11</v>
      </c>
      <c r="F766" s="365" t="s">
        <v>197</v>
      </c>
      <c r="G766" s="366">
        <v>43020</v>
      </c>
      <c r="H766" s="367">
        <v>0.54513888888888895</v>
      </c>
      <c r="I766" s="368">
        <v>0.19</v>
      </c>
      <c r="J766" s="368">
        <v>0.16839999999999999</v>
      </c>
      <c r="K766" s="368">
        <v>2.1600000000000008E-2</v>
      </c>
      <c r="L766">
        <v>1.3782000000000001</v>
      </c>
      <c r="M766" s="368">
        <v>0.76129999999999998</v>
      </c>
      <c r="N766" s="368">
        <v>0.61690000000000011</v>
      </c>
      <c r="O766" s="368"/>
      <c r="Q766" t="s">
        <v>834</v>
      </c>
      <c r="R766" t="s">
        <v>834</v>
      </c>
      <c r="S766" t="s">
        <v>534</v>
      </c>
      <c r="T766">
        <v>0</v>
      </c>
      <c r="U766">
        <v>0</v>
      </c>
      <c r="V766" s="369" t="s">
        <v>534</v>
      </c>
      <c r="W766" t="s">
        <v>1310</v>
      </c>
      <c r="X766">
        <v>105</v>
      </c>
      <c r="Y766">
        <v>0</v>
      </c>
      <c r="Z766">
        <v>0</v>
      </c>
      <c r="AA766" s="6" t="s">
        <v>1280</v>
      </c>
      <c r="AB766" s="6">
        <v>4</v>
      </c>
      <c r="AC766" s="370">
        <v>3</v>
      </c>
      <c r="AD766" s="6">
        <v>1</v>
      </c>
      <c r="AE766" s="370">
        <v>3</v>
      </c>
      <c r="AF766" s="6">
        <v>5</v>
      </c>
      <c r="AG766" s="6"/>
      <c r="AH766" t="s">
        <v>1852</v>
      </c>
    </row>
    <row r="767" spans="1:34" x14ac:dyDescent="0.3">
      <c r="A767" t="s">
        <v>1277</v>
      </c>
      <c r="B767" t="s">
        <v>1851</v>
      </c>
      <c r="C767" s="365" t="s">
        <v>1652</v>
      </c>
      <c r="D767" s="365" t="s">
        <v>1481</v>
      </c>
      <c r="E767" s="365" t="s">
        <v>11</v>
      </c>
      <c r="F767" s="365" t="s">
        <v>197</v>
      </c>
      <c r="G767" s="366">
        <v>43020</v>
      </c>
      <c r="H767" s="367">
        <v>0.54513888888888895</v>
      </c>
      <c r="I767" s="368"/>
      <c r="J767" s="368"/>
      <c r="K767" s="368"/>
      <c r="M767" s="368"/>
      <c r="N767" s="368"/>
      <c r="O767" s="368"/>
      <c r="Q767" t="s">
        <v>1286</v>
      </c>
      <c r="R767" t="s">
        <v>1450</v>
      </c>
      <c r="S767">
        <v>0</v>
      </c>
      <c r="T767">
        <v>0</v>
      </c>
      <c r="U767">
        <v>0</v>
      </c>
      <c r="V767" s="369" t="s">
        <v>1450</v>
      </c>
      <c r="W767">
        <v>0</v>
      </c>
      <c r="X767">
        <v>0</v>
      </c>
      <c r="Y767">
        <v>0</v>
      </c>
      <c r="Z767" t="s">
        <v>1451</v>
      </c>
      <c r="AA767" s="6" t="s">
        <v>1293</v>
      </c>
      <c r="AB767" s="6" t="s">
        <v>1461</v>
      </c>
      <c r="AC767" s="370">
        <v>3</v>
      </c>
      <c r="AD767" s="6" t="s">
        <v>1461</v>
      </c>
      <c r="AE767" s="370">
        <v>3</v>
      </c>
      <c r="AF767" s="6" t="s">
        <v>118</v>
      </c>
      <c r="AG767" s="6"/>
      <c r="AH767" t="s">
        <v>1659</v>
      </c>
    </row>
    <row r="768" spans="1:34" x14ac:dyDescent="0.3">
      <c r="A768" t="s">
        <v>1277</v>
      </c>
      <c r="B768" t="s">
        <v>1851</v>
      </c>
      <c r="C768" s="365" t="s">
        <v>1652</v>
      </c>
      <c r="D768" s="365" t="s">
        <v>1481</v>
      </c>
      <c r="E768" s="365" t="s">
        <v>11</v>
      </c>
      <c r="F768" s="365" t="s">
        <v>197</v>
      </c>
      <c r="G768" s="366">
        <v>43020</v>
      </c>
      <c r="H768" s="367">
        <v>0.54513888888888895</v>
      </c>
      <c r="I768" s="368"/>
      <c r="J768" s="368"/>
      <c r="K768" s="368"/>
      <c r="M768" s="368"/>
      <c r="N768" s="368"/>
      <c r="O768" s="368"/>
      <c r="Q768" t="s">
        <v>785</v>
      </c>
      <c r="R768" t="s">
        <v>785</v>
      </c>
      <c r="S768" t="s">
        <v>800</v>
      </c>
      <c r="T768" t="s">
        <v>805</v>
      </c>
      <c r="U768" t="s">
        <v>806</v>
      </c>
      <c r="V768" s="369" t="s">
        <v>1853</v>
      </c>
      <c r="W768" t="s">
        <v>1317</v>
      </c>
      <c r="X768">
        <v>913</v>
      </c>
      <c r="Y768">
        <v>0</v>
      </c>
      <c r="Z768">
        <v>0</v>
      </c>
      <c r="AA768" s="6" t="s">
        <v>1280</v>
      </c>
      <c r="AB768" s="6"/>
      <c r="AC768" s="370"/>
      <c r="AD768" s="6">
        <v>1</v>
      </c>
      <c r="AE768" s="370">
        <v>3</v>
      </c>
      <c r="AF768" s="6">
        <v>1</v>
      </c>
      <c r="AG768" s="6"/>
      <c r="AH768" t="s">
        <v>1854</v>
      </c>
    </row>
    <row r="769" spans="1:35" x14ac:dyDescent="0.3">
      <c r="A769" t="s">
        <v>1277</v>
      </c>
      <c r="B769" t="s">
        <v>1851</v>
      </c>
      <c r="C769" s="365" t="s">
        <v>1652</v>
      </c>
      <c r="D769" s="365" t="s">
        <v>1481</v>
      </c>
      <c r="E769" s="365" t="s">
        <v>11</v>
      </c>
      <c r="F769" s="365" t="s">
        <v>197</v>
      </c>
      <c r="G769" s="366">
        <v>43020</v>
      </c>
      <c r="H769" s="367">
        <v>0.54513888888888895</v>
      </c>
      <c r="I769" s="368"/>
      <c r="J769" s="368"/>
      <c r="K769" s="368"/>
      <c r="M769" s="368"/>
      <c r="N769" s="368"/>
      <c r="O769" s="368"/>
      <c r="Q769" t="s">
        <v>1286</v>
      </c>
      <c r="R769" t="s">
        <v>1311</v>
      </c>
      <c r="S769">
        <v>0</v>
      </c>
      <c r="T769">
        <v>0</v>
      </c>
      <c r="U769">
        <v>0</v>
      </c>
      <c r="V769" s="369" t="s">
        <v>1311</v>
      </c>
      <c r="W769">
        <v>0</v>
      </c>
      <c r="X769">
        <v>799</v>
      </c>
      <c r="Y769" t="s">
        <v>1312</v>
      </c>
      <c r="Z769" t="s">
        <v>1313</v>
      </c>
      <c r="AA769" s="6" t="s">
        <v>1298</v>
      </c>
      <c r="AB769" s="6"/>
      <c r="AC769" s="370"/>
      <c r="AD769" s="6">
        <v>1</v>
      </c>
      <c r="AE769" s="370">
        <v>1</v>
      </c>
      <c r="AF769" s="6">
        <v>1</v>
      </c>
      <c r="AG769" s="6"/>
    </row>
    <row r="770" spans="1:35" x14ac:dyDescent="0.3">
      <c r="A770" t="s">
        <v>1277</v>
      </c>
      <c r="B770" t="s">
        <v>1851</v>
      </c>
      <c r="C770" s="365" t="s">
        <v>1652</v>
      </c>
      <c r="D770" s="365" t="s">
        <v>1481</v>
      </c>
      <c r="E770" s="365" t="s">
        <v>11</v>
      </c>
      <c r="F770" s="365" t="s">
        <v>197</v>
      </c>
      <c r="G770" s="366">
        <v>43020</v>
      </c>
      <c r="H770" s="367">
        <v>0.54513888888888895</v>
      </c>
      <c r="I770" s="368"/>
      <c r="J770" s="368"/>
      <c r="K770" s="368"/>
      <c r="M770" s="368"/>
      <c r="N770" s="368"/>
      <c r="O770" s="368"/>
      <c r="Q770" t="s">
        <v>1286</v>
      </c>
      <c r="R770" t="s">
        <v>1367</v>
      </c>
      <c r="S770" t="s">
        <v>1368</v>
      </c>
      <c r="T770">
        <v>0</v>
      </c>
      <c r="U770">
        <v>0</v>
      </c>
      <c r="V770" s="369" t="s">
        <v>1369</v>
      </c>
      <c r="W770" t="s">
        <v>1370</v>
      </c>
      <c r="X770">
        <v>148899</v>
      </c>
      <c r="Y770">
        <v>0</v>
      </c>
      <c r="Z770" t="s">
        <v>1371</v>
      </c>
      <c r="AA770" s="6" t="s">
        <v>1293</v>
      </c>
      <c r="AB770" s="6"/>
      <c r="AC770" s="370"/>
      <c r="AD770" s="6">
        <v>1</v>
      </c>
      <c r="AE770" s="370">
        <v>1</v>
      </c>
      <c r="AF770" s="6">
        <v>1</v>
      </c>
      <c r="AG770" s="6"/>
      <c r="AH770" t="s">
        <v>1372</v>
      </c>
    </row>
    <row r="771" spans="1:35" x14ac:dyDescent="0.3">
      <c r="A771" t="s">
        <v>1277</v>
      </c>
      <c r="B771" t="s">
        <v>1189</v>
      </c>
      <c r="C771" s="365" t="s">
        <v>1652</v>
      </c>
      <c r="D771" s="365" t="s">
        <v>1481</v>
      </c>
      <c r="E771" s="365" t="s">
        <v>11</v>
      </c>
      <c r="F771" s="365" t="s">
        <v>197</v>
      </c>
      <c r="G771" s="366">
        <v>43011</v>
      </c>
      <c r="H771" s="367">
        <v>0.36736111111111108</v>
      </c>
      <c r="I771" s="368">
        <v>4.9700000000000001E-2</v>
      </c>
      <c r="J771" s="368">
        <v>2.6700000000000002E-2</v>
      </c>
      <c r="K771" s="368">
        <v>2.3E-2</v>
      </c>
      <c r="L771">
        <v>0.44890000000000002</v>
      </c>
      <c r="M771" s="368">
        <v>0.31879999999999997</v>
      </c>
      <c r="N771" s="368">
        <v>0.13010000000000005</v>
      </c>
      <c r="O771" s="368"/>
      <c r="Q771" t="s">
        <v>834</v>
      </c>
      <c r="R771" t="s">
        <v>834</v>
      </c>
      <c r="S771" t="s">
        <v>534</v>
      </c>
      <c r="T771">
        <v>0</v>
      </c>
      <c r="U771">
        <v>0</v>
      </c>
      <c r="V771" s="369" t="s">
        <v>534</v>
      </c>
      <c r="W771" t="s">
        <v>1310</v>
      </c>
      <c r="X771">
        <v>105</v>
      </c>
      <c r="Y771">
        <v>0</v>
      </c>
      <c r="Z771">
        <v>0</v>
      </c>
      <c r="AA771" s="6" t="s">
        <v>1280</v>
      </c>
      <c r="AB771" s="6">
        <v>1</v>
      </c>
      <c r="AC771" s="370">
        <v>3</v>
      </c>
      <c r="AD771" s="6">
        <v>2</v>
      </c>
      <c r="AE771" s="370">
        <v>3</v>
      </c>
      <c r="AF771" s="6">
        <v>3</v>
      </c>
      <c r="AG771" s="6"/>
      <c r="AH771" t="s">
        <v>1338</v>
      </c>
    </row>
    <row r="772" spans="1:35" x14ac:dyDescent="0.3">
      <c r="A772" t="s">
        <v>1277</v>
      </c>
      <c r="B772" t="s">
        <v>1189</v>
      </c>
      <c r="C772" s="365" t="s">
        <v>1652</v>
      </c>
      <c r="D772" s="365" t="s">
        <v>1481</v>
      </c>
      <c r="E772" s="365" t="s">
        <v>11</v>
      </c>
      <c r="F772" s="365" t="s">
        <v>197</v>
      </c>
      <c r="G772" s="366">
        <v>43011</v>
      </c>
      <c r="H772" s="367">
        <v>0.36736111111111108</v>
      </c>
      <c r="I772" s="368"/>
      <c r="J772" s="368"/>
      <c r="K772" s="368"/>
      <c r="M772" s="368"/>
      <c r="N772" s="368"/>
      <c r="O772" s="368"/>
      <c r="Q772" t="s">
        <v>1286</v>
      </c>
      <c r="R772" t="s">
        <v>1287</v>
      </c>
      <c r="S772" t="s">
        <v>1288</v>
      </c>
      <c r="T772" t="s">
        <v>1289</v>
      </c>
      <c r="U772" t="s">
        <v>1290</v>
      </c>
      <c r="V772" s="369" t="s">
        <v>1291</v>
      </c>
      <c r="W772" t="s">
        <v>1282</v>
      </c>
      <c r="X772">
        <v>127160</v>
      </c>
      <c r="Y772">
        <v>0</v>
      </c>
      <c r="Z772" t="s">
        <v>1292</v>
      </c>
      <c r="AA772" s="6" t="s">
        <v>1293</v>
      </c>
      <c r="AB772" s="6"/>
      <c r="AC772" s="370"/>
      <c r="AD772" s="6">
        <v>1</v>
      </c>
      <c r="AE772" s="370">
        <v>1</v>
      </c>
      <c r="AF772" s="6">
        <v>1</v>
      </c>
      <c r="AG772" s="6"/>
      <c r="AH772" t="s">
        <v>1294</v>
      </c>
    </row>
    <row r="773" spans="1:35" x14ac:dyDescent="0.3">
      <c r="A773" t="s">
        <v>1277</v>
      </c>
      <c r="B773" t="s">
        <v>1174</v>
      </c>
      <c r="C773" s="365" t="s">
        <v>1652</v>
      </c>
      <c r="D773" s="365" t="s">
        <v>1481</v>
      </c>
      <c r="E773" s="365" t="s">
        <v>11</v>
      </c>
      <c r="F773" s="365" t="s">
        <v>197</v>
      </c>
      <c r="G773" s="366">
        <v>43011</v>
      </c>
      <c r="H773" s="367">
        <v>0.36736111111111108</v>
      </c>
      <c r="I773" s="368">
        <v>2.7799999999999998E-2</v>
      </c>
      <c r="J773" s="368">
        <v>2.53E-2</v>
      </c>
      <c r="K773" s="368">
        <v>2.4999999999999988E-3</v>
      </c>
      <c r="L773">
        <v>0.33090000000000003</v>
      </c>
      <c r="M773" s="368">
        <v>0.19639999999999999</v>
      </c>
      <c r="N773" s="368">
        <v>0.13450000000000004</v>
      </c>
      <c r="O773" s="368" t="s">
        <v>1323</v>
      </c>
      <c r="P773" t="s">
        <v>1324</v>
      </c>
      <c r="Q773" t="s">
        <v>785</v>
      </c>
      <c r="R773" t="s">
        <v>785</v>
      </c>
      <c r="S773" t="s">
        <v>800</v>
      </c>
      <c r="T773" t="s">
        <v>805</v>
      </c>
      <c r="U773" t="s">
        <v>806</v>
      </c>
      <c r="V773" s="369" t="s">
        <v>806</v>
      </c>
      <c r="W773" t="s">
        <v>1317</v>
      </c>
      <c r="X773">
        <v>913</v>
      </c>
      <c r="Y773">
        <v>0</v>
      </c>
      <c r="Z773">
        <v>0</v>
      </c>
      <c r="AA773" s="6" t="s">
        <v>1280</v>
      </c>
      <c r="AB773" s="6"/>
      <c r="AC773" s="370"/>
      <c r="AD773" s="6">
        <v>1</v>
      </c>
      <c r="AE773" s="370">
        <v>3</v>
      </c>
      <c r="AF773" s="6">
        <v>1</v>
      </c>
      <c r="AG773" s="6"/>
    </row>
    <row r="774" spans="1:35" x14ac:dyDescent="0.3">
      <c r="A774" t="s">
        <v>1277</v>
      </c>
      <c r="B774" t="s">
        <v>1174</v>
      </c>
      <c r="C774" s="365" t="s">
        <v>1652</v>
      </c>
      <c r="D774" s="365" t="s">
        <v>1481</v>
      </c>
      <c r="E774" s="365" t="s">
        <v>11</v>
      </c>
      <c r="F774" s="365" t="s">
        <v>197</v>
      </c>
      <c r="G774" s="366">
        <v>43011</v>
      </c>
      <c r="H774" s="367">
        <v>0.36736111111111108</v>
      </c>
      <c r="I774" s="368"/>
      <c r="J774" s="368"/>
      <c r="K774" s="368"/>
      <c r="M774" s="368"/>
      <c r="N774" s="368"/>
      <c r="O774" s="368"/>
      <c r="Q774" t="s">
        <v>1286</v>
      </c>
      <c r="R774" t="s">
        <v>1287</v>
      </c>
      <c r="S774" t="s">
        <v>1288</v>
      </c>
      <c r="T774" t="s">
        <v>1289</v>
      </c>
      <c r="U774" t="s">
        <v>1290</v>
      </c>
      <c r="V774" s="369" t="s">
        <v>1291</v>
      </c>
      <c r="W774" t="s">
        <v>1282</v>
      </c>
      <c r="X774">
        <v>127160</v>
      </c>
      <c r="Y774">
        <v>0</v>
      </c>
      <c r="Z774" t="s">
        <v>1292</v>
      </c>
      <c r="AA774" s="6" t="s">
        <v>1293</v>
      </c>
      <c r="AB774" s="6"/>
      <c r="AC774" s="370"/>
      <c r="AD774" s="6">
        <v>2</v>
      </c>
      <c r="AE774" s="370">
        <v>1</v>
      </c>
      <c r="AF774" s="6">
        <v>2</v>
      </c>
      <c r="AG774" s="6"/>
      <c r="AH774" t="s">
        <v>1294</v>
      </c>
    </row>
    <row r="775" spans="1:35" x14ac:dyDescent="0.3">
      <c r="A775" t="s">
        <v>1277</v>
      </c>
      <c r="B775" t="s">
        <v>1174</v>
      </c>
      <c r="C775" s="365" t="s">
        <v>1652</v>
      </c>
      <c r="D775" s="365" t="s">
        <v>1481</v>
      </c>
      <c r="E775" s="365" t="s">
        <v>11</v>
      </c>
      <c r="F775" s="365" t="s">
        <v>197</v>
      </c>
      <c r="G775" s="366">
        <v>43011</v>
      </c>
      <c r="H775" s="367">
        <v>0.36736111111111108</v>
      </c>
      <c r="I775" s="368"/>
      <c r="J775" s="368"/>
      <c r="K775" s="368"/>
      <c r="M775" s="368"/>
      <c r="N775" s="368"/>
      <c r="O775" s="368"/>
      <c r="Q775" t="s">
        <v>1286</v>
      </c>
      <c r="R775">
        <v>0</v>
      </c>
      <c r="S775">
        <v>0</v>
      </c>
      <c r="T775">
        <v>0</v>
      </c>
      <c r="U775">
        <v>0</v>
      </c>
      <c r="V775" s="369" t="s">
        <v>1855</v>
      </c>
      <c r="W775">
        <v>0</v>
      </c>
      <c r="X775">
        <v>0</v>
      </c>
      <c r="Y775">
        <v>0</v>
      </c>
      <c r="Z775">
        <v>0</v>
      </c>
      <c r="AA775" s="6" t="s">
        <v>1280</v>
      </c>
      <c r="AB775" s="6"/>
      <c r="AC775" s="370"/>
      <c r="AD775" s="6">
        <v>1</v>
      </c>
      <c r="AE775" s="370">
        <v>3</v>
      </c>
      <c r="AF775" s="6">
        <v>1</v>
      </c>
      <c r="AG775" s="6"/>
      <c r="AH775" t="s">
        <v>1856</v>
      </c>
      <c r="AI775" t="s">
        <v>1343</v>
      </c>
    </row>
    <row r="776" spans="1:35" x14ac:dyDescent="0.3">
      <c r="A776" t="s">
        <v>1867</v>
      </c>
      <c r="B776" t="s">
        <v>1153</v>
      </c>
      <c r="C776" s="365" t="s">
        <v>1652</v>
      </c>
      <c r="D776" s="365" t="s">
        <v>1481</v>
      </c>
      <c r="E776" s="365" t="s">
        <v>10</v>
      </c>
      <c r="F776" s="365" t="s">
        <v>518</v>
      </c>
      <c r="G776" s="366">
        <v>43012</v>
      </c>
      <c r="H776" s="367">
        <v>0.44097222222222227</v>
      </c>
      <c r="I776" s="368">
        <v>0.2281</v>
      </c>
      <c r="J776" s="368">
        <v>9.6000000000000002E-2</v>
      </c>
      <c r="K776" s="368">
        <v>0.1321</v>
      </c>
      <c r="L776">
        <v>0.58879999999999999</v>
      </c>
      <c r="M776" s="368">
        <v>0.18329999999999999</v>
      </c>
      <c r="N776" s="368">
        <v>0.40549999999999997</v>
      </c>
      <c r="O776" s="368"/>
      <c r="Q776" t="s">
        <v>813</v>
      </c>
      <c r="R776" t="s">
        <v>813</v>
      </c>
      <c r="S776" t="s">
        <v>821</v>
      </c>
      <c r="T776" t="s">
        <v>1325</v>
      </c>
      <c r="U776" t="s">
        <v>1326</v>
      </c>
      <c r="V776" s="369" t="s">
        <v>1327</v>
      </c>
      <c r="W776" t="s">
        <v>1328</v>
      </c>
      <c r="X776">
        <v>118474</v>
      </c>
      <c r="Y776">
        <v>0</v>
      </c>
      <c r="Z776">
        <v>0</v>
      </c>
      <c r="AA776" s="6" t="s">
        <v>1280</v>
      </c>
      <c r="AB776" s="6">
        <v>4</v>
      </c>
      <c r="AC776" s="370">
        <v>1</v>
      </c>
      <c r="AD776" s="6">
        <v>4</v>
      </c>
      <c r="AE776" s="370">
        <v>1</v>
      </c>
      <c r="AF776" s="6">
        <v>8</v>
      </c>
      <c r="AG776" s="6"/>
    </row>
    <row r="777" spans="1:35" x14ac:dyDescent="0.3">
      <c r="A777" t="s">
        <v>1867</v>
      </c>
      <c r="B777" t="s">
        <v>1153</v>
      </c>
      <c r="C777" s="365" t="s">
        <v>1652</v>
      </c>
      <c r="D777" s="365" t="s">
        <v>1481</v>
      </c>
      <c r="E777" s="365" t="s">
        <v>10</v>
      </c>
      <c r="F777" s="365" t="s">
        <v>518</v>
      </c>
      <c r="G777" s="366">
        <v>43012</v>
      </c>
      <c r="H777" s="367">
        <v>0.44097222222222227</v>
      </c>
      <c r="I777" s="368"/>
      <c r="J777" s="368"/>
      <c r="K777" s="368"/>
      <c r="N777" s="368"/>
      <c r="O777" s="368"/>
      <c r="Q777" t="s">
        <v>813</v>
      </c>
      <c r="R777" t="s">
        <v>813</v>
      </c>
      <c r="S777" t="s">
        <v>821</v>
      </c>
      <c r="T777" t="s">
        <v>822</v>
      </c>
      <c r="U777" t="s">
        <v>823</v>
      </c>
      <c r="V777" s="369" t="s">
        <v>82</v>
      </c>
      <c r="W777" t="s">
        <v>1279</v>
      </c>
      <c r="X777">
        <v>102101</v>
      </c>
      <c r="Y777">
        <v>0</v>
      </c>
      <c r="Z777">
        <v>0</v>
      </c>
      <c r="AA777" s="6" t="s">
        <v>1280</v>
      </c>
      <c r="AB777" s="6">
        <v>1</v>
      </c>
      <c r="AC777" s="370">
        <v>1</v>
      </c>
      <c r="AD777" s="6">
        <v>1</v>
      </c>
      <c r="AE777" s="370">
        <v>1</v>
      </c>
      <c r="AF777" s="6">
        <v>2</v>
      </c>
      <c r="AG777" s="6"/>
    </row>
    <row r="778" spans="1:35" x14ac:dyDescent="0.3">
      <c r="A778" t="s">
        <v>1867</v>
      </c>
      <c r="B778" t="s">
        <v>1153</v>
      </c>
      <c r="C778" s="365" t="s">
        <v>1652</v>
      </c>
      <c r="D778" s="365" t="s">
        <v>1481</v>
      </c>
      <c r="E778" s="365" t="s">
        <v>10</v>
      </c>
      <c r="F778" s="365" t="s">
        <v>518</v>
      </c>
      <c r="G778" s="366">
        <v>43012</v>
      </c>
      <c r="H778" s="367">
        <v>0.44097222222222227</v>
      </c>
      <c r="I778" s="368"/>
      <c r="J778" s="368"/>
      <c r="K778" s="368"/>
      <c r="N778" s="368"/>
      <c r="O778" s="368"/>
      <c r="Q778" t="s">
        <v>785</v>
      </c>
      <c r="R778" t="s">
        <v>785</v>
      </c>
      <c r="S778" t="s">
        <v>800</v>
      </c>
      <c r="T778" t="s">
        <v>1335</v>
      </c>
      <c r="U778" t="s">
        <v>1336</v>
      </c>
      <c r="V778" s="369" t="s">
        <v>1868</v>
      </c>
      <c r="W778" t="s">
        <v>1282</v>
      </c>
      <c r="X778">
        <v>129868</v>
      </c>
      <c r="Y778">
        <v>0</v>
      </c>
      <c r="Z778" t="s">
        <v>1869</v>
      </c>
      <c r="AA778" s="6" t="s">
        <v>1280</v>
      </c>
      <c r="AB778" s="6">
        <v>1</v>
      </c>
      <c r="AC778" s="370">
        <v>2</v>
      </c>
      <c r="AD778" s="6"/>
      <c r="AE778" s="370"/>
      <c r="AF778" s="6">
        <v>1</v>
      </c>
      <c r="AG778" s="6"/>
    </row>
    <row r="779" spans="1:35" x14ac:dyDescent="0.3">
      <c r="A779" t="s">
        <v>1867</v>
      </c>
      <c r="B779" t="s">
        <v>1153</v>
      </c>
      <c r="C779" s="365" t="s">
        <v>1652</v>
      </c>
      <c r="D779" s="365" t="s">
        <v>1481</v>
      </c>
      <c r="E779" s="365" t="s">
        <v>10</v>
      </c>
      <c r="F779" s="365" t="s">
        <v>518</v>
      </c>
      <c r="G779" s="366">
        <v>43012</v>
      </c>
      <c r="H779" s="367">
        <v>0.44097222222222227</v>
      </c>
      <c r="I779" s="368"/>
      <c r="J779" s="368"/>
      <c r="K779" s="368"/>
      <c r="N779" s="368"/>
      <c r="O779" s="368"/>
      <c r="Q779" t="s">
        <v>785</v>
      </c>
      <c r="R779" t="s">
        <v>785</v>
      </c>
      <c r="S779" t="s">
        <v>786</v>
      </c>
      <c r="T779" t="s">
        <v>787</v>
      </c>
      <c r="U779" t="s">
        <v>791</v>
      </c>
      <c r="V779" s="369" t="s">
        <v>47</v>
      </c>
      <c r="W779" t="s">
        <v>1306</v>
      </c>
      <c r="X779">
        <v>152302</v>
      </c>
      <c r="Y779" t="s">
        <v>1307</v>
      </c>
      <c r="Z779" t="s">
        <v>1308</v>
      </c>
      <c r="AA779" s="6" t="s">
        <v>1280</v>
      </c>
      <c r="AB779" s="6"/>
      <c r="AC779" s="370"/>
      <c r="AD779" s="6">
        <v>1</v>
      </c>
      <c r="AE779" s="370">
        <v>2</v>
      </c>
      <c r="AF779" s="6">
        <v>1</v>
      </c>
      <c r="AG779" s="6"/>
      <c r="AH779" t="s">
        <v>1870</v>
      </c>
    </row>
    <row r="780" spans="1:35" x14ac:dyDescent="0.3">
      <c r="A780" t="s">
        <v>1867</v>
      </c>
      <c r="B780" t="s">
        <v>1153</v>
      </c>
      <c r="C780" s="365" t="s">
        <v>1652</v>
      </c>
      <c r="D780" s="365" t="s">
        <v>1481</v>
      </c>
      <c r="E780" s="365" t="s">
        <v>10</v>
      </c>
      <c r="F780" s="365" t="s">
        <v>518</v>
      </c>
      <c r="G780" s="366">
        <v>43012</v>
      </c>
      <c r="H780" s="367">
        <v>0.44097222222222227</v>
      </c>
      <c r="I780" s="368"/>
      <c r="J780" s="368"/>
      <c r="K780" s="368"/>
      <c r="N780" s="368"/>
      <c r="O780" s="368"/>
      <c r="Q780" t="s">
        <v>785</v>
      </c>
      <c r="R780" t="s">
        <v>785</v>
      </c>
      <c r="S780" t="s">
        <v>786</v>
      </c>
      <c r="T780" t="s">
        <v>787</v>
      </c>
      <c r="U780" t="s">
        <v>788</v>
      </c>
      <c r="V780" s="369" t="s">
        <v>35</v>
      </c>
      <c r="W780" t="s">
        <v>1358</v>
      </c>
      <c r="X780">
        <v>129370</v>
      </c>
      <c r="Y780">
        <v>0</v>
      </c>
      <c r="Z780">
        <v>0</v>
      </c>
      <c r="AA780" s="6" t="s">
        <v>1280</v>
      </c>
      <c r="AB780" s="6"/>
      <c r="AC780" s="370"/>
      <c r="AD780" s="6">
        <v>1</v>
      </c>
      <c r="AE780" s="370">
        <v>2</v>
      </c>
      <c r="AF780" s="6">
        <v>1</v>
      </c>
      <c r="AG780" s="6"/>
    </row>
    <row r="781" spans="1:35" x14ac:dyDescent="0.3">
      <c r="A781" t="s">
        <v>1867</v>
      </c>
      <c r="B781" t="s">
        <v>1153</v>
      </c>
      <c r="C781" s="365" t="s">
        <v>1652</v>
      </c>
      <c r="D781" s="365" t="s">
        <v>1481</v>
      </c>
      <c r="E781" s="365" t="s">
        <v>10</v>
      </c>
      <c r="F781" s="365" t="s">
        <v>518</v>
      </c>
      <c r="G781" s="366">
        <v>43012</v>
      </c>
      <c r="H781" s="367">
        <v>0.44097222222222227</v>
      </c>
      <c r="I781" s="368"/>
      <c r="J781" s="368"/>
      <c r="K781" s="368"/>
      <c r="N781" s="368"/>
      <c r="O781" s="368"/>
      <c r="Q781" t="s">
        <v>785</v>
      </c>
      <c r="R781" t="s">
        <v>785</v>
      </c>
      <c r="S781" t="s">
        <v>800</v>
      </c>
      <c r="T781" t="s">
        <v>805</v>
      </c>
      <c r="U781" t="s">
        <v>806</v>
      </c>
      <c r="V781" s="369" t="s">
        <v>807</v>
      </c>
      <c r="W781" t="s">
        <v>1322</v>
      </c>
      <c r="X781">
        <v>131141</v>
      </c>
      <c r="Y781">
        <v>0</v>
      </c>
      <c r="Z781">
        <v>0</v>
      </c>
      <c r="AA781" s="6" t="s">
        <v>1280</v>
      </c>
      <c r="AB781" s="6"/>
      <c r="AC781" s="370"/>
      <c r="AD781" s="6">
        <v>1</v>
      </c>
      <c r="AE781" s="370">
        <v>3</v>
      </c>
      <c r="AF781" s="6">
        <v>1</v>
      </c>
      <c r="AG781" s="6"/>
      <c r="AH781" t="s">
        <v>1871</v>
      </c>
    </row>
    <row r="782" spans="1:35" x14ac:dyDescent="0.3">
      <c r="A782" t="s">
        <v>1867</v>
      </c>
      <c r="B782" t="s">
        <v>1153</v>
      </c>
      <c r="C782" s="365" t="s">
        <v>1652</v>
      </c>
      <c r="D782" s="365" t="s">
        <v>1481</v>
      </c>
      <c r="E782" s="365" t="s">
        <v>10</v>
      </c>
      <c r="F782" s="365" t="s">
        <v>518</v>
      </c>
      <c r="G782" s="366">
        <v>43012</v>
      </c>
      <c r="H782" s="367">
        <v>0.44097222222222227</v>
      </c>
      <c r="I782" s="368"/>
      <c r="J782" s="368"/>
      <c r="K782" s="368"/>
      <c r="N782" s="368"/>
      <c r="O782" s="368"/>
      <c r="Q782" t="s">
        <v>1286</v>
      </c>
      <c r="R782" t="s">
        <v>1287</v>
      </c>
      <c r="S782" t="s">
        <v>1288</v>
      </c>
      <c r="T782" t="s">
        <v>1289</v>
      </c>
      <c r="U782" t="s">
        <v>1290</v>
      </c>
      <c r="V782" s="369" t="s">
        <v>1291</v>
      </c>
      <c r="W782" t="s">
        <v>1282</v>
      </c>
      <c r="X782">
        <v>127160</v>
      </c>
      <c r="Y782">
        <v>0</v>
      </c>
      <c r="Z782" t="s">
        <v>1292</v>
      </c>
      <c r="AA782" s="6" t="s">
        <v>1293</v>
      </c>
      <c r="AB782" s="6"/>
      <c r="AC782" s="370"/>
      <c r="AD782" s="6">
        <v>1</v>
      </c>
      <c r="AE782" s="370">
        <v>1</v>
      </c>
      <c r="AF782" s="6">
        <v>1</v>
      </c>
      <c r="AG782" s="6"/>
      <c r="AH782" t="s">
        <v>1294</v>
      </c>
    </row>
    <row r="783" spans="1:35" x14ac:dyDescent="0.3">
      <c r="A783" t="s">
        <v>1867</v>
      </c>
      <c r="B783" t="s">
        <v>1153</v>
      </c>
      <c r="C783" s="365" t="s">
        <v>1652</v>
      </c>
      <c r="D783" s="365" t="s">
        <v>1481</v>
      </c>
      <c r="E783" s="365" t="s">
        <v>10</v>
      </c>
      <c r="F783" s="365" t="s">
        <v>518</v>
      </c>
      <c r="G783" s="366">
        <v>43012</v>
      </c>
      <c r="H783" s="367">
        <v>0.44097222222222227</v>
      </c>
      <c r="I783" s="368"/>
      <c r="J783" s="368"/>
      <c r="K783" s="368"/>
      <c r="N783" s="368"/>
      <c r="O783" s="368"/>
      <c r="Q783" t="s">
        <v>785</v>
      </c>
      <c r="R783" t="s">
        <v>785</v>
      </c>
      <c r="S783">
        <v>0</v>
      </c>
      <c r="T783">
        <v>0</v>
      </c>
      <c r="U783">
        <v>0</v>
      </c>
      <c r="V783" s="369" t="s">
        <v>785</v>
      </c>
      <c r="W783">
        <v>0</v>
      </c>
      <c r="X783">
        <v>882</v>
      </c>
      <c r="Y783">
        <v>0</v>
      </c>
      <c r="Z783">
        <v>0</v>
      </c>
      <c r="AA783" s="6" t="s">
        <v>1280</v>
      </c>
      <c r="AB783" s="6"/>
      <c r="AC783" s="370"/>
      <c r="AD783" s="6">
        <v>1</v>
      </c>
      <c r="AE783" s="370">
        <v>3</v>
      </c>
      <c r="AF783" s="6">
        <v>1</v>
      </c>
      <c r="AG783" s="6"/>
      <c r="AH783" t="s">
        <v>1872</v>
      </c>
    </row>
    <row r="784" spans="1:35" x14ac:dyDescent="0.3">
      <c r="A784" t="s">
        <v>1867</v>
      </c>
      <c r="B784" t="s">
        <v>1151</v>
      </c>
      <c r="C784" s="365" t="s">
        <v>1652</v>
      </c>
      <c r="D784" s="365" t="s">
        <v>1481</v>
      </c>
      <c r="E784" s="365" t="s">
        <v>10</v>
      </c>
      <c r="F784" s="365" t="s">
        <v>440</v>
      </c>
      <c r="G784" s="366">
        <v>43012</v>
      </c>
      <c r="H784" s="367">
        <v>0.49583333333333335</v>
      </c>
      <c r="I784" s="368">
        <v>5.21E-2</v>
      </c>
      <c r="J784" s="368">
        <v>4.8399999999999999E-2</v>
      </c>
      <c r="K784" s="368">
        <v>3.7000000000000019E-3</v>
      </c>
      <c r="L784">
        <v>0.2959</v>
      </c>
      <c r="M784" s="368">
        <v>0.154</v>
      </c>
      <c r="N784" s="368">
        <v>0.1419</v>
      </c>
      <c r="O784" s="368" t="s">
        <v>1323</v>
      </c>
      <c r="P784" t="s">
        <v>1873</v>
      </c>
      <c r="Q784" t="s">
        <v>785</v>
      </c>
      <c r="R784" t="s">
        <v>785</v>
      </c>
      <c r="S784" t="s">
        <v>800</v>
      </c>
      <c r="T784" t="s">
        <v>805</v>
      </c>
      <c r="U784" t="s">
        <v>806</v>
      </c>
      <c r="V784" s="369" t="s">
        <v>807</v>
      </c>
      <c r="W784" t="s">
        <v>1322</v>
      </c>
      <c r="X784">
        <v>131141</v>
      </c>
      <c r="Y784">
        <v>0</v>
      </c>
      <c r="Z784">
        <v>0</v>
      </c>
      <c r="AA784" s="6" t="s">
        <v>1280</v>
      </c>
      <c r="AB784" s="6"/>
      <c r="AC784" s="370"/>
      <c r="AD784" s="6">
        <v>1</v>
      </c>
      <c r="AE784" s="370">
        <v>3</v>
      </c>
      <c r="AF784" s="6">
        <v>1</v>
      </c>
      <c r="AG784" s="6"/>
      <c r="AH784" t="s">
        <v>1874</v>
      </c>
    </row>
    <row r="785" spans="1:34" x14ac:dyDescent="0.3">
      <c r="A785" t="s">
        <v>1867</v>
      </c>
      <c r="B785" t="s">
        <v>1151</v>
      </c>
      <c r="C785" s="365" t="s">
        <v>1652</v>
      </c>
      <c r="D785" s="365" t="s">
        <v>1481</v>
      </c>
      <c r="E785" s="365" t="s">
        <v>10</v>
      </c>
      <c r="F785" s="365" t="s">
        <v>440</v>
      </c>
      <c r="G785" s="366">
        <v>43012</v>
      </c>
      <c r="H785" s="367">
        <v>0.49583333333333335</v>
      </c>
      <c r="I785" s="368"/>
      <c r="J785" s="368"/>
      <c r="K785" s="368"/>
      <c r="N785" s="368"/>
      <c r="O785" s="368"/>
      <c r="Q785" t="s">
        <v>1286</v>
      </c>
      <c r="R785" t="s">
        <v>1287</v>
      </c>
      <c r="S785" t="s">
        <v>1288</v>
      </c>
      <c r="T785" t="s">
        <v>1289</v>
      </c>
      <c r="U785" t="s">
        <v>1290</v>
      </c>
      <c r="V785" s="369" t="s">
        <v>1291</v>
      </c>
      <c r="W785" t="s">
        <v>1282</v>
      </c>
      <c r="X785">
        <v>127160</v>
      </c>
      <c r="Y785">
        <v>0</v>
      </c>
      <c r="Z785" t="s">
        <v>1292</v>
      </c>
      <c r="AA785" s="6" t="s">
        <v>1293</v>
      </c>
      <c r="AB785" s="6"/>
      <c r="AC785" s="370"/>
      <c r="AD785" s="6">
        <v>1</v>
      </c>
      <c r="AE785" s="370">
        <v>1</v>
      </c>
      <c r="AF785" s="6">
        <v>1</v>
      </c>
      <c r="AG785" s="6"/>
      <c r="AH785" t="s">
        <v>1294</v>
      </c>
    </row>
    <row r="786" spans="1:34" x14ac:dyDescent="0.3">
      <c r="A786" t="s">
        <v>1867</v>
      </c>
      <c r="B786" t="s">
        <v>1151</v>
      </c>
      <c r="C786" s="365" t="s">
        <v>1652</v>
      </c>
      <c r="D786" s="365" t="s">
        <v>1481</v>
      </c>
      <c r="E786" s="365" t="s">
        <v>10</v>
      </c>
      <c r="F786" s="365" t="s">
        <v>440</v>
      </c>
      <c r="G786" s="366">
        <v>43012</v>
      </c>
      <c r="H786" s="367">
        <v>0.49583333333333335</v>
      </c>
      <c r="I786" s="368"/>
      <c r="J786" s="368"/>
      <c r="K786" s="368"/>
      <c r="N786" s="368"/>
      <c r="O786" s="368"/>
      <c r="Q786" t="s">
        <v>813</v>
      </c>
      <c r="R786" t="s">
        <v>813</v>
      </c>
      <c r="S786" t="s">
        <v>821</v>
      </c>
      <c r="T786" t="s">
        <v>822</v>
      </c>
      <c r="U786" t="s">
        <v>1437</v>
      </c>
      <c r="V786" s="369" t="s">
        <v>1438</v>
      </c>
      <c r="W786" t="s">
        <v>1439</v>
      </c>
      <c r="X786">
        <v>101742</v>
      </c>
      <c r="Y786">
        <v>0</v>
      </c>
      <c r="Z786">
        <v>0</v>
      </c>
      <c r="AA786" s="6" t="s">
        <v>1280</v>
      </c>
      <c r="AB786" s="6"/>
      <c r="AC786" s="370"/>
      <c r="AD786" s="6">
        <v>1</v>
      </c>
      <c r="AE786" s="370">
        <v>2</v>
      </c>
      <c r="AF786" s="6">
        <v>1</v>
      </c>
      <c r="AG786" s="6"/>
    </row>
    <row r="787" spans="1:34" x14ac:dyDescent="0.3">
      <c r="A787" t="s">
        <v>1867</v>
      </c>
      <c r="B787" t="s">
        <v>1151</v>
      </c>
      <c r="C787" s="365" t="s">
        <v>1652</v>
      </c>
      <c r="D787" s="365" t="s">
        <v>1481</v>
      </c>
      <c r="E787" s="365" t="s">
        <v>10</v>
      </c>
      <c r="F787" s="365" t="s">
        <v>440</v>
      </c>
      <c r="G787" s="366">
        <v>43012</v>
      </c>
      <c r="H787" s="367">
        <v>0.49583333333333335</v>
      </c>
      <c r="I787" s="368"/>
      <c r="J787" s="368"/>
      <c r="K787" s="368"/>
      <c r="N787" s="368"/>
      <c r="O787" s="368"/>
      <c r="Q787" t="s">
        <v>785</v>
      </c>
      <c r="R787" t="s">
        <v>785</v>
      </c>
      <c r="S787" t="s">
        <v>786</v>
      </c>
      <c r="T787" t="s">
        <v>787</v>
      </c>
      <c r="U787" t="s">
        <v>791</v>
      </c>
      <c r="V787" s="369" t="s">
        <v>47</v>
      </c>
      <c r="W787" t="s">
        <v>1306</v>
      </c>
      <c r="X787">
        <v>152302</v>
      </c>
      <c r="Y787" t="s">
        <v>1307</v>
      </c>
      <c r="Z787" t="s">
        <v>1308</v>
      </c>
      <c r="AA787" s="6" t="s">
        <v>1280</v>
      </c>
      <c r="AB787" s="6"/>
      <c r="AC787" s="370"/>
      <c r="AD787" s="6">
        <v>1</v>
      </c>
      <c r="AE787" s="370">
        <v>2</v>
      </c>
      <c r="AF787" s="6">
        <v>1</v>
      </c>
      <c r="AG787" s="6"/>
    </row>
    <row r="788" spans="1:34" x14ac:dyDescent="0.3">
      <c r="A788" t="s">
        <v>1867</v>
      </c>
      <c r="B788" t="s">
        <v>1158</v>
      </c>
      <c r="C788" s="365" t="s">
        <v>1652</v>
      </c>
      <c r="D788" s="365" t="s">
        <v>1481</v>
      </c>
      <c r="E788" s="365" t="s">
        <v>10</v>
      </c>
      <c r="F788" s="365" t="s">
        <v>440</v>
      </c>
      <c r="G788" s="366">
        <v>43012</v>
      </c>
      <c r="H788" s="367">
        <v>0.49583333333333335</v>
      </c>
      <c r="I788" s="368">
        <v>0.13120000000000001</v>
      </c>
      <c r="J788" s="368">
        <v>0.10050000000000001</v>
      </c>
      <c r="K788" s="368">
        <v>3.0700000000000005E-2</v>
      </c>
      <c r="L788">
        <v>0.40339999999999998</v>
      </c>
      <c r="M788" s="368">
        <v>0.20949999999999999</v>
      </c>
      <c r="N788" s="368">
        <v>0.19389999999999999</v>
      </c>
      <c r="O788" s="368"/>
      <c r="Q788" t="s">
        <v>785</v>
      </c>
      <c r="R788" t="s">
        <v>785</v>
      </c>
      <c r="S788" t="s">
        <v>786</v>
      </c>
      <c r="T788" t="s">
        <v>787</v>
      </c>
      <c r="U788" t="s">
        <v>791</v>
      </c>
      <c r="V788" s="369" t="s">
        <v>47</v>
      </c>
      <c r="W788" t="s">
        <v>1306</v>
      </c>
      <c r="X788">
        <v>152302</v>
      </c>
      <c r="Y788" t="s">
        <v>1307</v>
      </c>
      <c r="Z788" t="s">
        <v>1308</v>
      </c>
      <c r="AA788" s="6" t="s">
        <v>1280</v>
      </c>
      <c r="AB788" s="6">
        <v>1</v>
      </c>
      <c r="AC788" s="370">
        <v>2</v>
      </c>
      <c r="AD788" s="6">
        <v>2</v>
      </c>
      <c r="AE788" s="370">
        <v>3</v>
      </c>
      <c r="AF788" s="6">
        <v>3</v>
      </c>
      <c r="AG788" s="6"/>
    </row>
    <row r="789" spans="1:34" x14ac:dyDescent="0.3">
      <c r="A789" t="s">
        <v>1867</v>
      </c>
      <c r="B789" t="s">
        <v>1158</v>
      </c>
      <c r="C789" s="365" t="s">
        <v>1652</v>
      </c>
      <c r="D789" s="365" t="s">
        <v>1481</v>
      </c>
      <c r="E789" s="365" t="s">
        <v>10</v>
      </c>
      <c r="F789" s="365" t="s">
        <v>440</v>
      </c>
      <c r="G789" s="366">
        <v>43012</v>
      </c>
      <c r="H789" s="367">
        <v>0.49583333333333335</v>
      </c>
      <c r="I789" s="368"/>
      <c r="J789" s="368"/>
      <c r="K789" s="368"/>
      <c r="N789" s="368"/>
      <c r="O789" s="368"/>
      <c r="Q789" t="s">
        <v>1286</v>
      </c>
      <c r="R789">
        <v>0</v>
      </c>
      <c r="S789">
        <v>0</v>
      </c>
      <c r="T789">
        <v>0</v>
      </c>
      <c r="U789">
        <v>0</v>
      </c>
      <c r="V789" s="369" t="s">
        <v>1366</v>
      </c>
      <c r="W789">
        <v>0</v>
      </c>
      <c r="X789">
        <v>0</v>
      </c>
      <c r="Y789">
        <v>0</v>
      </c>
      <c r="Z789">
        <v>0</v>
      </c>
      <c r="AA789" s="6" t="s">
        <v>1280</v>
      </c>
      <c r="AB789" s="6">
        <v>38</v>
      </c>
      <c r="AC789" s="370">
        <v>1</v>
      </c>
      <c r="AD789" s="6"/>
      <c r="AE789" s="370"/>
      <c r="AF789" s="6">
        <v>38</v>
      </c>
      <c r="AG789" s="6"/>
    </row>
    <row r="790" spans="1:34" x14ac:dyDescent="0.3">
      <c r="A790" t="s">
        <v>1867</v>
      </c>
      <c r="B790" t="s">
        <v>1158</v>
      </c>
      <c r="C790" s="365" t="s">
        <v>1652</v>
      </c>
      <c r="D790" s="365" t="s">
        <v>1481</v>
      </c>
      <c r="E790" s="365" t="s">
        <v>10</v>
      </c>
      <c r="F790" s="365" t="s">
        <v>440</v>
      </c>
      <c r="G790" s="366">
        <v>43012</v>
      </c>
      <c r="H790" s="367">
        <v>0.49583333333333335</v>
      </c>
      <c r="I790" s="368"/>
      <c r="J790" s="368"/>
      <c r="K790" s="368"/>
      <c r="N790" s="368"/>
      <c r="O790" s="368"/>
      <c r="Q790" t="s">
        <v>785</v>
      </c>
      <c r="R790" t="s">
        <v>785</v>
      </c>
      <c r="S790" t="s">
        <v>786</v>
      </c>
      <c r="T790" t="s">
        <v>787</v>
      </c>
      <c r="U790" t="s">
        <v>788</v>
      </c>
      <c r="V790" s="369" t="s">
        <v>35</v>
      </c>
      <c r="W790" t="s">
        <v>1358</v>
      </c>
      <c r="X790">
        <v>129370</v>
      </c>
      <c r="Y790">
        <v>0</v>
      </c>
      <c r="Z790">
        <v>0</v>
      </c>
      <c r="AA790" s="6" t="s">
        <v>1280</v>
      </c>
      <c r="AB790" s="6">
        <v>1</v>
      </c>
      <c r="AC790" s="370">
        <v>3</v>
      </c>
      <c r="AD790" s="6"/>
      <c r="AE790" s="370"/>
      <c r="AF790" s="6">
        <v>1</v>
      </c>
      <c r="AG790" s="6"/>
      <c r="AH790" t="s">
        <v>1498</v>
      </c>
    </row>
    <row r="791" spans="1:34" x14ac:dyDescent="0.3">
      <c r="A791" t="s">
        <v>1867</v>
      </c>
      <c r="B791" t="s">
        <v>1158</v>
      </c>
      <c r="C791" s="365" t="s">
        <v>1652</v>
      </c>
      <c r="D791" s="365" t="s">
        <v>1481</v>
      </c>
      <c r="E791" s="365" t="s">
        <v>10</v>
      </c>
      <c r="F791" s="365" t="s">
        <v>440</v>
      </c>
      <c r="G791" s="366">
        <v>43012</v>
      </c>
      <c r="H791" s="367">
        <v>0.49583333333333335</v>
      </c>
      <c r="I791" s="368"/>
      <c r="J791" s="368"/>
      <c r="K791" s="368"/>
      <c r="N791" s="368"/>
      <c r="O791" s="368"/>
      <c r="Q791" t="s">
        <v>1286</v>
      </c>
      <c r="R791" t="s">
        <v>1295</v>
      </c>
      <c r="S791" t="s">
        <v>1296</v>
      </c>
      <c r="T791">
        <v>0</v>
      </c>
      <c r="U791">
        <v>0</v>
      </c>
      <c r="V791" s="369" t="s">
        <v>1297</v>
      </c>
      <c r="W791">
        <v>0</v>
      </c>
      <c r="X791">
        <v>108400</v>
      </c>
      <c r="Y791">
        <v>0</v>
      </c>
      <c r="Z791">
        <v>0</v>
      </c>
      <c r="AA791" s="6" t="s">
        <v>1298</v>
      </c>
      <c r="AB791" s="6"/>
      <c r="AC791" s="370"/>
      <c r="AD791" s="6">
        <v>1</v>
      </c>
      <c r="AE791" s="370">
        <v>1</v>
      </c>
      <c r="AF791" s="6">
        <v>1</v>
      </c>
      <c r="AG791" s="6"/>
    </row>
    <row r="792" spans="1:34" x14ac:dyDescent="0.3">
      <c r="A792" t="s">
        <v>1867</v>
      </c>
      <c r="B792" t="s">
        <v>1158</v>
      </c>
      <c r="C792" s="365" t="s">
        <v>1652</v>
      </c>
      <c r="D792" s="365" t="s">
        <v>1481</v>
      </c>
      <c r="E792" s="365" t="s">
        <v>10</v>
      </c>
      <c r="F792" s="365" t="s">
        <v>440</v>
      </c>
      <c r="G792" s="366">
        <v>43012</v>
      </c>
      <c r="H792" s="367">
        <v>0.49583333333333335</v>
      </c>
      <c r="I792" s="368"/>
      <c r="J792" s="368"/>
      <c r="K792" s="368"/>
      <c r="N792" s="368"/>
      <c r="O792" s="368"/>
      <c r="Q792" t="s">
        <v>1286</v>
      </c>
      <c r="R792" t="s">
        <v>1287</v>
      </c>
      <c r="S792" t="s">
        <v>1288</v>
      </c>
      <c r="T792" t="s">
        <v>1289</v>
      </c>
      <c r="U792" t="s">
        <v>1290</v>
      </c>
      <c r="V792" s="369" t="s">
        <v>1291</v>
      </c>
      <c r="W792" t="s">
        <v>1282</v>
      </c>
      <c r="X792">
        <v>127160</v>
      </c>
      <c r="Y792">
        <v>0</v>
      </c>
      <c r="Z792" t="s">
        <v>1292</v>
      </c>
      <c r="AA792" s="6" t="s">
        <v>1293</v>
      </c>
      <c r="AB792" s="6"/>
      <c r="AC792" s="370"/>
      <c r="AD792" s="6">
        <v>16</v>
      </c>
      <c r="AE792" s="370">
        <v>1</v>
      </c>
      <c r="AF792" s="6">
        <v>16</v>
      </c>
      <c r="AG792" s="6"/>
      <c r="AH792" t="s">
        <v>1294</v>
      </c>
    </row>
    <row r="793" spans="1:34" x14ac:dyDescent="0.3">
      <c r="A793" t="s">
        <v>1867</v>
      </c>
      <c r="B793" t="s">
        <v>1064</v>
      </c>
      <c r="C793" s="365" t="s">
        <v>1278</v>
      </c>
      <c r="D793" s="365" t="s">
        <v>1481</v>
      </c>
      <c r="E793" s="365" t="s">
        <v>12</v>
      </c>
      <c r="F793" s="365" t="s">
        <v>210</v>
      </c>
      <c r="G793" s="366">
        <v>42896</v>
      </c>
      <c r="H793" s="367">
        <v>0.56388888888888888</v>
      </c>
      <c r="I793" s="368" t="s">
        <v>1875</v>
      </c>
      <c r="J793" s="368" t="s">
        <v>1875</v>
      </c>
      <c r="K793" s="368" t="s">
        <v>1875</v>
      </c>
      <c r="L793">
        <v>2.0999999999999999E-3</v>
      </c>
      <c r="M793" s="368" t="s">
        <v>1875</v>
      </c>
      <c r="N793" s="368" t="s">
        <v>1875</v>
      </c>
      <c r="O793" s="368"/>
      <c r="P793" s="368" t="s">
        <v>1876</v>
      </c>
      <c r="Q793" t="s">
        <v>785</v>
      </c>
      <c r="R793" t="s">
        <v>785</v>
      </c>
      <c r="S793" t="s">
        <v>800</v>
      </c>
      <c r="T793" t="s">
        <v>805</v>
      </c>
      <c r="U793" t="s">
        <v>806</v>
      </c>
      <c r="V793" s="369" t="s">
        <v>807</v>
      </c>
      <c r="W793" t="s">
        <v>1322</v>
      </c>
      <c r="X793">
        <v>131141</v>
      </c>
      <c r="Y793">
        <v>0</v>
      </c>
      <c r="Z793">
        <v>0</v>
      </c>
      <c r="AA793" s="6" t="s">
        <v>1280</v>
      </c>
      <c r="AB793" s="6">
        <v>1</v>
      </c>
      <c r="AC793" s="370">
        <v>3</v>
      </c>
      <c r="AD793" s="6"/>
      <c r="AE793" s="370"/>
      <c r="AF793" s="6">
        <v>1</v>
      </c>
      <c r="AG793" s="6"/>
      <c r="AH793" t="s">
        <v>1877</v>
      </c>
    </row>
    <row r="794" spans="1:34" x14ac:dyDescent="0.3">
      <c r="A794" t="s">
        <v>1867</v>
      </c>
      <c r="B794" t="s">
        <v>1064</v>
      </c>
      <c r="C794" s="365" t="s">
        <v>1278</v>
      </c>
      <c r="D794" s="365" t="s">
        <v>1481</v>
      </c>
      <c r="E794" s="365" t="s">
        <v>12</v>
      </c>
      <c r="F794" s="365" t="s">
        <v>210</v>
      </c>
      <c r="G794" s="366">
        <v>42896</v>
      </c>
      <c r="H794" s="367">
        <v>0.56388888888888888</v>
      </c>
      <c r="I794" s="368"/>
      <c r="J794" s="368"/>
      <c r="K794" s="368"/>
      <c r="N794" s="368"/>
      <c r="O794" s="368"/>
      <c r="Q794" t="s">
        <v>813</v>
      </c>
      <c r="R794" t="s">
        <v>813</v>
      </c>
      <c r="S794" t="s">
        <v>817</v>
      </c>
      <c r="T794" t="s">
        <v>820</v>
      </c>
      <c r="U794">
        <v>0</v>
      </c>
      <c r="V794" s="369" t="s">
        <v>820</v>
      </c>
      <c r="W794" t="s">
        <v>1424</v>
      </c>
      <c r="X794">
        <v>1102</v>
      </c>
      <c r="Y794">
        <v>0</v>
      </c>
      <c r="Z794" t="s">
        <v>1425</v>
      </c>
      <c r="AA794" s="6" t="s">
        <v>1280</v>
      </c>
      <c r="AB794" s="6"/>
      <c r="AC794" s="370"/>
      <c r="AD794" s="6">
        <v>37</v>
      </c>
      <c r="AE794" s="370">
        <v>1</v>
      </c>
      <c r="AF794" s="6">
        <v>37</v>
      </c>
      <c r="AG794" s="6"/>
    </row>
    <row r="795" spans="1:34" x14ac:dyDescent="0.3">
      <c r="A795" t="s">
        <v>1867</v>
      </c>
      <c r="B795" t="s">
        <v>1064</v>
      </c>
      <c r="C795" s="365" t="s">
        <v>1278</v>
      </c>
      <c r="D795" s="365" t="s">
        <v>1481</v>
      </c>
      <c r="E795" s="365" t="s">
        <v>12</v>
      </c>
      <c r="F795" s="365" t="s">
        <v>210</v>
      </c>
      <c r="G795" s="366">
        <v>42896</v>
      </c>
      <c r="H795" s="367">
        <v>0.56388888888888888</v>
      </c>
      <c r="I795" s="368"/>
      <c r="J795" s="368"/>
      <c r="K795" s="368"/>
      <c r="N795" s="368"/>
      <c r="O795" s="368"/>
      <c r="Q795" t="s">
        <v>1286</v>
      </c>
      <c r="R795" t="s">
        <v>1295</v>
      </c>
      <c r="S795" t="s">
        <v>1296</v>
      </c>
      <c r="T795">
        <v>0</v>
      </c>
      <c r="U795">
        <v>0</v>
      </c>
      <c r="V795" s="369" t="s">
        <v>1297</v>
      </c>
      <c r="W795">
        <v>0</v>
      </c>
      <c r="X795">
        <v>108400</v>
      </c>
      <c r="Y795">
        <v>0</v>
      </c>
      <c r="Z795">
        <v>0</v>
      </c>
      <c r="AA795" s="6" t="s">
        <v>1298</v>
      </c>
      <c r="AB795" s="6"/>
      <c r="AC795" s="370"/>
      <c r="AD795" s="6">
        <v>1</v>
      </c>
      <c r="AE795" s="370">
        <v>1</v>
      </c>
      <c r="AF795" s="6">
        <v>1</v>
      </c>
      <c r="AG795" s="6"/>
    </row>
    <row r="796" spans="1:34" x14ac:dyDescent="0.3">
      <c r="A796" t="s">
        <v>1867</v>
      </c>
      <c r="B796" t="s">
        <v>1064</v>
      </c>
      <c r="C796" s="365" t="s">
        <v>1278</v>
      </c>
      <c r="D796" s="365" t="s">
        <v>1481</v>
      </c>
      <c r="E796" s="365" t="s">
        <v>12</v>
      </c>
      <c r="F796" s="365" t="s">
        <v>210</v>
      </c>
      <c r="G796" s="366">
        <v>42896</v>
      </c>
      <c r="H796" s="367">
        <v>0.56388888888888888</v>
      </c>
      <c r="I796" s="368"/>
      <c r="J796" s="368"/>
      <c r="K796" s="368"/>
      <c r="N796" s="368"/>
      <c r="O796" s="368"/>
      <c r="Q796" t="s">
        <v>1286</v>
      </c>
      <c r="R796">
        <v>0</v>
      </c>
      <c r="S796">
        <v>0</v>
      </c>
      <c r="T796">
        <v>0</v>
      </c>
      <c r="U796">
        <v>0</v>
      </c>
      <c r="V796" s="369" t="s">
        <v>1366</v>
      </c>
      <c r="W796">
        <v>0</v>
      </c>
      <c r="X796">
        <v>0</v>
      </c>
      <c r="Y796">
        <v>0</v>
      </c>
      <c r="Z796">
        <v>0</v>
      </c>
      <c r="AA796" s="6" t="s">
        <v>1280</v>
      </c>
      <c r="AB796" s="6"/>
      <c r="AC796" s="370"/>
      <c r="AD796" s="6">
        <v>11</v>
      </c>
      <c r="AE796" s="370">
        <v>1</v>
      </c>
      <c r="AF796" s="6">
        <v>11</v>
      </c>
      <c r="AG796" s="6"/>
    </row>
    <row r="797" spans="1:34" x14ac:dyDescent="0.3">
      <c r="A797" t="s">
        <v>1867</v>
      </c>
      <c r="B797" t="s">
        <v>1064</v>
      </c>
      <c r="C797" s="365" t="s">
        <v>1278</v>
      </c>
      <c r="D797" s="365" t="s">
        <v>1481</v>
      </c>
      <c r="E797" s="365" t="s">
        <v>12</v>
      </c>
      <c r="F797" s="365" t="s">
        <v>210</v>
      </c>
      <c r="G797" s="366">
        <v>42896</v>
      </c>
      <c r="H797" s="367">
        <v>0.56388888888888888</v>
      </c>
      <c r="I797" s="368"/>
      <c r="J797" s="368"/>
      <c r="K797" s="368"/>
      <c r="N797" s="368"/>
      <c r="O797" s="368"/>
      <c r="Q797" t="s">
        <v>1286</v>
      </c>
      <c r="R797" t="s">
        <v>1367</v>
      </c>
      <c r="S797" t="s">
        <v>1368</v>
      </c>
      <c r="T797">
        <v>0</v>
      </c>
      <c r="U797">
        <v>0</v>
      </c>
      <c r="V797" s="369" t="s">
        <v>1369</v>
      </c>
      <c r="W797" t="s">
        <v>1370</v>
      </c>
      <c r="X797">
        <v>148899</v>
      </c>
      <c r="Y797">
        <v>0</v>
      </c>
      <c r="Z797" t="s">
        <v>1371</v>
      </c>
      <c r="AA797" s="6" t="s">
        <v>1293</v>
      </c>
      <c r="AB797" s="6"/>
      <c r="AC797" s="370"/>
      <c r="AD797" s="6">
        <v>1</v>
      </c>
      <c r="AE797" s="370">
        <v>1</v>
      </c>
      <c r="AF797" s="6">
        <v>1</v>
      </c>
      <c r="AG797" s="6"/>
      <c r="AH797" t="s">
        <v>1878</v>
      </c>
    </row>
    <row r="798" spans="1:34" x14ac:dyDescent="0.3">
      <c r="A798" t="s">
        <v>1867</v>
      </c>
      <c r="B798" t="s">
        <v>1069</v>
      </c>
      <c r="C798" s="365" t="s">
        <v>1278</v>
      </c>
      <c r="D798" s="365" t="s">
        <v>1481</v>
      </c>
      <c r="E798" s="365" t="s">
        <v>12</v>
      </c>
      <c r="F798" s="365" t="s">
        <v>212</v>
      </c>
      <c r="G798" s="366">
        <v>42896</v>
      </c>
      <c r="H798" s="367">
        <v>0.5444444444444444</v>
      </c>
      <c r="I798" s="368">
        <v>2.0999999999999999E-3</v>
      </c>
      <c r="J798" s="368">
        <v>1E-3</v>
      </c>
      <c r="K798" s="368">
        <v>1.0999999999999998E-3</v>
      </c>
      <c r="L798">
        <v>9.2999999999999992E-3</v>
      </c>
      <c r="M798" s="368">
        <v>4.7999999999999996E-3</v>
      </c>
      <c r="N798" s="368">
        <v>4.4999999999999997E-3</v>
      </c>
      <c r="O798" s="368" t="s">
        <v>1323</v>
      </c>
      <c r="P798" t="s">
        <v>1646</v>
      </c>
      <c r="Q798" t="s">
        <v>813</v>
      </c>
      <c r="R798" t="s">
        <v>813</v>
      </c>
      <c r="S798" t="s">
        <v>817</v>
      </c>
      <c r="T798" t="s">
        <v>820</v>
      </c>
      <c r="U798">
        <v>0</v>
      </c>
      <c r="V798" s="369" t="s">
        <v>820</v>
      </c>
      <c r="W798" t="s">
        <v>1424</v>
      </c>
      <c r="X798">
        <v>1102</v>
      </c>
      <c r="Y798">
        <v>0</v>
      </c>
      <c r="Z798" t="s">
        <v>1425</v>
      </c>
      <c r="AA798" s="6" t="s">
        <v>1280</v>
      </c>
      <c r="AB798" s="6"/>
      <c r="AC798" s="370"/>
      <c r="AD798" s="6">
        <v>123</v>
      </c>
      <c r="AE798" s="370">
        <v>1</v>
      </c>
      <c r="AF798" s="6">
        <v>123</v>
      </c>
      <c r="AG798" s="6"/>
    </row>
    <row r="799" spans="1:34" x14ac:dyDescent="0.3">
      <c r="A799" t="s">
        <v>1867</v>
      </c>
      <c r="B799" t="s">
        <v>1069</v>
      </c>
      <c r="C799" s="365" t="s">
        <v>1278</v>
      </c>
      <c r="D799" s="365" t="s">
        <v>1481</v>
      </c>
      <c r="E799" s="365" t="s">
        <v>12</v>
      </c>
      <c r="F799" s="365" t="s">
        <v>212</v>
      </c>
      <c r="G799" s="366">
        <v>42896</v>
      </c>
      <c r="H799" s="367">
        <v>0.5444444444444444</v>
      </c>
      <c r="I799" s="368"/>
      <c r="J799" s="368"/>
      <c r="K799" s="368"/>
      <c r="N799" s="368"/>
      <c r="O799" s="368"/>
      <c r="Q799" t="s">
        <v>1286</v>
      </c>
      <c r="R799" t="s">
        <v>1287</v>
      </c>
      <c r="S799" t="s">
        <v>1288</v>
      </c>
      <c r="T799" t="s">
        <v>1289</v>
      </c>
      <c r="U799" t="s">
        <v>1290</v>
      </c>
      <c r="V799" s="369" t="s">
        <v>1291</v>
      </c>
      <c r="W799" t="s">
        <v>1282</v>
      </c>
      <c r="X799">
        <v>127160</v>
      </c>
      <c r="Y799">
        <v>0</v>
      </c>
      <c r="Z799" t="s">
        <v>1292</v>
      </c>
      <c r="AA799" s="6" t="s">
        <v>1293</v>
      </c>
      <c r="AB799" s="6"/>
      <c r="AC799" s="370"/>
      <c r="AD799" s="6">
        <v>5</v>
      </c>
      <c r="AE799" s="370">
        <v>1</v>
      </c>
      <c r="AF799" s="6">
        <v>5</v>
      </c>
      <c r="AG799" s="6"/>
      <c r="AH799" t="s">
        <v>1294</v>
      </c>
    </row>
    <row r="800" spans="1:34" x14ac:dyDescent="0.3">
      <c r="A800" t="s">
        <v>1867</v>
      </c>
      <c r="B800" t="s">
        <v>1069</v>
      </c>
      <c r="C800" s="365" t="s">
        <v>1278</v>
      </c>
      <c r="D800" s="365" t="s">
        <v>1481</v>
      </c>
      <c r="E800" s="365" t="s">
        <v>12</v>
      </c>
      <c r="F800" s="365" t="s">
        <v>212</v>
      </c>
      <c r="G800" s="366">
        <v>42896</v>
      </c>
      <c r="H800" s="367">
        <v>0.5444444444444444</v>
      </c>
      <c r="I800" s="368"/>
      <c r="J800" s="368"/>
      <c r="K800" s="368"/>
      <c r="N800" s="368"/>
      <c r="O800" s="368"/>
      <c r="Q800" t="s">
        <v>785</v>
      </c>
      <c r="R800" t="s">
        <v>785</v>
      </c>
      <c r="S800" t="s">
        <v>800</v>
      </c>
      <c r="T800" t="s">
        <v>805</v>
      </c>
      <c r="U800" t="s">
        <v>806</v>
      </c>
      <c r="V800" s="369" t="s">
        <v>807</v>
      </c>
      <c r="W800" t="s">
        <v>1322</v>
      </c>
      <c r="X800">
        <v>131141</v>
      </c>
      <c r="Y800">
        <v>0</v>
      </c>
      <c r="Z800">
        <v>0</v>
      </c>
      <c r="AA800" s="6" t="s">
        <v>1280</v>
      </c>
      <c r="AB800" s="6"/>
      <c r="AC800" s="370"/>
      <c r="AD800" s="6">
        <v>1</v>
      </c>
      <c r="AE800" s="370">
        <v>3</v>
      </c>
      <c r="AF800" s="6">
        <v>1</v>
      </c>
      <c r="AG800" s="6"/>
      <c r="AH800" t="s">
        <v>1879</v>
      </c>
    </row>
    <row r="801" spans="1:34" x14ac:dyDescent="0.3">
      <c r="A801" t="s">
        <v>1867</v>
      </c>
      <c r="B801" t="s">
        <v>1069</v>
      </c>
      <c r="C801" s="365" t="s">
        <v>1278</v>
      </c>
      <c r="D801" s="365" t="s">
        <v>1481</v>
      </c>
      <c r="E801" s="365" t="s">
        <v>12</v>
      </c>
      <c r="F801" s="365" t="s">
        <v>212</v>
      </c>
      <c r="G801" s="366">
        <v>42896</v>
      </c>
      <c r="H801" s="367">
        <v>0.5444444444444444</v>
      </c>
      <c r="I801" s="368"/>
      <c r="J801" s="368"/>
      <c r="K801" s="368"/>
      <c r="N801" s="368"/>
      <c r="O801" s="368"/>
      <c r="Q801" t="s">
        <v>1286</v>
      </c>
      <c r="R801">
        <v>0</v>
      </c>
      <c r="S801">
        <v>0</v>
      </c>
      <c r="T801">
        <v>0</v>
      </c>
      <c r="U801">
        <v>0</v>
      </c>
      <c r="V801" s="369" t="s">
        <v>1366</v>
      </c>
      <c r="W801">
        <v>0</v>
      </c>
      <c r="X801">
        <v>0</v>
      </c>
      <c r="Y801">
        <v>0</v>
      </c>
      <c r="Z801">
        <v>0</v>
      </c>
      <c r="AA801" s="6" t="s">
        <v>1280</v>
      </c>
      <c r="AB801" s="6"/>
      <c r="AC801" s="370"/>
      <c r="AD801" s="6">
        <v>11</v>
      </c>
      <c r="AE801" s="370">
        <v>1</v>
      </c>
      <c r="AF801" s="6">
        <v>11</v>
      </c>
      <c r="AG801" s="6"/>
    </row>
    <row r="802" spans="1:34" x14ac:dyDescent="0.3">
      <c r="A802" t="s">
        <v>1867</v>
      </c>
      <c r="B802" t="s">
        <v>1069</v>
      </c>
      <c r="C802" s="365" t="s">
        <v>1278</v>
      </c>
      <c r="D802" s="365" t="s">
        <v>1481</v>
      </c>
      <c r="E802" s="365" t="s">
        <v>12</v>
      </c>
      <c r="F802" s="365" t="s">
        <v>212</v>
      </c>
      <c r="G802" s="366">
        <v>42896</v>
      </c>
      <c r="H802" s="367">
        <v>0.5444444444444444</v>
      </c>
      <c r="I802" s="368"/>
      <c r="J802" s="368"/>
      <c r="K802" s="368"/>
      <c r="N802" s="368"/>
      <c r="O802" s="368"/>
      <c r="Q802" t="s">
        <v>1286</v>
      </c>
      <c r="R802" t="s">
        <v>1390</v>
      </c>
      <c r="S802">
        <v>0</v>
      </c>
      <c r="T802">
        <v>0</v>
      </c>
      <c r="U802">
        <v>0</v>
      </c>
      <c r="V802" s="369" t="s">
        <v>1390</v>
      </c>
      <c r="W802">
        <v>0</v>
      </c>
      <c r="X802">
        <v>1410</v>
      </c>
      <c r="Y802">
        <v>0</v>
      </c>
      <c r="Z802" t="s">
        <v>1391</v>
      </c>
      <c r="AA802" s="6" t="s">
        <v>1293</v>
      </c>
      <c r="AB802" s="6"/>
      <c r="AC802" s="370"/>
      <c r="AD802" s="6">
        <v>1</v>
      </c>
      <c r="AE802" s="370">
        <v>1</v>
      </c>
      <c r="AF802" s="6">
        <v>1</v>
      </c>
      <c r="AG802" s="6"/>
    </row>
    <row r="803" spans="1:34" x14ac:dyDescent="0.3">
      <c r="A803" t="s">
        <v>1867</v>
      </c>
      <c r="B803" t="s">
        <v>1070</v>
      </c>
      <c r="C803" s="365" t="s">
        <v>1278</v>
      </c>
      <c r="D803" s="365" t="s">
        <v>1481</v>
      </c>
      <c r="E803" s="365" t="s">
        <v>12</v>
      </c>
      <c r="F803" s="365" t="s">
        <v>212</v>
      </c>
      <c r="G803" s="366">
        <v>42896</v>
      </c>
      <c r="H803" s="367">
        <v>0.5444444444444444</v>
      </c>
      <c r="I803" s="368" t="s">
        <v>1875</v>
      </c>
      <c r="J803" s="368" t="s">
        <v>1875</v>
      </c>
      <c r="K803" s="368" t="s">
        <v>1875</v>
      </c>
      <c r="L803">
        <v>6.7000000000000002E-3</v>
      </c>
      <c r="M803">
        <v>8.9999999999999998E-4</v>
      </c>
      <c r="N803" s="368">
        <v>5.8000000000000005E-3</v>
      </c>
      <c r="O803" s="368" t="s">
        <v>1323</v>
      </c>
      <c r="P803" t="s">
        <v>1646</v>
      </c>
      <c r="Q803" t="s">
        <v>785</v>
      </c>
      <c r="R803" t="s">
        <v>785</v>
      </c>
      <c r="S803" t="s">
        <v>800</v>
      </c>
      <c r="T803" t="s">
        <v>805</v>
      </c>
      <c r="U803" t="s">
        <v>806</v>
      </c>
      <c r="V803" s="369" t="s">
        <v>807</v>
      </c>
      <c r="W803" t="s">
        <v>1322</v>
      </c>
      <c r="X803">
        <v>131141</v>
      </c>
      <c r="Y803">
        <v>0</v>
      </c>
      <c r="Z803">
        <v>0</v>
      </c>
      <c r="AA803" s="6" t="s">
        <v>1280</v>
      </c>
      <c r="AB803" s="6"/>
      <c r="AC803" s="370"/>
      <c r="AD803" s="6">
        <v>3</v>
      </c>
      <c r="AE803" s="370">
        <v>3</v>
      </c>
      <c r="AF803" s="6">
        <v>3</v>
      </c>
      <c r="AG803" s="6"/>
      <c r="AH803" t="s">
        <v>1880</v>
      </c>
    </row>
    <row r="804" spans="1:34" x14ac:dyDescent="0.3">
      <c r="A804" t="s">
        <v>1867</v>
      </c>
      <c r="B804" t="s">
        <v>1070</v>
      </c>
      <c r="C804" s="365" t="s">
        <v>1278</v>
      </c>
      <c r="D804" s="365" t="s">
        <v>1481</v>
      </c>
      <c r="E804" s="365" t="s">
        <v>12</v>
      </c>
      <c r="F804" s="365" t="s">
        <v>212</v>
      </c>
      <c r="G804" s="366">
        <v>42896</v>
      </c>
      <c r="H804" s="367">
        <v>0.5444444444444444</v>
      </c>
      <c r="I804" s="368"/>
      <c r="J804" s="368"/>
      <c r="K804" s="368"/>
      <c r="N804" s="368"/>
      <c r="O804" s="368"/>
      <c r="Q804" t="s">
        <v>1286</v>
      </c>
      <c r="R804" t="s">
        <v>1450</v>
      </c>
      <c r="S804">
        <v>0</v>
      </c>
      <c r="T804">
        <v>0</v>
      </c>
      <c r="U804">
        <v>0</v>
      </c>
      <c r="V804" s="369" t="s">
        <v>1450</v>
      </c>
      <c r="W804">
        <v>0</v>
      </c>
      <c r="X804">
        <v>0</v>
      </c>
      <c r="Y804">
        <v>0</v>
      </c>
      <c r="Z804" t="s">
        <v>1451</v>
      </c>
      <c r="AA804" s="6" t="s">
        <v>1293</v>
      </c>
      <c r="AB804" s="6"/>
      <c r="AC804" s="370"/>
      <c r="AD804" s="6">
        <v>1</v>
      </c>
      <c r="AE804" s="370">
        <v>1</v>
      </c>
      <c r="AF804" s="6">
        <v>1</v>
      </c>
      <c r="AG804" s="6"/>
      <c r="AH804" t="s">
        <v>1452</v>
      </c>
    </row>
    <row r="805" spans="1:34" x14ac:dyDescent="0.3">
      <c r="A805" t="s">
        <v>1867</v>
      </c>
      <c r="B805" t="s">
        <v>1070</v>
      </c>
      <c r="C805" s="365" t="s">
        <v>1278</v>
      </c>
      <c r="D805" s="365" t="s">
        <v>1481</v>
      </c>
      <c r="E805" s="365" t="s">
        <v>12</v>
      </c>
      <c r="F805" s="365" t="s">
        <v>212</v>
      </c>
      <c r="G805" s="366">
        <v>42896</v>
      </c>
      <c r="H805" s="367">
        <v>0.5444444444444444</v>
      </c>
      <c r="I805" s="368"/>
      <c r="J805" s="368"/>
      <c r="K805" s="368"/>
      <c r="N805" s="368"/>
      <c r="O805" s="368"/>
      <c r="Q805" t="s">
        <v>1286</v>
      </c>
      <c r="R805" t="s">
        <v>1367</v>
      </c>
      <c r="S805" t="s">
        <v>1368</v>
      </c>
      <c r="T805">
        <v>0</v>
      </c>
      <c r="U805">
        <v>0</v>
      </c>
      <c r="V805" s="369" t="s">
        <v>1369</v>
      </c>
      <c r="W805" t="s">
        <v>1370</v>
      </c>
      <c r="X805">
        <v>148899</v>
      </c>
      <c r="Y805">
        <v>0</v>
      </c>
      <c r="Z805" t="s">
        <v>1371</v>
      </c>
      <c r="AA805" s="6" t="s">
        <v>1293</v>
      </c>
      <c r="AB805" s="6"/>
      <c r="AC805" s="370"/>
      <c r="AD805" s="6">
        <v>2</v>
      </c>
      <c r="AE805" s="370">
        <v>1</v>
      </c>
      <c r="AF805" s="6">
        <v>2</v>
      </c>
      <c r="AG805" s="6"/>
      <c r="AH805" t="s">
        <v>1881</v>
      </c>
    </row>
    <row r="806" spans="1:34" x14ac:dyDescent="0.3">
      <c r="A806" t="s">
        <v>1867</v>
      </c>
      <c r="B806" t="s">
        <v>1070</v>
      </c>
      <c r="C806" s="365" t="s">
        <v>1278</v>
      </c>
      <c r="D806" s="365" t="s">
        <v>1481</v>
      </c>
      <c r="E806" s="365" t="s">
        <v>12</v>
      </c>
      <c r="F806" s="365" t="s">
        <v>212</v>
      </c>
      <c r="G806" s="366">
        <v>42896</v>
      </c>
      <c r="H806" s="367">
        <v>0.5444444444444444</v>
      </c>
      <c r="I806" s="368"/>
      <c r="J806" s="368"/>
      <c r="K806" s="368"/>
      <c r="N806" s="368"/>
      <c r="O806" s="368"/>
      <c r="Q806" t="s">
        <v>1286</v>
      </c>
      <c r="R806" t="s">
        <v>1287</v>
      </c>
      <c r="S806" t="s">
        <v>1288</v>
      </c>
      <c r="T806" t="s">
        <v>1289</v>
      </c>
      <c r="U806" t="s">
        <v>1290</v>
      </c>
      <c r="V806" s="369" t="s">
        <v>1291</v>
      </c>
      <c r="W806" t="s">
        <v>1282</v>
      </c>
      <c r="X806">
        <v>127160</v>
      </c>
      <c r="Y806">
        <v>0</v>
      </c>
      <c r="Z806" t="s">
        <v>1292</v>
      </c>
      <c r="AA806" s="6" t="s">
        <v>1293</v>
      </c>
      <c r="AB806" s="6"/>
      <c r="AC806" s="370"/>
      <c r="AD806" s="6">
        <v>3</v>
      </c>
      <c r="AE806" s="370">
        <v>1</v>
      </c>
      <c r="AF806" s="6">
        <v>3</v>
      </c>
      <c r="AG806" s="6"/>
      <c r="AH806" t="s">
        <v>1294</v>
      </c>
    </row>
    <row r="807" spans="1:34" x14ac:dyDescent="0.3">
      <c r="A807" t="s">
        <v>1867</v>
      </c>
      <c r="B807" t="s">
        <v>1070</v>
      </c>
      <c r="C807" s="365" t="s">
        <v>1278</v>
      </c>
      <c r="D807" s="365" t="s">
        <v>1481</v>
      </c>
      <c r="E807" s="365" t="s">
        <v>12</v>
      </c>
      <c r="F807" s="365" t="s">
        <v>212</v>
      </c>
      <c r="G807" s="366">
        <v>42896</v>
      </c>
      <c r="H807" s="367">
        <v>0.5444444444444444</v>
      </c>
      <c r="I807" s="368"/>
      <c r="J807" s="368"/>
      <c r="K807" s="368"/>
      <c r="N807" s="368"/>
      <c r="O807" s="368"/>
      <c r="Q807" t="s">
        <v>1286</v>
      </c>
      <c r="R807">
        <v>0</v>
      </c>
      <c r="S807">
        <v>0</v>
      </c>
      <c r="T807">
        <v>0</v>
      </c>
      <c r="U807">
        <v>0</v>
      </c>
      <c r="V807" s="369" t="s">
        <v>1366</v>
      </c>
      <c r="W807">
        <v>0</v>
      </c>
      <c r="X807">
        <v>0</v>
      </c>
      <c r="Y807">
        <v>0</v>
      </c>
      <c r="Z807">
        <v>0</v>
      </c>
      <c r="AA807" s="6" t="s">
        <v>1280</v>
      </c>
      <c r="AB807" s="6"/>
      <c r="AC807" s="370"/>
      <c r="AD807" s="6">
        <v>1</v>
      </c>
      <c r="AE807" s="370">
        <v>1</v>
      </c>
      <c r="AF807" s="6">
        <v>1</v>
      </c>
      <c r="AG807" s="6"/>
    </row>
    <row r="808" spans="1:34" x14ac:dyDescent="0.3">
      <c r="A808" t="s">
        <v>1867</v>
      </c>
      <c r="B808" t="s">
        <v>1070</v>
      </c>
      <c r="C808" s="365" t="s">
        <v>1278</v>
      </c>
      <c r="D808" s="365" t="s">
        <v>1481</v>
      </c>
      <c r="E808" s="365" t="s">
        <v>12</v>
      </c>
      <c r="F808" s="365" t="s">
        <v>212</v>
      </c>
      <c r="G808" s="366">
        <v>42896</v>
      </c>
      <c r="H808" s="367">
        <v>0.5444444444444444</v>
      </c>
      <c r="I808" s="368"/>
      <c r="J808" s="368"/>
      <c r="K808" s="368"/>
      <c r="N808" s="368"/>
      <c r="O808" s="368"/>
      <c r="Q808" t="s">
        <v>813</v>
      </c>
      <c r="R808" t="s">
        <v>813</v>
      </c>
      <c r="S808" t="s">
        <v>814</v>
      </c>
      <c r="T808" t="s">
        <v>815</v>
      </c>
      <c r="U808" t="s">
        <v>816</v>
      </c>
      <c r="V808" s="369" t="s">
        <v>816</v>
      </c>
      <c r="W808" t="s">
        <v>1357</v>
      </c>
      <c r="X808">
        <v>1484</v>
      </c>
      <c r="Y808">
        <v>0</v>
      </c>
      <c r="Z808">
        <v>0</v>
      </c>
      <c r="AA808" s="6" t="s">
        <v>1280</v>
      </c>
      <c r="AB808" s="6"/>
      <c r="AC808" s="370"/>
      <c r="AD808" s="6">
        <v>1</v>
      </c>
      <c r="AE808" s="370">
        <v>1</v>
      </c>
      <c r="AF808" s="6">
        <v>1</v>
      </c>
      <c r="AG808" s="6"/>
    </row>
    <row r="809" spans="1:34" x14ac:dyDescent="0.3">
      <c r="A809" t="s">
        <v>1867</v>
      </c>
      <c r="B809" t="s">
        <v>1071</v>
      </c>
      <c r="C809" s="365" t="s">
        <v>1278</v>
      </c>
      <c r="D809" s="365" t="s">
        <v>1481</v>
      </c>
      <c r="E809" s="365" t="s">
        <v>12</v>
      </c>
      <c r="F809" s="365" t="s">
        <v>212</v>
      </c>
      <c r="G809" s="366">
        <v>42896</v>
      </c>
      <c r="H809" s="367">
        <v>0.5444444444444444</v>
      </c>
      <c r="I809" s="368">
        <v>1.2999999999999999E-3</v>
      </c>
      <c r="J809" s="368">
        <v>8.0000000000000004E-4</v>
      </c>
      <c r="K809" s="368">
        <v>4.999999999999999E-4</v>
      </c>
      <c r="L809">
        <v>1.5E-3</v>
      </c>
      <c r="M809" s="368">
        <v>2.9999999999999997E-4</v>
      </c>
      <c r="N809" s="368">
        <v>1.2000000000000001E-3</v>
      </c>
      <c r="O809" s="368"/>
      <c r="Q809" t="s">
        <v>813</v>
      </c>
      <c r="R809" t="s">
        <v>813</v>
      </c>
      <c r="S809" t="s">
        <v>817</v>
      </c>
      <c r="T809" t="s">
        <v>820</v>
      </c>
      <c r="U809">
        <v>0</v>
      </c>
      <c r="V809" s="369" t="s">
        <v>820</v>
      </c>
      <c r="W809" t="s">
        <v>1424</v>
      </c>
      <c r="X809">
        <v>1102</v>
      </c>
      <c r="Y809">
        <v>0</v>
      </c>
      <c r="Z809" t="s">
        <v>1425</v>
      </c>
      <c r="AA809" s="6" t="s">
        <v>1280</v>
      </c>
      <c r="AB809" s="6">
        <v>8</v>
      </c>
      <c r="AC809" s="370">
        <v>1</v>
      </c>
      <c r="AD809" s="6">
        <v>3</v>
      </c>
      <c r="AE809" s="370">
        <v>1</v>
      </c>
      <c r="AF809" s="6">
        <v>11</v>
      </c>
      <c r="AG809" s="6"/>
    </row>
    <row r="810" spans="1:34" x14ac:dyDescent="0.3">
      <c r="A810" t="s">
        <v>1867</v>
      </c>
      <c r="B810" t="s">
        <v>1071</v>
      </c>
      <c r="C810" s="365" t="s">
        <v>1278</v>
      </c>
      <c r="D810" s="365" t="s">
        <v>1481</v>
      </c>
      <c r="E810" s="365" t="s">
        <v>12</v>
      </c>
      <c r="F810" s="365" t="s">
        <v>212</v>
      </c>
      <c r="G810" s="366">
        <v>42896</v>
      </c>
      <c r="H810" s="367">
        <v>0.5444444444444444</v>
      </c>
      <c r="I810" s="368"/>
      <c r="J810" s="368"/>
      <c r="K810" s="368"/>
      <c r="N810" s="368"/>
      <c r="O810" s="368"/>
      <c r="Q810" t="s">
        <v>785</v>
      </c>
      <c r="R810" t="s">
        <v>785</v>
      </c>
      <c r="S810" t="s">
        <v>800</v>
      </c>
      <c r="T810" t="s">
        <v>805</v>
      </c>
      <c r="U810" t="s">
        <v>806</v>
      </c>
      <c r="V810" s="369" t="s">
        <v>807</v>
      </c>
      <c r="W810" t="s">
        <v>1322</v>
      </c>
      <c r="X810">
        <v>131141</v>
      </c>
      <c r="Y810">
        <v>0</v>
      </c>
      <c r="Z810">
        <v>0</v>
      </c>
      <c r="AA810" s="6" t="s">
        <v>1280</v>
      </c>
      <c r="AB810" s="6"/>
      <c r="AC810" s="370"/>
      <c r="AD810" s="6">
        <v>1</v>
      </c>
      <c r="AE810" s="370">
        <v>3</v>
      </c>
      <c r="AF810" s="6">
        <v>1</v>
      </c>
      <c r="AG810" s="6"/>
      <c r="AH810" t="s">
        <v>1882</v>
      </c>
    </row>
    <row r="811" spans="1:34" x14ac:dyDescent="0.3">
      <c r="A811" t="s">
        <v>1867</v>
      </c>
      <c r="B811" t="s">
        <v>1071</v>
      </c>
      <c r="C811" s="365" t="s">
        <v>1278</v>
      </c>
      <c r="D811" s="365" t="s">
        <v>1481</v>
      </c>
      <c r="E811" s="365" t="s">
        <v>12</v>
      </c>
      <c r="F811" s="365" t="s">
        <v>212</v>
      </c>
      <c r="G811" s="366">
        <v>42896</v>
      </c>
      <c r="H811" s="367">
        <v>0.5444444444444444</v>
      </c>
      <c r="I811" s="368"/>
      <c r="J811" s="368"/>
      <c r="K811" s="368"/>
      <c r="N811" s="368"/>
      <c r="O811" s="368"/>
      <c r="Q811" t="s">
        <v>1286</v>
      </c>
      <c r="R811" t="s">
        <v>1287</v>
      </c>
      <c r="S811" t="s">
        <v>1288</v>
      </c>
      <c r="T811" t="s">
        <v>1289</v>
      </c>
      <c r="U811" t="s">
        <v>1290</v>
      </c>
      <c r="V811" s="369" t="s">
        <v>1291</v>
      </c>
      <c r="W811" t="s">
        <v>1282</v>
      </c>
      <c r="X811">
        <v>127160</v>
      </c>
      <c r="Y811">
        <v>0</v>
      </c>
      <c r="Z811" t="s">
        <v>1292</v>
      </c>
      <c r="AA811" s="6" t="s">
        <v>1293</v>
      </c>
      <c r="AB811" s="6">
        <v>4</v>
      </c>
      <c r="AC811" s="370">
        <v>1</v>
      </c>
      <c r="AD811" s="6"/>
      <c r="AE811" s="370"/>
      <c r="AF811" s="6">
        <v>4</v>
      </c>
      <c r="AG811" s="6"/>
      <c r="AH811" t="s">
        <v>1294</v>
      </c>
    </row>
    <row r="812" spans="1:34" x14ac:dyDescent="0.3">
      <c r="A812" t="s">
        <v>1867</v>
      </c>
      <c r="B812" t="s">
        <v>1071</v>
      </c>
      <c r="C812" s="365" t="s">
        <v>1278</v>
      </c>
      <c r="D812" s="365" t="s">
        <v>1481</v>
      </c>
      <c r="E812" s="365" t="s">
        <v>12</v>
      </c>
      <c r="F812" s="365" t="s">
        <v>212</v>
      </c>
      <c r="G812" s="366">
        <v>42896</v>
      </c>
      <c r="H812" s="367">
        <v>0.5444444444444444</v>
      </c>
      <c r="I812" s="368"/>
      <c r="J812" s="368"/>
      <c r="K812" s="368"/>
      <c r="N812" s="368"/>
      <c r="O812" s="368"/>
      <c r="Q812" t="s">
        <v>813</v>
      </c>
      <c r="R812" t="s">
        <v>813</v>
      </c>
      <c r="S812" t="s">
        <v>814</v>
      </c>
      <c r="T812" t="s">
        <v>815</v>
      </c>
      <c r="U812" t="s">
        <v>816</v>
      </c>
      <c r="V812" s="369" t="s">
        <v>816</v>
      </c>
      <c r="W812" t="s">
        <v>1357</v>
      </c>
      <c r="X812">
        <v>1484</v>
      </c>
      <c r="Y812">
        <v>0</v>
      </c>
      <c r="Z812">
        <v>0</v>
      </c>
      <c r="AA812" s="6" t="s">
        <v>1280</v>
      </c>
      <c r="AB812" s="6"/>
      <c r="AC812" s="370"/>
      <c r="AD812" s="6">
        <v>1</v>
      </c>
      <c r="AE812" s="370">
        <v>1</v>
      </c>
      <c r="AF812" s="6">
        <v>1</v>
      </c>
      <c r="AG812" s="6"/>
    </row>
    <row r="813" spans="1:34" x14ac:dyDescent="0.3">
      <c r="A813" t="s">
        <v>1867</v>
      </c>
      <c r="B813" t="s">
        <v>1073</v>
      </c>
      <c r="C813" s="365" t="s">
        <v>1278</v>
      </c>
      <c r="D813" s="365" t="s">
        <v>1481</v>
      </c>
      <c r="E813" s="365" t="s">
        <v>12</v>
      </c>
      <c r="F813" s="365" t="s">
        <v>212</v>
      </c>
      <c r="G813" s="366">
        <v>42896</v>
      </c>
      <c r="H813" s="367">
        <v>0.5444444444444444</v>
      </c>
      <c r="I813" s="368">
        <v>8.9999999999999998E-4</v>
      </c>
      <c r="J813" s="368" t="s">
        <v>1875</v>
      </c>
      <c r="K813" s="368">
        <v>8.9999999999999998E-4</v>
      </c>
      <c r="L813">
        <v>1.8E-3</v>
      </c>
      <c r="M813" s="368" t="s">
        <v>1875</v>
      </c>
      <c r="N813" s="368">
        <v>1.8E-3</v>
      </c>
      <c r="O813" s="368"/>
      <c r="Q813" t="s">
        <v>785</v>
      </c>
      <c r="R813" t="s">
        <v>785</v>
      </c>
      <c r="S813" t="s">
        <v>800</v>
      </c>
      <c r="T813" t="s">
        <v>805</v>
      </c>
      <c r="U813" t="s">
        <v>806</v>
      </c>
      <c r="V813" s="369" t="s">
        <v>807</v>
      </c>
      <c r="W813" t="s">
        <v>1322</v>
      </c>
      <c r="X813">
        <v>131141</v>
      </c>
      <c r="Y813">
        <v>0</v>
      </c>
      <c r="Z813">
        <v>0</v>
      </c>
      <c r="AA813" s="6" t="s">
        <v>1280</v>
      </c>
      <c r="AB813" s="6">
        <v>1</v>
      </c>
      <c r="AC813" s="370">
        <v>3</v>
      </c>
      <c r="AD813" s="6">
        <v>1</v>
      </c>
      <c r="AE813" s="370">
        <v>3</v>
      </c>
      <c r="AF813" s="6">
        <v>2</v>
      </c>
      <c r="AG813" s="6"/>
      <c r="AH813" t="s">
        <v>1883</v>
      </c>
    </row>
    <row r="814" spans="1:34" x14ac:dyDescent="0.3">
      <c r="A814" t="s">
        <v>1867</v>
      </c>
      <c r="B814" t="s">
        <v>1073</v>
      </c>
      <c r="C814" s="365" t="s">
        <v>1278</v>
      </c>
      <c r="D814" s="365" t="s">
        <v>1481</v>
      </c>
      <c r="E814" s="365" t="s">
        <v>12</v>
      </c>
      <c r="F814" s="365" t="s">
        <v>212</v>
      </c>
      <c r="G814" s="366">
        <v>42896</v>
      </c>
      <c r="H814" s="367">
        <v>0.5444444444444444</v>
      </c>
      <c r="I814" s="368"/>
      <c r="J814" s="368"/>
      <c r="K814" s="368"/>
      <c r="N814" s="368"/>
      <c r="O814" s="368"/>
      <c r="Q814" t="s">
        <v>813</v>
      </c>
      <c r="R814" t="s">
        <v>813</v>
      </c>
      <c r="S814" t="s">
        <v>817</v>
      </c>
      <c r="T814" t="s">
        <v>820</v>
      </c>
      <c r="U814">
        <v>0</v>
      </c>
      <c r="V814" s="369" t="s">
        <v>820</v>
      </c>
      <c r="W814" t="s">
        <v>1424</v>
      </c>
      <c r="X814">
        <v>1102</v>
      </c>
      <c r="Y814">
        <v>0</v>
      </c>
      <c r="Z814" t="s">
        <v>1425</v>
      </c>
      <c r="AA814" s="6" t="s">
        <v>1280</v>
      </c>
      <c r="AB814" s="6">
        <v>1</v>
      </c>
      <c r="AC814" s="370">
        <v>1</v>
      </c>
      <c r="AD814" s="6">
        <v>162</v>
      </c>
      <c r="AE814" s="370">
        <v>1</v>
      </c>
      <c r="AF814" s="6">
        <v>163</v>
      </c>
      <c r="AG814" s="6"/>
    </row>
    <row r="815" spans="1:34" x14ac:dyDescent="0.3">
      <c r="A815" t="s">
        <v>1867</v>
      </c>
      <c r="B815" t="s">
        <v>1073</v>
      </c>
      <c r="C815" s="365" t="s">
        <v>1278</v>
      </c>
      <c r="D815" s="365" t="s">
        <v>1481</v>
      </c>
      <c r="E815" s="365" t="s">
        <v>12</v>
      </c>
      <c r="F815" s="365" t="s">
        <v>212</v>
      </c>
      <c r="G815" s="366">
        <v>42896</v>
      </c>
      <c r="H815" s="367">
        <v>0.5444444444444444</v>
      </c>
      <c r="I815" s="368"/>
      <c r="J815" s="368"/>
      <c r="K815" s="368"/>
      <c r="N815" s="368"/>
      <c r="O815" s="368"/>
      <c r="Q815" t="s">
        <v>1286</v>
      </c>
      <c r="R815">
        <v>0</v>
      </c>
      <c r="S815">
        <v>0</v>
      </c>
      <c r="T815">
        <v>0</v>
      </c>
      <c r="U815">
        <v>0</v>
      </c>
      <c r="V815" s="369" t="s">
        <v>1366</v>
      </c>
      <c r="W815">
        <v>0</v>
      </c>
      <c r="X815">
        <v>0</v>
      </c>
      <c r="Y815">
        <v>0</v>
      </c>
      <c r="Z815">
        <v>0</v>
      </c>
      <c r="AA815" s="6" t="s">
        <v>1280</v>
      </c>
      <c r="AB815" s="6"/>
      <c r="AC815" s="370"/>
      <c r="AD815" s="6">
        <v>7</v>
      </c>
      <c r="AE815" s="370">
        <v>1</v>
      </c>
      <c r="AF815" s="6">
        <v>7</v>
      </c>
      <c r="AG815" s="6"/>
    </row>
    <row r="816" spans="1:34" x14ac:dyDescent="0.3">
      <c r="A816" t="s">
        <v>1867</v>
      </c>
      <c r="B816" t="s">
        <v>1073</v>
      </c>
      <c r="C816" s="365" t="s">
        <v>1278</v>
      </c>
      <c r="D816" s="365" t="s">
        <v>1481</v>
      </c>
      <c r="E816" s="365" t="s">
        <v>12</v>
      </c>
      <c r="F816" s="365" t="s">
        <v>212</v>
      </c>
      <c r="G816" s="366">
        <v>42896</v>
      </c>
      <c r="H816" s="367">
        <v>0.5444444444444444</v>
      </c>
      <c r="I816" s="368"/>
      <c r="J816" s="368"/>
      <c r="K816" s="368"/>
      <c r="N816" s="368"/>
      <c r="O816" s="368"/>
      <c r="Q816" t="s">
        <v>813</v>
      </c>
      <c r="R816" t="s">
        <v>813</v>
      </c>
      <c r="S816" t="s">
        <v>814</v>
      </c>
      <c r="T816" t="s">
        <v>815</v>
      </c>
      <c r="U816" t="s">
        <v>816</v>
      </c>
      <c r="V816" s="369" t="s">
        <v>816</v>
      </c>
      <c r="W816" t="s">
        <v>1357</v>
      </c>
      <c r="X816">
        <v>1484</v>
      </c>
      <c r="Y816">
        <v>0</v>
      </c>
      <c r="Z816">
        <v>0</v>
      </c>
      <c r="AA816" s="6" t="s">
        <v>1280</v>
      </c>
      <c r="AB816" s="6"/>
      <c r="AC816" s="370"/>
      <c r="AD816" s="6">
        <v>2</v>
      </c>
      <c r="AE816" s="370">
        <v>1</v>
      </c>
      <c r="AF816" s="6">
        <v>2</v>
      </c>
      <c r="AG816" s="6"/>
    </row>
    <row r="817" spans="1:34" x14ac:dyDescent="0.3">
      <c r="A817" t="s">
        <v>1867</v>
      </c>
      <c r="B817" t="s">
        <v>1076</v>
      </c>
      <c r="C817" s="365" t="s">
        <v>1278</v>
      </c>
      <c r="D817" s="365" t="s">
        <v>1481</v>
      </c>
      <c r="E817" s="365" t="s">
        <v>12</v>
      </c>
      <c r="F817" s="365" t="s">
        <v>212</v>
      </c>
      <c r="G817" s="366">
        <v>42896</v>
      </c>
      <c r="H817" s="367">
        <v>0.5444444444444444</v>
      </c>
      <c r="I817" s="368">
        <v>4.1000000000000003E-3</v>
      </c>
      <c r="J817" s="368">
        <v>2.5000000000000001E-3</v>
      </c>
      <c r="K817" s="368">
        <v>1.6000000000000003E-3</v>
      </c>
      <c r="L817">
        <v>5.4000000000000003E-3</v>
      </c>
      <c r="M817" s="368">
        <v>1.8E-3</v>
      </c>
      <c r="N817" s="368">
        <v>3.6000000000000003E-3</v>
      </c>
      <c r="O817" s="368"/>
      <c r="Q817" t="s">
        <v>785</v>
      </c>
      <c r="R817" t="s">
        <v>785</v>
      </c>
      <c r="S817">
        <v>0</v>
      </c>
      <c r="T817">
        <v>0</v>
      </c>
      <c r="U817">
        <v>0</v>
      </c>
      <c r="V817" s="369" t="s">
        <v>785</v>
      </c>
      <c r="W817">
        <v>0</v>
      </c>
      <c r="X817">
        <v>882</v>
      </c>
      <c r="Y817">
        <v>0</v>
      </c>
      <c r="Z817">
        <v>0</v>
      </c>
      <c r="AA817" s="6" t="s">
        <v>1280</v>
      </c>
      <c r="AB817" s="6">
        <v>1</v>
      </c>
      <c r="AC817" s="370">
        <v>3</v>
      </c>
      <c r="AD817" s="6"/>
      <c r="AE817" s="370"/>
      <c r="AF817" s="6">
        <v>1</v>
      </c>
      <c r="AG817" s="6"/>
      <c r="AH817" t="s">
        <v>1663</v>
      </c>
    </row>
    <row r="818" spans="1:34" x14ac:dyDescent="0.3">
      <c r="A818" t="s">
        <v>1867</v>
      </c>
      <c r="B818" t="s">
        <v>1076</v>
      </c>
      <c r="C818" s="365" t="s">
        <v>1278</v>
      </c>
      <c r="D818" s="365" t="s">
        <v>1481</v>
      </c>
      <c r="E818" s="365" t="s">
        <v>12</v>
      </c>
      <c r="F818" s="365" t="s">
        <v>212</v>
      </c>
      <c r="G818" s="366">
        <v>42896</v>
      </c>
      <c r="H818" s="367">
        <v>0.5444444444444444</v>
      </c>
      <c r="I818" s="368"/>
      <c r="J818" s="368"/>
      <c r="K818" s="368"/>
      <c r="N818" s="368"/>
      <c r="O818" s="368"/>
      <c r="Q818" t="s">
        <v>1286</v>
      </c>
      <c r="R818" t="s">
        <v>1857</v>
      </c>
      <c r="S818" t="s">
        <v>1858</v>
      </c>
      <c r="T818" t="s">
        <v>1859</v>
      </c>
      <c r="U818">
        <v>0</v>
      </c>
      <c r="V818" s="369" t="s">
        <v>1859</v>
      </c>
      <c r="W818" t="s">
        <v>1860</v>
      </c>
      <c r="X818">
        <v>109396</v>
      </c>
      <c r="Y818">
        <v>0</v>
      </c>
      <c r="Z818" t="s">
        <v>1861</v>
      </c>
      <c r="AA818" s="6" t="s">
        <v>1293</v>
      </c>
      <c r="AB818" s="6">
        <v>1</v>
      </c>
      <c r="AC818" s="370">
        <v>1</v>
      </c>
      <c r="AD818" s="6"/>
      <c r="AE818" s="370"/>
      <c r="AF818" s="6">
        <v>1</v>
      </c>
      <c r="AG818" s="6"/>
    </row>
    <row r="819" spans="1:34" x14ac:dyDescent="0.3">
      <c r="A819" t="s">
        <v>1867</v>
      </c>
      <c r="B819" t="s">
        <v>1076</v>
      </c>
      <c r="C819" s="365" t="s">
        <v>1278</v>
      </c>
      <c r="D819" s="365" t="s">
        <v>1481</v>
      </c>
      <c r="E819" s="365" t="s">
        <v>12</v>
      </c>
      <c r="F819" s="365" t="s">
        <v>212</v>
      </c>
      <c r="G819" s="366">
        <v>42896</v>
      </c>
      <c r="H819" s="367">
        <v>0.5444444444444444</v>
      </c>
      <c r="I819" s="368"/>
      <c r="J819" s="368"/>
      <c r="K819" s="368"/>
      <c r="N819" s="368"/>
      <c r="O819" s="368"/>
      <c r="Q819" t="s">
        <v>1286</v>
      </c>
      <c r="R819" t="s">
        <v>1287</v>
      </c>
      <c r="S819" t="s">
        <v>1288</v>
      </c>
      <c r="T819" t="s">
        <v>1289</v>
      </c>
      <c r="U819" t="s">
        <v>1290</v>
      </c>
      <c r="V819" s="369" t="s">
        <v>1291</v>
      </c>
      <c r="W819" t="s">
        <v>1282</v>
      </c>
      <c r="X819">
        <v>127160</v>
      </c>
      <c r="Y819">
        <v>0</v>
      </c>
      <c r="Z819" t="s">
        <v>1292</v>
      </c>
      <c r="AA819" s="6" t="s">
        <v>1293</v>
      </c>
      <c r="AB819" s="6">
        <v>3</v>
      </c>
      <c r="AC819" s="370">
        <v>1</v>
      </c>
      <c r="AD819" s="6">
        <v>10</v>
      </c>
      <c r="AE819" s="370">
        <v>1</v>
      </c>
      <c r="AF819" s="6">
        <v>13</v>
      </c>
      <c r="AG819" s="6"/>
      <c r="AH819" t="s">
        <v>1294</v>
      </c>
    </row>
    <row r="820" spans="1:34" x14ac:dyDescent="0.3">
      <c r="A820" t="s">
        <v>1867</v>
      </c>
      <c r="B820" t="s">
        <v>1076</v>
      </c>
      <c r="C820" s="365" t="s">
        <v>1278</v>
      </c>
      <c r="D820" s="365" t="s">
        <v>1481</v>
      </c>
      <c r="E820" s="365" t="s">
        <v>12</v>
      </c>
      <c r="F820" s="365" t="s">
        <v>212</v>
      </c>
      <c r="G820" s="366">
        <v>42896</v>
      </c>
      <c r="H820" s="367">
        <v>0.5444444444444444</v>
      </c>
      <c r="I820" s="368"/>
      <c r="J820" s="368"/>
      <c r="K820" s="368"/>
      <c r="N820" s="368"/>
      <c r="O820" s="368"/>
      <c r="Q820" t="s">
        <v>785</v>
      </c>
      <c r="R820" t="s">
        <v>785</v>
      </c>
      <c r="S820" t="s">
        <v>800</v>
      </c>
      <c r="T820" t="s">
        <v>805</v>
      </c>
      <c r="U820" t="s">
        <v>806</v>
      </c>
      <c r="V820" s="369" t="s">
        <v>1679</v>
      </c>
      <c r="W820" t="s">
        <v>1680</v>
      </c>
      <c r="X820">
        <v>131114</v>
      </c>
      <c r="Y820">
        <v>0</v>
      </c>
      <c r="Z820">
        <v>0</v>
      </c>
      <c r="AA820" s="6" t="s">
        <v>1280</v>
      </c>
      <c r="AB820" s="6"/>
      <c r="AC820" s="370"/>
      <c r="AD820" s="6">
        <v>1</v>
      </c>
      <c r="AE820" s="370">
        <v>3</v>
      </c>
      <c r="AF820" s="6">
        <v>1</v>
      </c>
      <c r="AG820" s="6"/>
      <c r="AH820" t="s">
        <v>1884</v>
      </c>
    </row>
    <row r="821" spans="1:34" x14ac:dyDescent="0.3">
      <c r="A821" t="s">
        <v>1867</v>
      </c>
      <c r="B821" t="s">
        <v>1077</v>
      </c>
      <c r="C821" s="365" t="s">
        <v>1278</v>
      </c>
      <c r="D821" s="365" t="s">
        <v>1481</v>
      </c>
      <c r="E821" s="365" t="s">
        <v>12</v>
      </c>
      <c r="F821" s="365" t="s">
        <v>212</v>
      </c>
      <c r="G821" s="366">
        <v>42896</v>
      </c>
      <c r="H821" s="367">
        <v>0.5444444444444444</v>
      </c>
      <c r="I821" s="368">
        <v>2.0000000000000001E-4</v>
      </c>
      <c r="J821" s="368" t="s">
        <v>1875</v>
      </c>
      <c r="K821" s="368">
        <v>2.0000000000000001E-4</v>
      </c>
      <c r="L821">
        <v>4.5999999999999999E-3</v>
      </c>
      <c r="M821">
        <v>8.0000000000000004E-4</v>
      </c>
      <c r="N821" s="368">
        <v>3.8E-3</v>
      </c>
      <c r="O821" s="368"/>
      <c r="P821" t="s">
        <v>1885</v>
      </c>
      <c r="Q821" t="s">
        <v>785</v>
      </c>
      <c r="R821" t="s">
        <v>785</v>
      </c>
      <c r="S821">
        <v>0</v>
      </c>
      <c r="T821">
        <v>0</v>
      </c>
      <c r="U821">
        <v>0</v>
      </c>
      <c r="V821" s="369" t="s">
        <v>785</v>
      </c>
      <c r="W821">
        <v>0</v>
      </c>
      <c r="X821">
        <v>882</v>
      </c>
      <c r="Y821">
        <v>0</v>
      </c>
      <c r="Z821">
        <v>0</v>
      </c>
      <c r="AA821" s="6" t="s">
        <v>1280</v>
      </c>
      <c r="AB821" s="6">
        <v>1</v>
      </c>
      <c r="AC821" s="370">
        <v>3</v>
      </c>
      <c r="AD821" s="6"/>
      <c r="AE821" s="370"/>
      <c r="AF821" s="6">
        <v>1</v>
      </c>
      <c r="AG821" s="6"/>
      <c r="AH821" t="s">
        <v>1663</v>
      </c>
    </row>
    <row r="822" spans="1:34" x14ac:dyDescent="0.3">
      <c r="A822" t="s">
        <v>1867</v>
      </c>
      <c r="B822" t="s">
        <v>1077</v>
      </c>
      <c r="C822" s="365" t="s">
        <v>1278</v>
      </c>
      <c r="D822" s="365" t="s">
        <v>1481</v>
      </c>
      <c r="E822" s="365" t="s">
        <v>12</v>
      </c>
      <c r="F822" s="365" t="s">
        <v>212</v>
      </c>
      <c r="G822" s="366">
        <v>42896</v>
      </c>
      <c r="H822" s="367">
        <v>0.5444444444444444</v>
      </c>
      <c r="I822" s="368"/>
      <c r="J822" s="368"/>
      <c r="K822" s="368"/>
      <c r="N822" s="368"/>
      <c r="O822" s="368"/>
      <c r="Q822" t="s">
        <v>785</v>
      </c>
      <c r="R822" t="s">
        <v>785</v>
      </c>
      <c r="S822" t="s">
        <v>800</v>
      </c>
      <c r="T822" t="s">
        <v>805</v>
      </c>
      <c r="U822" t="s">
        <v>806</v>
      </c>
      <c r="V822" s="369" t="s">
        <v>807</v>
      </c>
      <c r="W822" t="s">
        <v>1322</v>
      </c>
      <c r="X822">
        <v>131141</v>
      </c>
      <c r="Y822">
        <v>0</v>
      </c>
      <c r="Z822">
        <v>0</v>
      </c>
      <c r="AA822" s="6" t="s">
        <v>1280</v>
      </c>
      <c r="AB822" s="6"/>
      <c r="AC822" s="370"/>
      <c r="AD822" s="6">
        <v>5</v>
      </c>
      <c r="AE822" s="370">
        <v>3</v>
      </c>
      <c r="AF822" s="6">
        <v>5</v>
      </c>
      <c r="AG822" s="6"/>
      <c r="AH822" t="s">
        <v>1886</v>
      </c>
    </row>
    <row r="823" spans="1:34" x14ac:dyDescent="0.3">
      <c r="A823" t="s">
        <v>1867</v>
      </c>
      <c r="B823" t="s">
        <v>1077</v>
      </c>
      <c r="C823" s="365" t="s">
        <v>1278</v>
      </c>
      <c r="D823" s="365" t="s">
        <v>1481</v>
      </c>
      <c r="E823" s="365" t="s">
        <v>12</v>
      </c>
      <c r="F823" s="365" t="s">
        <v>212</v>
      </c>
      <c r="G823" s="366">
        <v>42896</v>
      </c>
      <c r="H823" s="367">
        <v>0.5444444444444444</v>
      </c>
      <c r="I823" s="368"/>
      <c r="J823" s="368"/>
      <c r="K823" s="368"/>
      <c r="N823" s="368"/>
      <c r="O823" s="368"/>
      <c r="Q823" t="s">
        <v>813</v>
      </c>
      <c r="R823" t="s">
        <v>813</v>
      </c>
      <c r="S823" t="s">
        <v>817</v>
      </c>
      <c r="T823" t="s">
        <v>820</v>
      </c>
      <c r="U823">
        <v>0</v>
      </c>
      <c r="V823" s="369" t="s">
        <v>820</v>
      </c>
      <c r="W823" t="s">
        <v>1424</v>
      </c>
      <c r="X823">
        <v>1102</v>
      </c>
      <c r="Y823">
        <v>0</v>
      </c>
      <c r="Z823" t="s">
        <v>1425</v>
      </c>
      <c r="AA823" s="6" t="s">
        <v>1280</v>
      </c>
      <c r="AB823" s="6"/>
      <c r="AC823" s="370"/>
      <c r="AD823" s="6">
        <v>3</v>
      </c>
      <c r="AE823" s="370">
        <v>1</v>
      </c>
      <c r="AF823" s="6">
        <v>3</v>
      </c>
      <c r="AG823" s="6"/>
      <c r="AH823" t="s">
        <v>1294</v>
      </c>
    </row>
    <row r="824" spans="1:34" x14ac:dyDescent="0.3">
      <c r="A824" t="s">
        <v>1867</v>
      </c>
      <c r="B824" t="s">
        <v>1079</v>
      </c>
      <c r="C824" s="365" t="s">
        <v>1278</v>
      </c>
      <c r="D824" s="365" t="s">
        <v>1481</v>
      </c>
      <c r="E824" s="365" t="s">
        <v>12</v>
      </c>
      <c r="F824" s="365" t="s">
        <v>212</v>
      </c>
      <c r="G824" s="366">
        <v>42896</v>
      </c>
      <c r="H824" s="367">
        <v>0.5444444444444444</v>
      </c>
      <c r="I824" s="368">
        <v>2E-3</v>
      </c>
      <c r="J824" s="368">
        <v>8.0000000000000004E-4</v>
      </c>
      <c r="K824" s="368">
        <v>1.2000000000000001E-3</v>
      </c>
      <c r="L824">
        <v>9.1999999999999998E-3</v>
      </c>
      <c r="M824" s="368">
        <v>5.9999999999999995E-4</v>
      </c>
      <c r="N824" s="368">
        <v>8.6E-3</v>
      </c>
      <c r="O824" s="368"/>
      <c r="Q824" t="s">
        <v>1286</v>
      </c>
      <c r="R824" t="s">
        <v>1287</v>
      </c>
      <c r="S824" t="s">
        <v>1288</v>
      </c>
      <c r="T824" t="s">
        <v>1289</v>
      </c>
      <c r="U824" t="s">
        <v>1290</v>
      </c>
      <c r="V824" s="369" t="s">
        <v>1291</v>
      </c>
      <c r="W824" t="s">
        <v>1282</v>
      </c>
      <c r="X824">
        <v>127160</v>
      </c>
      <c r="Y824">
        <v>0</v>
      </c>
      <c r="Z824" t="s">
        <v>1292</v>
      </c>
      <c r="AA824" s="6" t="s">
        <v>1293</v>
      </c>
      <c r="AB824" s="6">
        <v>1</v>
      </c>
      <c r="AC824" s="370">
        <v>1</v>
      </c>
      <c r="AD824" s="6">
        <v>1</v>
      </c>
      <c r="AE824" s="370">
        <v>1</v>
      </c>
      <c r="AF824" s="6">
        <v>2</v>
      </c>
      <c r="AG824" s="6"/>
      <c r="AH824" t="s">
        <v>1294</v>
      </c>
    </row>
    <row r="825" spans="1:34" x14ac:dyDescent="0.3">
      <c r="A825" t="s">
        <v>1867</v>
      </c>
      <c r="B825" t="s">
        <v>1079</v>
      </c>
      <c r="C825" s="365" t="s">
        <v>1278</v>
      </c>
      <c r="D825" s="365" t="s">
        <v>1481</v>
      </c>
      <c r="E825" s="365" t="s">
        <v>12</v>
      </c>
      <c r="F825" s="365" t="s">
        <v>212</v>
      </c>
      <c r="G825" s="366">
        <v>42896</v>
      </c>
      <c r="H825" s="367">
        <v>0.5444444444444444</v>
      </c>
      <c r="I825" s="368"/>
      <c r="J825" s="368"/>
      <c r="K825" s="368"/>
      <c r="N825" s="368"/>
      <c r="O825" s="368"/>
      <c r="Q825" t="s">
        <v>785</v>
      </c>
      <c r="R825" t="s">
        <v>785</v>
      </c>
      <c r="S825" t="s">
        <v>800</v>
      </c>
      <c r="T825" t="s">
        <v>805</v>
      </c>
      <c r="U825" t="s">
        <v>806</v>
      </c>
      <c r="V825" s="369" t="s">
        <v>1679</v>
      </c>
      <c r="W825" t="s">
        <v>1680</v>
      </c>
      <c r="X825">
        <v>131114</v>
      </c>
      <c r="Y825">
        <v>0</v>
      </c>
      <c r="Z825">
        <v>0</v>
      </c>
      <c r="AA825" s="6" t="s">
        <v>1280</v>
      </c>
      <c r="AB825" s="6"/>
      <c r="AC825" s="370"/>
      <c r="AD825" s="6">
        <v>2</v>
      </c>
      <c r="AE825" s="370">
        <v>3</v>
      </c>
      <c r="AF825" s="6">
        <v>2</v>
      </c>
      <c r="AG825" s="6"/>
      <c r="AH825" t="s">
        <v>1887</v>
      </c>
    </row>
    <row r="826" spans="1:34" x14ac:dyDescent="0.3">
      <c r="A826" t="s">
        <v>1867</v>
      </c>
      <c r="B826" t="s">
        <v>1079</v>
      </c>
      <c r="C826" s="365" t="s">
        <v>1278</v>
      </c>
      <c r="D826" s="365" t="s">
        <v>1481</v>
      </c>
      <c r="E826" s="365" t="s">
        <v>12</v>
      </c>
      <c r="F826" s="365" t="s">
        <v>212</v>
      </c>
      <c r="G826" s="366">
        <v>42896</v>
      </c>
      <c r="H826" s="367">
        <v>0.5444444444444444</v>
      </c>
      <c r="I826" s="368"/>
      <c r="J826" s="368"/>
      <c r="K826" s="368"/>
      <c r="N826" s="368"/>
      <c r="O826" s="368"/>
      <c r="Q826" t="s">
        <v>813</v>
      </c>
      <c r="R826" t="s">
        <v>813</v>
      </c>
      <c r="S826" t="s">
        <v>821</v>
      </c>
      <c r="T826" t="s">
        <v>822</v>
      </c>
      <c r="U826" t="s">
        <v>823</v>
      </c>
      <c r="V826" s="369" t="s">
        <v>82</v>
      </c>
      <c r="W826" t="s">
        <v>1279</v>
      </c>
      <c r="X826">
        <v>102101</v>
      </c>
      <c r="Y826">
        <v>0</v>
      </c>
      <c r="Z826">
        <v>0</v>
      </c>
      <c r="AA826" s="6" t="s">
        <v>1280</v>
      </c>
      <c r="AB826" s="6"/>
      <c r="AC826" s="370"/>
      <c r="AD826" s="6">
        <v>5</v>
      </c>
      <c r="AE826" s="370">
        <v>1</v>
      </c>
      <c r="AF826" s="6">
        <v>5</v>
      </c>
      <c r="AG826" s="6"/>
    </row>
    <row r="827" spans="1:34" x14ac:dyDescent="0.3">
      <c r="A827" t="s">
        <v>1867</v>
      </c>
      <c r="B827" t="s">
        <v>1079</v>
      </c>
      <c r="C827" s="365" t="s">
        <v>1278</v>
      </c>
      <c r="D827" s="365" t="s">
        <v>1481</v>
      </c>
      <c r="E827" s="365" t="s">
        <v>12</v>
      </c>
      <c r="F827" s="365" t="s">
        <v>212</v>
      </c>
      <c r="G827" s="366">
        <v>42896</v>
      </c>
      <c r="H827" s="367">
        <v>0.5444444444444444</v>
      </c>
      <c r="I827" s="368"/>
      <c r="J827" s="368"/>
      <c r="K827" s="368"/>
      <c r="N827" s="368"/>
      <c r="O827" s="368"/>
      <c r="Q827" t="s">
        <v>813</v>
      </c>
      <c r="R827" t="s">
        <v>813</v>
      </c>
      <c r="S827" t="s">
        <v>817</v>
      </c>
      <c r="T827" t="s">
        <v>820</v>
      </c>
      <c r="U827">
        <v>0</v>
      </c>
      <c r="V827" s="369" t="s">
        <v>820</v>
      </c>
      <c r="W827" t="s">
        <v>1424</v>
      </c>
      <c r="X827">
        <v>1102</v>
      </c>
      <c r="Y827">
        <v>0</v>
      </c>
      <c r="Z827" t="s">
        <v>1425</v>
      </c>
      <c r="AA827" s="6" t="s">
        <v>1280</v>
      </c>
      <c r="AB827" s="6"/>
      <c r="AC827" s="370"/>
      <c r="AD827" s="6">
        <v>6</v>
      </c>
      <c r="AE827" s="370">
        <v>1</v>
      </c>
      <c r="AF827" s="6">
        <v>6</v>
      </c>
      <c r="AG827" s="6"/>
    </row>
    <row r="828" spans="1:34" x14ac:dyDescent="0.3">
      <c r="A828" t="s">
        <v>1867</v>
      </c>
      <c r="B828" t="s">
        <v>1079</v>
      </c>
      <c r="C828" s="365" t="s">
        <v>1278</v>
      </c>
      <c r="D828" s="365" t="s">
        <v>1481</v>
      </c>
      <c r="E828" s="365" t="s">
        <v>12</v>
      </c>
      <c r="F828" s="365" t="s">
        <v>212</v>
      </c>
      <c r="G828" s="366">
        <v>42896</v>
      </c>
      <c r="H828" s="367">
        <v>0.5444444444444444</v>
      </c>
      <c r="I828" s="368"/>
      <c r="J828" s="368"/>
      <c r="K828" s="368"/>
      <c r="N828" s="368"/>
      <c r="O828" s="368"/>
      <c r="Q828" t="s">
        <v>813</v>
      </c>
      <c r="R828" t="s">
        <v>813</v>
      </c>
      <c r="S828" t="s">
        <v>821</v>
      </c>
      <c r="T828">
        <v>0</v>
      </c>
      <c r="U828">
        <v>0</v>
      </c>
      <c r="V828" s="369" t="s">
        <v>813</v>
      </c>
      <c r="W828">
        <v>0</v>
      </c>
      <c r="X828">
        <v>1066</v>
      </c>
      <c r="Y828">
        <v>0</v>
      </c>
      <c r="Z828">
        <v>0</v>
      </c>
      <c r="AA828" s="6" t="s">
        <v>1280</v>
      </c>
      <c r="AB828" s="6"/>
      <c r="AC828" s="370"/>
      <c r="AD828" s="6">
        <v>1</v>
      </c>
      <c r="AE828" s="370">
        <v>3</v>
      </c>
      <c r="AF828" s="6">
        <v>1</v>
      </c>
      <c r="AG828" s="6"/>
      <c r="AH828" t="s">
        <v>1888</v>
      </c>
    </row>
    <row r="829" spans="1:34" x14ac:dyDescent="0.3">
      <c r="A829" t="s">
        <v>1867</v>
      </c>
      <c r="B829" t="s">
        <v>1081</v>
      </c>
      <c r="C829" s="365" t="s">
        <v>1278</v>
      </c>
      <c r="D829" s="365" t="s">
        <v>1481</v>
      </c>
      <c r="E829" s="365" t="s">
        <v>12</v>
      </c>
      <c r="F829" s="365" t="s">
        <v>212</v>
      </c>
      <c r="G829" s="366">
        <v>42896</v>
      </c>
      <c r="H829" s="367">
        <v>0.5444444444444444</v>
      </c>
      <c r="I829" s="368">
        <v>2.5999999999999999E-3</v>
      </c>
      <c r="J829" s="368">
        <v>2.5000000000000001E-3</v>
      </c>
      <c r="K829" s="368">
        <v>9.9999999999999829E-5</v>
      </c>
      <c r="L829">
        <v>2.3E-3</v>
      </c>
      <c r="M829" s="368" t="s">
        <v>1875</v>
      </c>
      <c r="N829" s="368">
        <v>2.3E-3</v>
      </c>
      <c r="O829" s="368"/>
      <c r="Q829" t="s">
        <v>813</v>
      </c>
      <c r="R829" t="s">
        <v>813</v>
      </c>
      <c r="S829" t="s">
        <v>817</v>
      </c>
      <c r="T829" t="s">
        <v>820</v>
      </c>
      <c r="U829">
        <v>0</v>
      </c>
      <c r="V829" s="369" t="s">
        <v>820</v>
      </c>
      <c r="W829" t="s">
        <v>1424</v>
      </c>
      <c r="X829">
        <v>1102</v>
      </c>
      <c r="Y829">
        <v>0</v>
      </c>
      <c r="Z829" t="s">
        <v>1425</v>
      </c>
      <c r="AA829" s="6" t="s">
        <v>1280</v>
      </c>
      <c r="AB829" s="6">
        <v>1</v>
      </c>
      <c r="AC829" s="370">
        <v>1</v>
      </c>
      <c r="AD829" s="6">
        <v>1</v>
      </c>
      <c r="AE829" s="370">
        <v>1</v>
      </c>
      <c r="AF829" s="6">
        <v>2</v>
      </c>
      <c r="AG829" s="6"/>
    </row>
    <row r="830" spans="1:34" x14ac:dyDescent="0.3">
      <c r="A830" t="s">
        <v>1867</v>
      </c>
      <c r="B830" t="s">
        <v>1081</v>
      </c>
      <c r="C830" s="365" t="s">
        <v>1278</v>
      </c>
      <c r="D830" s="365" t="s">
        <v>1481</v>
      </c>
      <c r="E830" s="365" t="s">
        <v>12</v>
      </c>
      <c r="F830" s="365" t="s">
        <v>212</v>
      </c>
      <c r="G830" s="366">
        <v>42896</v>
      </c>
      <c r="H830" s="367">
        <v>0.5444444444444444</v>
      </c>
      <c r="I830" s="368"/>
      <c r="J830" s="368"/>
      <c r="K830" s="368"/>
      <c r="N830" s="368"/>
      <c r="O830" s="368"/>
      <c r="Q830" t="s">
        <v>785</v>
      </c>
      <c r="R830" t="s">
        <v>785</v>
      </c>
      <c r="S830" t="s">
        <v>800</v>
      </c>
      <c r="T830" t="s">
        <v>805</v>
      </c>
      <c r="U830" t="s">
        <v>806</v>
      </c>
      <c r="V830" s="369" t="s">
        <v>807</v>
      </c>
      <c r="W830" t="s">
        <v>1322</v>
      </c>
      <c r="X830">
        <v>131141</v>
      </c>
      <c r="Y830">
        <v>0</v>
      </c>
      <c r="Z830">
        <v>0</v>
      </c>
      <c r="AA830" s="6" t="s">
        <v>1280</v>
      </c>
      <c r="AB830" s="6"/>
      <c r="AC830" s="370"/>
      <c r="AD830" s="6">
        <v>6</v>
      </c>
      <c r="AE830" s="370">
        <v>3</v>
      </c>
      <c r="AF830" s="6">
        <v>6</v>
      </c>
      <c r="AG830" s="6"/>
      <c r="AH830" t="s">
        <v>1862</v>
      </c>
    </row>
    <row r="831" spans="1:34" x14ac:dyDescent="0.3">
      <c r="A831" t="s">
        <v>1867</v>
      </c>
      <c r="B831" t="s">
        <v>1081</v>
      </c>
      <c r="C831" s="365" t="s">
        <v>1278</v>
      </c>
      <c r="D831" s="365" t="s">
        <v>1481</v>
      </c>
      <c r="E831" s="365" t="s">
        <v>12</v>
      </c>
      <c r="F831" s="365" t="s">
        <v>212</v>
      </c>
      <c r="G831" s="366">
        <v>42896</v>
      </c>
      <c r="H831" s="367">
        <v>0.5444444444444444</v>
      </c>
      <c r="I831" s="368"/>
      <c r="J831" s="368"/>
      <c r="K831" s="368"/>
      <c r="N831" s="368"/>
      <c r="O831" s="368"/>
      <c r="Q831" t="s">
        <v>1286</v>
      </c>
      <c r="R831" t="s">
        <v>1367</v>
      </c>
      <c r="S831" t="s">
        <v>1368</v>
      </c>
      <c r="T831">
        <v>0</v>
      </c>
      <c r="U831">
        <v>0</v>
      </c>
      <c r="V831" s="369" t="s">
        <v>1369</v>
      </c>
      <c r="W831" t="s">
        <v>1370</v>
      </c>
      <c r="X831">
        <v>148899</v>
      </c>
      <c r="Y831">
        <v>0</v>
      </c>
      <c r="Z831" t="s">
        <v>1371</v>
      </c>
      <c r="AA831" s="6" t="s">
        <v>1293</v>
      </c>
      <c r="AB831" s="6"/>
      <c r="AC831" s="370"/>
      <c r="AD831" s="6">
        <v>1</v>
      </c>
      <c r="AE831" s="370">
        <v>1</v>
      </c>
      <c r="AF831" s="6">
        <v>1</v>
      </c>
      <c r="AG831" s="6"/>
    </row>
    <row r="832" spans="1:34" x14ac:dyDescent="0.3">
      <c r="A832" t="s">
        <v>1867</v>
      </c>
      <c r="B832" t="s">
        <v>1081</v>
      </c>
      <c r="C832" s="365" t="s">
        <v>1278</v>
      </c>
      <c r="D832" s="365" t="s">
        <v>1481</v>
      </c>
      <c r="E832" s="365" t="s">
        <v>12</v>
      </c>
      <c r="F832" s="365" t="s">
        <v>212</v>
      </c>
      <c r="G832" s="366">
        <v>42896</v>
      </c>
      <c r="H832" s="367">
        <v>0.5444444444444444</v>
      </c>
      <c r="I832" s="368"/>
      <c r="J832" s="368"/>
      <c r="K832" s="368"/>
      <c r="N832" s="368"/>
      <c r="O832" s="368"/>
      <c r="Q832" t="s">
        <v>1286</v>
      </c>
      <c r="R832" t="s">
        <v>1287</v>
      </c>
      <c r="S832" t="s">
        <v>1288</v>
      </c>
      <c r="T832" t="s">
        <v>1289</v>
      </c>
      <c r="U832" t="s">
        <v>1290</v>
      </c>
      <c r="V832" s="369" t="s">
        <v>1291</v>
      </c>
      <c r="W832" t="s">
        <v>1282</v>
      </c>
      <c r="X832">
        <v>127160</v>
      </c>
      <c r="Y832">
        <v>0</v>
      </c>
      <c r="Z832" t="s">
        <v>1292</v>
      </c>
      <c r="AA832" s="6" t="s">
        <v>1293</v>
      </c>
      <c r="AB832" s="6"/>
      <c r="AC832" s="370"/>
      <c r="AD832" s="6">
        <v>1</v>
      </c>
      <c r="AE832" s="370">
        <v>1</v>
      </c>
      <c r="AF832" s="6">
        <v>1</v>
      </c>
      <c r="AG832" s="6"/>
      <c r="AH832" t="s">
        <v>1294</v>
      </c>
    </row>
    <row r="833" spans="1:34" x14ac:dyDescent="0.3">
      <c r="A833" t="s">
        <v>1867</v>
      </c>
      <c r="B833" t="s">
        <v>1081</v>
      </c>
      <c r="C833" s="365" t="s">
        <v>1278</v>
      </c>
      <c r="D833" s="365" t="s">
        <v>1481</v>
      </c>
      <c r="E833" s="365" t="s">
        <v>12</v>
      </c>
      <c r="F833" s="365" t="s">
        <v>212</v>
      </c>
      <c r="G833" s="366">
        <v>42896</v>
      </c>
      <c r="H833" s="367">
        <v>0.5444444444444444</v>
      </c>
      <c r="I833" s="368"/>
      <c r="J833" s="368"/>
      <c r="K833" s="368"/>
      <c r="N833" s="368"/>
      <c r="O833" s="368"/>
      <c r="Q833" t="s">
        <v>1286</v>
      </c>
      <c r="R833">
        <v>0</v>
      </c>
      <c r="S833">
        <v>0</v>
      </c>
      <c r="T833">
        <v>0</v>
      </c>
      <c r="U833">
        <v>0</v>
      </c>
      <c r="V833" s="369" t="s">
        <v>1366</v>
      </c>
      <c r="W833">
        <v>0</v>
      </c>
      <c r="X833">
        <v>0</v>
      </c>
      <c r="Y833">
        <v>0</v>
      </c>
      <c r="Z833">
        <v>0</v>
      </c>
      <c r="AA833" s="6" t="s">
        <v>1280</v>
      </c>
      <c r="AB833" s="6"/>
      <c r="AC833" s="370"/>
      <c r="AD833" s="6">
        <v>1</v>
      </c>
      <c r="AE833" s="370">
        <v>1</v>
      </c>
      <c r="AF833" s="6">
        <v>1</v>
      </c>
      <c r="AG833" s="6"/>
    </row>
    <row r="834" spans="1:34" x14ac:dyDescent="0.3">
      <c r="A834" t="s">
        <v>1891</v>
      </c>
      <c r="B834" t="s">
        <v>1042</v>
      </c>
      <c r="C834" s="365" t="s">
        <v>1278</v>
      </c>
      <c r="D834" s="365" t="s">
        <v>1481</v>
      </c>
      <c r="E834" s="365" t="s">
        <v>11</v>
      </c>
      <c r="F834" s="365" t="s">
        <v>198</v>
      </c>
      <c r="G834" s="366">
        <v>42900</v>
      </c>
      <c r="H834" s="367">
        <v>0.62430555555555556</v>
      </c>
      <c r="I834" s="368">
        <v>3.3999999999999998E-3</v>
      </c>
      <c r="J834" s="368">
        <v>1.8E-3</v>
      </c>
      <c r="K834" s="368">
        <v>1.5999999999999999E-3</v>
      </c>
      <c r="L834">
        <v>1.2200000000000001E-2</v>
      </c>
      <c r="M834" s="368">
        <v>4.7999999999999996E-3</v>
      </c>
      <c r="N834" s="368">
        <v>7.4000000000000012E-3</v>
      </c>
      <c r="O834" s="368" t="s">
        <v>1323</v>
      </c>
      <c r="P834" t="s">
        <v>1646</v>
      </c>
      <c r="Q834" t="s">
        <v>785</v>
      </c>
      <c r="R834" t="s">
        <v>785</v>
      </c>
      <c r="S834" t="s">
        <v>800</v>
      </c>
      <c r="T834" t="s">
        <v>805</v>
      </c>
      <c r="U834" t="s">
        <v>806</v>
      </c>
      <c r="V834" s="369" t="s">
        <v>807</v>
      </c>
      <c r="W834" t="s">
        <v>1322</v>
      </c>
      <c r="X834">
        <v>131141</v>
      </c>
      <c r="Y834">
        <v>0</v>
      </c>
      <c r="Z834">
        <v>0</v>
      </c>
      <c r="AA834" s="6" t="s">
        <v>1890</v>
      </c>
      <c r="AB834" s="6"/>
      <c r="AC834" s="370"/>
      <c r="AD834" s="6">
        <v>1</v>
      </c>
      <c r="AE834" s="370">
        <v>3</v>
      </c>
      <c r="AF834" s="6">
        <v>1</v>
      </c>
      <c r="AG834" s="6"/>
      <c r="AH834" t="s">
        <v>1892</v>
      </c>
    </row>
    <row r="835" spans="1:34" x14ac:dyDescent="0.3">
      <c r="A835" t="s">
        <v>1891</v>
      </c>
      <c r="B835" t="s">
        <v>1033</v>
      </c>
      <c r="C835" s="365" t="s">
        <v>1278</v>
      </c>
      <c r="D835" s="365" t="s">
        <v>1481</v>
      </c>
      <c r="E835" s="365" t="s">
        <v>11</v>
      </c>
      <c r="F835" s="365" t="s">
        <v>195</v>
      </c>
      <c r="G835" s="366">
        <v>42900</v>
      </c>
      <c r="H835" s="367">
        <v>0.6020833333333333</v>
      </c>
      <c r="I835" s="368">
        <v>1.4E-3</v>
      </c>
      <c r="J835" s="368">
        <v>8.9999999999999998E-4</v>
      </c>
      <c r="K835" s="368">
        <v>5.0000000000000001E-4</v>
      </c>
      <c r="L835">
        <v>4.4999999999999997E-3</v>
      </c>
      <c r="M835" s="368">
        <v>1.6999999999999999E-3</v>
      </c>
      <c r="N835" s="368">
        <v>2.7999999999999995E-3</v>
      </c>
      <c r="O835" s="368"/>
      <c r="Q835" t="s">
        <v>785</v>
      </c>
      <c r="R835" t="s">
        <v>785</v>
      </c>
      <c r="S835" t="s">
        <v>800</v>
      </c>
      <c r="T835" t="s">
        <v>805</v>
      </c>
      <c r="U835" t="s">
        <v>806</v>
      </c>
      <c r="V835" s="369" t="s">
        <v>807</v>
      </c>
      <c r="W835" t="s">
        <v>1322</v>
      </c>
      <c r="X835">
        <v>131141</v>
      </c>
      <c r="Y835">
        <v>0</v>
      </c>
      <c r="Z835">
        <v>0</v>
      </c>
      <c r="AA835" s="6" t="s">
        <v>1890</v>
      </c>
      <c r="AB835" s="6">
        <v>1</v>
      </c>
      <c r="AC835" s="370">
        <v>3</v>
      </c>
      <c r="AD835" s="6">
        <v>2</v>
      </c>
      <c r="AE835" s="370">
        <v>1</v>
      </c>
      <c r="AF835" s="6">
        <v>3</v>
      </c>
      <c r="AG835" s="6"/>
      <c r="AH835" t="s">
        <v>1893</v>
      </c>
    </row>
    <row r="836" spans="1:34" x14ac:dyDescent="0.3">
      <c r="A836" t="s">
        <v>1891</v>
      </c>
      <c r="B836" t="s">
        <v>1899</v>
      </c>
      <c r="C836" s="365" t="s">
        <v>1652</v>
      </c>
      <c r="D836" s="365" t="s">
        <v>1481</v>
      </c>
      <c r="E836" s="365" t="s">
        <v>10</v>
      </c>
      <c r="F836" s="365" t="s">
        <v>1660</v>
      </c>
      <c r="G836" s="366">
        <v>43033</v>
      </c>
      <c r="H836" s="367">
        <v>0.51180555555555551</v>
      </c>
      <c r="I836" s="368">
        <v>2.53E-2</v>
      </c>
      <c r="J836" s="368">
        <v>1.32E-2</v>
      </c>
      <c r="K836" s="368">
        <v>1.21E-2</v>
      </c>
      <c r="L836">
        <v>0.1699</v>
      </c>
      <c r="M836" s="368">
        <v>6.8699999999999997E-2</v>
      </c>
      <c r="N836" s="368">
        <v>0.1012</v>
      </c>
      <c r="O836" s="368"/>
      <c r="Q836" t="s">
        <v>1286</v>
      </c>
      <c r="R836" t="s">
        <v>1311</v>
      </c>
      <c r="S836">
        <v>0</v>
      </c>
      <c r="T836">
        <v>0</v>
      </c>
      <c r="U836">
        <v>0</v>
      </c>
      <c r="V836" s="369" t="s">
        <v>1311</v>
      </c>
      <c r="W836">
        <v>0</v>
      </c>
      <c r="X836">
        <v>799</v>
      </c>
      <c r="Y836" t="s">
        <v>1312</v>
      </c>
      <c r="Z836" t="s">
        <v>1313</v>
      </c>
      <c r="AA836" s="6" t="s">
        <v>1298</v>
      </c>
      <c r="AB836" s="6">
        <v>1</v>
      </c>
      <c r="AC836" s="370">
        <v>1</v>
      </c>
      <c r="AD836" s="6"/>
      <c r="AE836" s="370"/>
      <c r="AF836" s="6">
        <v>1</v>
      </c>
      <c r="AG836" s="6"/>
    </row>
    <row r="837" spans="1:34" x14ac:dyDescent="0.3">
      <c r="A837" t="s">
        <v>1891</v>
      </c>
      <c r="B837" t="s">
        <v>1899</v>
      </c>
      <c r="C837" s="365" t="s">
        <v>1652</v>
      </c>
      <c r="D837" s="365" t="s">
        <v>1481</v>
      </c>
      <c r="E837" s="365" t="s">
        <v>10</v>
      </c>
      <c r="F837" s="365" t="s">
        <v>1660</v>
      </c>
      <c r="G837" s="366">
        <v>43033</v>
      </c>
      <c r="H837" s="367">
        <v>0.51180555555555551</v>
      </c>
      <c r="I837" s="368"/>
      <c r="J837" s="368"/>
      <c r="K837" s="368"/>
      <c r="N837" s="368"/>
      <c r="O837" s="368"/>
      <c r="Q837" t="s">
        <v>1286</v>
      </c>
      <c r="R837" t="s">
        <v>1287</v>
      </c>
      <c r="S837" t="s">
        <v>1288</v>
      </c>
      <c r="T837" t="s">
        <v>1289</v>
      </c>
      <c r="U837" t="s">
        <v>1290</v>
      </c>
      <c r="V837" s="369" t="s">
        <v>1291</v>
      </c>
      <c r="W837" t="s">
        <v>1282</v>
      </c>
      <c r="X837">
        <v>127160</v>
      </c>
      <c r="Y837">
        <v>0</v>
      </c>
      <c r="Z837" t="s">
        <v>1292</v>
      </c>
      <c r="AA837" s="6" t="s">
        <v>1293</v>
      </c>
      <c r="AB837" s="6">
        <v>1</v>
      </c>
      <c r="AC837" s="370"/>
      <c r="AD837" s="6">
        <v>1</v>
      </c>
      <c r="AE837" s="370"/>
      <c r="AF837" s="6">
        <v>2</v>
      </c>
      <c r="AG837" s="6"/>
      <c r="AH837" t="s">
        <v>1294</v>
      </c>
    </row>
    <row r="838" spans="1:34" x14ac:dyDescent="0.3">
      <c r="A838" t="s">
        <v>1891</v>
      </c>
      <c r="B838" t="s">
        <v>1899</v>
      </c>
      <c r="C838" s="365" t="s">
        <v>1652</v>
      </c>
      <c r="D838" s="365" t="s">
        <v>1481</v>
      </c>
      <c r="E838" s="365" t="s">
        <v>10</v>
      </c>
      <c r="F838" s="365" t="s">
        <v>1660</v>
      </c>
      <c r="G838" s="366">
        <v>43033</v>
      </c>
      <c r="H838" s="367">
        <v>0.51180555555555551</v>
      </c>
      <c r="I838" s="368"/>
      <c r="J838" s="368"/>
      <c r="K838" s="368"/>
      <c r="N838" s="368"/>
      <c r="O838" s="368"/>
      <c r="Q838" t="s">
        <v>813</v>
      </c>
      <c r="R838" t="s">
        <v>813</v>
      </c>
      <c r="S838" t="s">
        <v>821</v>
      </c>
      <c r="T838" t="s">
        <v>596</v>
      </c>
      <c r="U838" t="s">
        <v>826</v>
      </c>
      <c r="V838" s="369" t="s">
        <v>1281</v>
      </c>
      <c r="W838" t="s">
        <v>1282</v>
      </c>
      <c r="X838">
        <v>107552</v>
      </c>
      <c r="Y838">
        <v>0</v>
      </c>
      <c r="Z838" t="s">
        <v>1283</v>
      </c>
      <c r="AA838" s="6" t="s">
        <v>1890</v>
      </c>
      <c r="AB838" s="6"/>
      <c r="AC838" s="370"/>
      <c r="AD838" s="6">
        <v>3</v>
      </c>
      <c r="AE838" s="370">
        <v>2</v>
      </c>
      <c r="AF838" s="6">
        <v>3</v>
      </c>
      <c r="AG838" s="6"/>
    </row>
    <row r="839" spans="1:34" x14ac:dyDescent="0.3">
      <c r="A839" t="s">
        <v>1891</v>
      </c>
      <c r="B839" t="s">
        <v>1899</v>
      </c>
      <c r="C839" s="365" t="s">
        <v>1652</v>
      </c>
      <c r="D839" s="365" t="s">
        <v>1481</v>
      </c>
      <c r="E839" s="365" t="s">
        <v>10</v>
      </c>
      <c r="F839" s="365" t="s">
        <v>1660</v>
      </c>
      <c r="G839" s="366">
        <v>43033</v>
      </c>
      <c r="H839" s="367">
        <v>0.51180555555555551</v>
      </c>
      <c r="I839" s="368"/>
      <c r="J839" s="368"/>
      <c r="K839" s="368"/>
      <c r="N839" s="368"/>
      <c r="O839" s="368"/>
      <c r="Q839" t="s">
        <v>785</v>
      </c>
      <c r="R839" t="s">
        <v>785</v>
      </c>
      <c r="S839" t="s">
        <v>786</v>
      </c>
      <c r="T839" t="s">
        <v>787</v>
      </c>
      <c r="U839" t="s">
        <v>788</v>
      </c>
      <c r="V839" s="369" t="s">
        <v>35</v>
      </c>
      <c r="W839" t="s">
        <v>1358</v>
      </c>
      <c r="X839">
        <v>129370</v>
      </c>
      <c r="Y839">
        <v>0</v>
      </c>
      <c r="Z839">
        <v>0</v>
      </c>
      <c r="AA839" s="6" t="s">
        <v>1890</v>
      </c>
      <c r="AB839" s="6"/>
      <c r="AC839" s="370"/>
      <c r="AD839" s="6">
        <v>1</v>
      </c>
      <c r="AE839" s="370">
        <v>3</v>
      </c>
      <c r="AF839" s="6">
        <v>1</v>
      </c>
      <c r="AG839" s="6"/>
      <c r="AH839" t="s">
        <v>1900</v>
      </c>
    </row>
    <row r="840" spans="1:34" x14ac:dyDescent="0.3">
      <c r="A840" t="s">
        <v>1891</v>
      </c>
      <c r="B840" t="s">
        <v>1137</v>
      </c>
      <c r="C840" s="365" t="s">
        <v>1652</v>
      </c>
      <c r="D840" s="365" t="s">
        <v>1481</v>
      </c>
      <c r="E840" s="365" t="s">
        <v>10</v>
      </c>
      <c r="F840" s="365" t="s">
        <v>202</v>
      </c>
      <c r="G840" s="366">
        <v>43018</v>
      </c>
      <c r="H840" s="367">
        <v>0.52847222222222223</v>
      </c>
      <c r="I840" s="368">
        <v>1.7100000000000001E-2</v>
      </c>
      <c r="J840" s="368">
        <v>9.5999999999999992E-3</v>
      </c>
      <c r="K840" s="368">
        <v>7.5000000000000015E-3</v>
      </c>
      <c r="L840">
        <v>0.1028</v>
      </c>
      <c r="M840" s="368">
        <v>5.5199999999999999E-2</v>
      </c>
      <c r="N840" s="368">
        <v>4.7600000000000003E-2</v>
      </c>
      <c r="O840" s="368" t="s">
        <v>1323</v>
      </c>
      <c r="P840" t="s">
        <v>1898</v>
      </c>
      <c r="Q840" t="s">
        <v>813</v>
      </c>
      <c r="R840" t="s">
        <v>813</v>
      </c>
      <c r="S840" t="s">
        <v>821</v>
      </c>
      <c r="T840" t="s">
        <v>596</v>
      </c>
      <c r="U840" t="s">
        <v>826</v>
      </c>
      <c r="V840" s="369" t="s">
        <v>1281</v>
      </c>
      <c r="W840" t="s">
        <v>1282</v>
      </c>
      <c r="X840">
        <v>107552</v>
      </c>
      <c r="Y840">
        <v>0</v>
      </c>
      <c r="Z840" t="s">
        <v>1283</v>
      </c>
      <c r="AA840" s="6" t="s">
        <v>1890</v>
      </c>
      <c r="AB840" s="6"/>
      <c r="AC840" s="370"/>
      <c r="AD840" s="6">
        <v>1</v>
      </c>
      <c r="AE840" s="370">
        <v>2</v>
      </c>
      <c r="AF840" s="6">
        <v>1</v>
      </c>
      <c r="AG840" s="6"/>
    </row>
    <row r="841" spans="1:34" x14ac:dyDescent="0.3">
      <c r="A841" t="s">
        <v>1891</v>
      </c>
      <c r="B841" t="s">
        <v>1137</v>
      </c>
      <c r="C841" s="365" t="s">
        <v>1652</v>
      </c>
      <c r="D841" s="365" t="s">
        <v>1481</v>
      </c>
      <c r="E841" s="365" t="s">
        <v>10</v>
      </c>
      <c r="F841" s="365" t="s">
        <v>202</v>
      </c>
      <c r="G841" s="366">
        <v>43018</v>
      </c>
      <c r="H841" s="367">
        <v>0.52847222222222223</v>
      </c>
      <c r="I841" s="368"/>
      <c r="J841" s="368"/>
      <c r="K841" s="368"/>
      <c r="N841" s="368"/>
      <c r="O841" s="368"/>
      <c r="Q841" t="s">
        <v>785</v>
      </c>
      <c r="R841" t="s">
        <v>785</v>
      </c>
      <c r="S841" t="s">
        <v>786</v>
      </c>
      <c r="T841" t="s">
        <v>787</v>
      </c>
      <c r="U841" t="s">
        <v>788</v>
      </c>
      <c r="V841" s="369" t="s">
        <v>35</v>
      </c>
      <c r="W841" t="s">
        <v>1358</v>
      </c>
      <c r="X841">
        <v>129370</v>
      </c>
      <c r="Y841">
        <v>0</v>
      </c>
      <c r="Z841">
        <v>0</v>
      </c>
      <c r="AA841" s="6" t="s">
        <v>1890</v>
      </c>
      <c r="AB841" s="6"/>
      <c r="AC841" s="370"/>
      <c r="AD841" s="6">
        <v>1</v>
      </c>
      <c r="AE841" s="370">
        <v>3</v>
      </c>
      <c r="AF841" s="6">
        <v>1</v>
      </c>
      <c r="AG841" s="6"/>
      <c r="AH841" t="s">
        <v>1900</v>
      </c>
    </row>
    <row r="842" spans="1:34" x14ac:dyDescent="0.3">
      <c r="A842" t="s">
        <v>1891</v>
      </c>
      <c r="B842" t="s">
        <v>1901</v>
      </c>
      <c r="C842" s="365" t="s">
        <v>1652</v>
      </c>
      <c r="D842" s="365" t="s">
        <v>1481</v>
      </c>
      <c r="E842" s="365" t="s">
        <v>10</v>
      </c>
      <c r="F842" s="365" t="s">
        <v>1660</v>
      </c>
      <c r="G842" s="366">
        <v>43033</v>
      </c>
      <c r="H842" s="367">
        <v>0.51180555555555551</v>
      </c>
      <c r="I842" s="368">
        <v>6.0999999999999999E-2</v>
      </c>
      <c r="J842" s="368">
        <v>2.2200000000000001E-2</v>
      </c>
      <c r="K842" s="368">
        <v>3.8800000000000001E-2</v>
      </c>
      <c r="L842">
        <v>0.192</v>
      </c>
      <c r="M842" s="368">
        <v>7.2999999999999995E-2</v>
      </c>
      <c r="N842" s="368">
        <v>0.11900000000000001</v>
      </c>
      <c r="O842" s="368"/>
      <c r="Q842" t="s">
        <v>813</v>
      </c>
      <c r="R842" t="s">
        <v>813</v>
      </c>
      <c r="S842" t="s">
        <v>821</v>
      </c>
      <c r="T842" t="s">
        <v>596</v>
      </c>
      <c r="U842" t="s">
        <v>826</v>
      </c>
      <c r="V842" s="369" t="s">
        <v>1281</v>
      </c>
      <c r="W842" t="s">
        <v>1282</v>
      </c>
      <c r="X842">
        <v>107552</v>
      </c>
      <c r="Y842">
        <v>0</v>
      </c>
      <c r="Z842" t="s">
        <v>1283</v>
      </c>
      <c r="AA842" s="6" t="s">
        <v>1890</v>
      </c>
      <c r="AB842" s="6">
        <v>1</v>
      </c>
      <c r="AC842" s="370">
        <v>1</v>
      </c>
      <c r="AD842" s="6">
        <v>1</v>
      </c>
      <c r="AE842" s="370">
        <v>2</v>
      </c>
      <c r="AF842" s="6">
        <v>2</v>
      </c>
      <c r="AG842" s="6"/>
    </row>
    <row r="843" spans="1:34" x14ac:dyDescent="0.3">
      <c r="A843" t="s">
        <v>1891</v>
      </c>
      <c r="B843" t="s">
        <v>1901</v>
      </c>
      <c r="C843" s="365" t="s">
        <v>1652</v>
      </c>
      <c r="D843" s="365" t="s">
        <v>1481</v>
      </c>
      <c r="E843" s="365" t="s">
        <v>10</v>
      </c>
      <c r="F843" s="365" t="s">
        <v>1660</v>
      </c>
      <c r="G843" s="366">
        <v>43033</v>
      </c>
      <c r="H843" s="367">
        <v>0.51180555555555551</v>
      </c>
      <c r="I843" s="368"/>
      <c r="J843" s="368"/>
      <c r="K843" s="368"/>
      <c r="N843" s="368"/>
      <c r="O843" s="368"/>
      <c r="Q843" t="s">
        <v>1286</v>
      </c>
      <c r="R843" t="s">
        <v>1311</v>
      </c>
      <c r="S843">
        <v>0</v>
      </c>
      <c r="T843">
        <v>0</v>
      </c>
      <c r="U843">
        <v>0</v>
      </c>
      <c r="V843" s="369" t="s">
        <v>1311</v>
      </c>
      <c r="W843">
        <v>0</v>
      </c>
      <c r="X843">
        <v>799</v>
      </c>
      <c r="Y843" t="s">
        <v>1312</v>
      </c>
      <c r="Z843" t="s">
        <v>1313</v>
      </c>
      <c r="AA843" s="6" t="s">
        <v>1298</v>
      </c>
      <c r="AB843" s="6">
        <v>1</v>
      </c>
      <c r="AC843" s="370">
        <v>1</v>
      </c>
      <c r="AD843" s="6">
        <v>2</v>
      </c>
      <c r="AE843" s="370">
        <v>1</v>
      </c>
      <c r="AF843" s="6">
        <v>3</v>
      </c>
      <c r="AG843" s="6"/>
    </row>
    <row r="844" spans="1:34" x14ac:dyDescent="0.3">
      <c r="A844" t="s">
        <v>1891</v>
      </c>
      <c r="B844" t="s">
        <v>1901</v>
      </c>
      <c r="C844" s="365" t="s">
        <v>1652</v>
      </c>
      <c r="D844" s="365" t="s">
        <v>1481</v>
      </c>
      <c r="E844" s="365" t="s">
        <v>10</v>
      </c>
      <c r="F844" s="365" t="s">
        <v>1660</v>
      </c>
      <c r="G844" s="366">
        <v>43033</v>
      </c>
      <c r="H844" s="367">
        <v>0.51180555555555551</v>
      </c>
      <c r="I844" s="368"/>
      <c r="J844" s="368"/>
      <c r="K844" s="368"/>
      <c r="N844" s="368"/>
      <c r="O844" s="368"/>
      <c r="Q844" t="s">
        <v>785</v>
      </c>
      <c r="R844" t="s">
        <v>785</v>
      </c>
      <c r="S844" t="s">
        <v>800</v>
      </c>
      <c r="T844" t="s">
        <v>805</v>
      </c>
      <c r="U844" t="s">
        <v>806</v>
      </c>
      <c r="V844" s="369" t="s">
        <v>807</v>
      </c>
      <c r="W844" t="s">
        <v>1322</v>
      </c>
      <c r="X844">
        <v>131141</v>
      </c>
      <c r="Y844">
        <v>0</v>
      </c>
      <c r="Z844">
        <v>0</v>
      </c>
      <c r="AA844" s="6" t="s">
        <v>1890</v>
      </c>
      <c r="AB844" s="6">
        <v>13</v>
      </c>
      <c r="AC844" s="374" t="s">
        <v>1388</v>
      </c>
      <c r="AD844" s="6">
        <v>1</v>
      </c>
      <c r="AE844" s="370">
        <v>2</v>
      </c>
      <c r="AF844" s="6">
        <v>14</v>
      </c>
      <c r="AG844" s="6"/>
      <c r="AH844" t="s">
        <v>1902</v>
      </c>
    </row>
    <row r="845" spans="1:34" x14ac:dyDescent="0.3">
      <c r="A845" t="s">
        <v>1891</v>
      </c>
      <c r="B845" t="s">
        <v>1901</v>
      </c>
      <c r="C845" s="365" t="s">
        <v>1652</v>
      </c>
      <c r="D845" s="365" t="s">
        <v>1481</v>
      </c>
      <c r="E845" s="365" t="s">
        <v>10</v>
      </c>
      <c r="F845" s="365" t="s">
        <v>1660</v>
      </c>
      <c r="G845" s="366">
        <v>43033</v>
      </c>
      <c r="H845" s="367">
        <v>0.51180555555555551</v>
      </c>
      <c r="I845" s="368"/>
      <c r="J845" s="368"/>
      <c r="K845" s="368"/>
      <c r="N845" s="368"/>
      <c r="O845" s="368"/>
      <c r="Q845" t="s">
        <v>1286</v>
      </c>
      <c r="R845" t="s">
        <v>1367</v>
      </c>
      <c r="S845" t="s">
        <v>1368</v>
      </c>
      <c r="T845">
        <v>0</v>
      </c>
      <c r="U845">
        <v>0</v>
      </c>
      <c r="V845" s="369" t="s">
        <v>1369</v>
      </c>
      <c r="W845" t="s">
        <v>1370</v>
      </c>
      <c r="X845">
        <v>148899</v>
      </c>
      <c r="Y845">
        <v>0</v>
      </c>
      <c r="Z845" t="s">
        <v>1371</v>
      </c>
      <c r="AA845" s="6" t="s">
        <v>1293</v>
      </c>
      <c r="AB845" s="6"/>
      <c r="AC845" s="370"/>
      <c r="AD845" s="6">
        <v>2</v>
      </c>
      <c r="AE845" s="370">
        <v>1</v>
      </c>
      <c r="AF845" s="6">
        <v>2</v>
      </c>
      <c r="AG845" s="6"/>
    </row>
    <row r="846" spans="1:34" x14ac:dyDescent="0.3">
      <c r="A846" t="s">
        <v>1891</v>
      </c>
      <c r="B846" t="s">
        <v>1901</v>
      </c>
      <c r="C846" s="365" t="s">
        <v>1652</v>
      </c>
      <c r="D846" s="365" t="s">
        <v>1481</v>
      </c>
      <c r="E846" s="365" t="s">
        <v>10</v>
      </c>
      <c r="F846" s="365" t="s">
        <v>1660</v>
      </c>
      <c r="G846" s="366">
        <v>43033</v>
      </c>
      <c r="H846" s="367">
        <v>0.51180555555555551</v>
      </c>
      <c r="I846" s="368"/>
      <c r="J846" s="368"/>
      <c r="K846" s="368"/>
      <c r="N846" s="368"/>
      <c r="O846" s="368"/>
      <c r="Q846" t="s">
        <v>1286</v>
      </c>
      <c r="R846" t="s">
        <v>1287</v>
      </c>
      <c r="S846" t="s">
        <v>1288</v>
      </c>
      <c r="T846" t="s">
        <v>1289</v>
      </c>
      <c r="U846" t="s">
        <v>1290</v>
      </c>
      <c r="V846" s="369" t="s">
        <v>1291</v>
      </c>
      <c r="W846" t="s">
        <v>1282</v>
      </c>
      <c r="X846">
        <v>127160</v>
      </c>
      <c r="Y846">
        <v>0</v>
      </c>
      <c r="Z846" t="s">
        <v>1292</v>
      </c>
      <c r="AA846" s="6" t="s">
        <v>1293</v>
      </c>
      <c r="AB846" s="6"/>
      <c r="AC846" s="370"/>
      <c r="AD846" s="6">
        <v>1</v>
      </c>
      <c r="AE846" s="370"/>
      <c r="AF846" s="6">
        <v>1</v>
      </c>
      <c r="AG846" s="6"/>
      <c r="AH846" t="s">
        <v>1294</v>
      </c>
    </row>
    <row r="847" spans="1:34" x14ac:dyDescent="0.3">
      <c r="A847" t="s">
        <v>1891</v>
      </c>
      <c r="B847" t="s">
        <v>1149</v>
      </c>
      <c r="C847" s="365" t="s">
        <v>1652</v>
      </c>
      <c r="D847" s="365" t="s">
        <v>1481</v>
      </c>
      <c r="E847" s="365" t="s">
        <v>10</v>
      </c>
      <c r="F847" s="365" t="s">
        <v>202</v>
      </c>
      <c r="G847" s="366">
        <v>43012</v>
      </c>
      <c r="H847" s="367">
        <v>0.53680555555555554</v>
      </c>
      <c r="I847" s="368">
        <v>5.2900000000000003E-2</v>
      </c>
      <c r="J847" s="368">
        <v>3.5900000000000001E-2</v>
      </c>
      <c r="K847" s="368">
        <v>1.7000000000000001E-2</v>
      </c>
      <c r="L847">
        <v>0.18890000000000001</v>
      </c>
      <c r="M847" s="368">
        <v>9.5500000000000002E-2</v>
      </c>
      <c r="N847" s="368">
        <v>9.3400000000000011E-2</v>
      </c>
      <c r="O847" s="368"/>
      <c r="Q847" t="s">
        <v>785</v>
      </c>
      <c r="R847" t="s">
        <v>785</v>
      </c>
      <c r="S847" t="s">
        <v>786</v>
      </c>
      <c r="T847" t="s">
        <v>787</v>
      </c>
      <c r="U847" t="s">
        <v>788</v>
      </c>
      <c r="V847" s="369" t="s">
        <v>35</v>
      </c>
      <c r="W847" t="s">
        <v>1358</v>
      </c>
      <c r="X847">
        <v>129370</v>
      </c>
      <c r="Y847">
        <v>0</v>
      </c>
      <c r="Z847">
        <v>0</v>
      </c>
      <c r="AA847" s="6" t="s">
        <v>1890</v>
      </c>
      <c r="AB847" s="6"/>
      <c r="AC847" s="370"/>
      <c r="AD847" s="6">
        <v>1</v>
      </c>
      <c r="AE847" s="370">
        <v>2</v>
      </c>
      <c r="AF847" s="6">
        <v>1</v>
      </c>
      <c r="AG847" s="6"/>
      <c r="AH847" t="s">
        <v>1903</v>
      </c>
    </row>
    <row r="848" spans="1:34" x14ac:dyDescent="0.3">
      <c r="A848" t="s">
        <v>1891</v>
      </c>
      <c r="B848" t="s">
        <v>1149</v>
      </c>
      <c r="C848" s="365" t="s">
        <v>1652</v>
      </c>
      <c r="D848" s="365" t="s">
        <v>1481</v>
      </c>
      <c r="E848" s="365" t="s">
        <v>10</v>
      </c>
      <c r="F848" s="365" t="s">
        <v>202</v>
      </c>
      <c r="G848" s="366">
        <v>43012</v>
      </c>
      <c r="H848" s="367">
        <v>0.53680555555555554</v>
      </c>
      <c r="I848" s="368"/>
      <c r="J848" s="368"/>
      <c r="K848" s="368"/>
      <c r="N848" s="368"/>
      <c r="O848" s="368"/>
      <c r="Q848" t="s">
        <v>1286</v>
      </c>
      <c r="R848" t="s">
        <v>1287</v>
      </c>
      <c r="S848" t="s">
        <v>1288</v>
      </c>
      <c r="T848" t="s">
        <v>1289</v>
      </c>
      <c r="U848" t="s">
        <v>1290</v>
      </c>
      <c r="V848" s="369" t="s">
        <v>1291</v>
      </c>
      <c r="W848" t="s">
        <v>1282</v>
      </c>
      <c r="X848">
        <v>127160</v>
      </c>
      <c r="Y848">
        <v>0</v>
      </c>
      <c r="Z848" t="s">
        <v>1292</v>
      </c>
      <c r="AA848" s="6" t="s">
        <v>1293</v>
      </c>
      <c r="AB848" s="6">
        <v>1</v>
      </c>
      <c r="AC848" s="370"/>
      <c r="AD848" s="6"/>
      <c r="AE848" s="370"/>
      <c r="AF848" s="6">
        <v>1</v>
      </c>
      <c r="AG848" s="6"/>
      <c r="AH848" t="s">
        <v>1294</v>
      </c>
    </row>
    <row r="849" spans="1:34" x14ac:dyDescent="0.3">
      <c r="A849" t="s">
        <v>1891</v>
      </c>
      <c r="B849" t="s">
        <v>1149</v>
      </c>
      <c r="C849" s="365" t="s">
        <v>1652</v>
      </c>
      <c r="D849" s="365" t="s">
        <v>1481</v>
      </c>
      <c r="E849" s="365" t="s">
        <v>10</v>
      </c>
      <c r="F849" s="365" t="s">
        <v>202</v>
      </c>
      <c r="G849" s="366">
        <v>43012</v>
      </c>
      <c r="H849" s="367">
        <v>0.53680555555555554</v>
      </c>
      <c r="I849" s="368"/>
      <c r="J849" s="368"/>
      <c r="K849" s="368"/>
      <c r="N849" s="368"/>
      <c r="O849" s="368"/>
      <c r="Q849" t="s">
        <v>813</v>
      </c>
      <c r="R849" t="s">
        <v>813</v>
      </c>
      <c r="S849" t="s">
        <v>817</v>
      </c>
      <c r="T849" t="s">
        <v>820</v>
      </c>
      <c r="U849">
        <v>0</v>
      </c>
      <c r="V849" s="369" t="s">
        <v>820</v>
      </c>
      <c r="W849" t="s">
        <v>1424</v>
      </c>
      <c r="X849">
        <v>1102</v>
      </c>
      <c r="Y849">
        <v>0</v>
      </c>
      <c r="Z849" t="s">
        <v>1425</v>
      </c>
      <c r="AA849" s="6" t="s">
        <v>1890</v>
      </c>
      <c r="AB849" s="6"/>
      <c r="AC849" s="370"/>
      <c r="AD849" s="6">
        <v>2</v>
      </c>
      <c r="AE849" s="370">
        <v>2</v>
      </c>
      <c r="AF849" s="6">
        <v>2</v>
      </c>
      <c r="AG849" s="6"/>
    </row>
    <row r="850" spans="1:34" x14ac:dyDescent="0.3">
      <c r="A850" t="s">
        <v>1891</v>
      </c>
      <c r="B850" t="s">
        <v>1149</v>
      </c>
      <c r="C850" s="365" t="s">
        <v>1652</v>
      </c>
      <c r="D850" s="365" t="s">
        <v>1481</v>
      </c>
      <c r="E850" s="365" t="s">
        <v>10</v>
      </c>
      <c r="F850" s="365" t="s">
        <v>202</v>
      </c>
      <c r="G850" s="366">
        <v>43012</v>
      </c>
      <c r="H850" s="367">
        <v>0.53680555555555554</v>
      </c>
      <c r="I850" s="368"/>
      <c r="J850" s="368"/>
      <c r="K850" s="368"/>
      <c r="N850" s="368"/>
      <c r="O850" s="368"/>
      <c r="Q850" t="s">
        <v>813</v>
      </c>
      <c r="R850" t="s">
        <v>813</v>
      </c>
      <c r="S850" t="s">
        <v>821</v>
      </c>
      <c r="T850" t="s">
        <v>596</v>
      </c>
      <c r="U850" t="s">
        <v>826</v>
      </c>
      <c r="V850" s="369" t="s">
        <v>1281</v>
      </c>
      <c r="W850" t="s">
        <v>1282</v>
      </c>
      <c r="X850">
        <v>107552</v>
      </c>
      <c r="Y850">
        <v>0</v>
      </c>
      <c r="Z850" t="s">
        <v>1283</v>
      </c>
      <c r="AA850" s="6" t="s">
        <v>1890</v>
      </c>
      <c r="AB850" s="6"/>
      <c r="AC850" s="370"/>
      <c r="AD850" s="6">
        <v>1</v>
      </c>
      <c r="AE850" s="370">
        <v>2</v>
      </c>
      <c r="AF850" s="6">
        <v>1</v>
      </c>
      <c r="AG850" s="6"/>
    </row>
    <row r="851" spans="1:34" x14ac:dyDescent="0.3">
      <c r="A851" t="s">
        <v>1891</v>
      </c>
      <c r="B851" t="s">
        <v>1134</v>
      </c>
      <c r="C851" s="365" t="s">
        <v>1652</v>
      </c>
      <c r="D851" s="365" t="s">
        <v>1481</v>
      </c>
      <c r="E851" s="365" t="s">
        <v>10</v>
      </c>
      <c r="F851" s="365" t="s">
        <v>202</v>
      </c>
      <c r="G851" s="366">
        <v>43018</v>
      </c>
      <c r="H851" s="367">
        <v>0.52847222222222223</v>
      </c>
      <c r="I851" s="368">
        <v>1.2800000000000001E-2</v>
      </c>
      <c r="J851" s="368">
        <v>6.6E-3</v>
      </c>
      <c r="K851" s="368">
        <v>6.2000000000000006E-3</v>
      </c>
      <c r="L851">
        <v>0.16869999999999999</v>
      </c>
      <c r="M851" s="368">
        <v>7.8600000000000003E-2</v>
      </c>
      <c r="N851" s="368">
        <v>9.0099999999999986E-2</v>
      </c>
      <c r="O851" s="368" t="s">
        <v>1323</v>
      </c>
      <c r="P851" t="s">
        <v>1904</v>
      </c>
      <c r="Q851" t="s">
        <v>1286</v>
      </c>
      <c r="R851" t="s">
        <v>1287</v>
      </c>
      <c r="S851" t="s">
        <v>1288</v>
      </c>
      <c r="T851" t="s">
        <v>1289</v>
      </c>
      <c r="U851" t="s">
        <v>1290</v>
      </c>
      <c r="V851" s="369" t="s">
        <v>1291</v>
      </c>
      <c r="W851" t="s">
        <v>1282</v>
      </c>
      <c r="X851">
        <v>127160</v>
      </c>
      <c r="Y851">
        <v>0</v>
      </c>
      <c r="Z851" t="s">
        <v>1292</v>
      </c>
      <c r="AA851" s="6" t="s">
        <v>1293</v>
      </c>
      <c r="AB851" s="6">
        <v>1</v>
      </c>
      <c r="AC851" s="370"/>
      <c r="AD851" s="6">
        <v>2</v>
      </c>
      <c r="AE851" s="370"/>
      <c r="AF851" s="6">
        <v>3</v>
      </c>
      <c r="AG851" s="6"/>
      <c r="AH851" t="s">
        <v>1294</v>
      </c>
    </row>
    <row r="852" spans="1:34" x14ac:dyDescent="0.3">
      <c r="A852" t="s">
        <v>1891</v>
      </c>
      <c r="B852" t="s">
        <v>1134</v>
      </c>
      <c r="C852" s="365" t="s">
        <v>1652</v>
      </c>
      <c r="D852" s="365" t="s">
        <v>1481</v>
      </c>
      <c r="E852" s="365" t="s">
        <v>10</v>
      </c>
      <c r="F852" s="365" t="s">
        <v>202</v>
      </c>
      <c r="G852" s="366">
        <v>43018</v>
      </c>
      <c r="H852" s="367">
        <v>0.52847222222222223</v>
      </c>
      <c r="I852" s="368"/>
      <c r="J852" s="368"/>
      <c r="K852" s="368"/>
      <c r="N852" s="368"/>
      <c r="O852" s="368"/>
      <c r="Q852" t="s">
        <v>785</v>
      </c>
      <c r="R852" t="s">
        <v>785</v>
      </c>
      <c r="S852" t="s">
        <v>800</v>
      </c>
      <c r="T852" t="s">
        <v>805</v>
      </c>
      <c r="U852" t="s">
        <v>806</v>
      </c>
      <c r="V852" s="369" t="s">
        <v>806</v>
      </c>
      <c r="W852" t="s">
        <v>1317</v>
      </c>
      <c r="X852">
        <v>913</v>
      </c>
      <c r="Y852">
        <v>0</v>
      </c>
      <c r="Z852">
        <v>0</v>
      </c>
      <c r="AA852" s="6" t="s">
        <v>1890</v>
      </c>
      <c r="AB852" s="6"/>
      <c r="AC852" s="370"/>
      <c r="AD852" s="6">
        <v>1</v>
      </c>
      <c r="AE852" s="370">
        <v>3</v>
      </c>
      <c r="AF852" s="6">
        <v>1</v>
      </c>
      <c r="AG852" s="6"/>
      <c r="AH852" t="s">
        <v>1905</v>
      </c>
    </row>
    <row r="853" spans="1:34" x14ac:dyDescent="0.3">
      <c r="A853" t="s">
        <v>1891</v>
      </c>
      <c r="B853" t="s">
        <v>1134</v>
      </c>
      <c r="C853" s="365" t="s">
        <v>1652</v>
      </c>
      <c r="D853" s="365" t="s">
        <v>1481</v>
      </c>
      <c r="E853" s="365" t="s">
        <v>10</v>
      </c>
      <c r="F853" s="365" t="s">
        <v>202</v>
      </c>
      <c r="G853" s="366">
        <v>43018</v>
      </c>
      <c r="H853" s="367">
        <v>0.52847222222222223</v>
      </c>
      <c r="I853" s="368"/>
      <c r="J853" s="368"/>
      <c r="K853" s="368"/>
      <c r="N853" s="368"/>
      <c r="O853" s="368"/>
      <c r="Q853" t="s">
        <v>813</v>
      </c>
      <c r="R853" t="s">
        <v>813</v>
      </c>
      <c r="S853" t="s">
        <v>821</v>
      </c>
      <c r="T853" t="s">
        <v>596</v>
      </c>
      <c r="U853" t="s">
        <v>826</v>
      </c>
      <c r="V853" s="369" t="s">
        <v>1281</v>
      </c>
      <c r="W853" t="s">
        <v>1282</v>
      </c>
      <c r="X853">
        <v>107552</v>
      </c>
      <c r="Y853">
        <v>0</v>
      </c>
      <c r="Z853" t="s">
        <v>1283</v>
      </c>
      <c r="AA853" s="6" t="s">
        <v>1890</v>
      </c>
      <c r="AB853" s="6"/>
      <c r="AC853" s="370"/>
      <c r="AD853" s="6">
        <v>1</v>
      </c>
      <c r="AE853" s="370">
        <v>2</v>
      </c>
      <c r="AF853" s="6">
        <v>1</v>
      </c>
      <c r="AG853" s="6"/>
    </row>
    <row r="854" spans="1:34" x14ac:dyDescent="0.3">
      <c r="A854" t="s">
        <v>1891</v>
      </c>
      <c r="B854" t="s">
        <v>1906</v>
      </c>
      <c r="C854" s="365" t="s">
        <v>1652</v>
      </c>
      <c r="D854" s="365" t="s">
        <v>1481</v>
      </c>
      <c r="E854" s="365" t="s">
        <v>10</v>
      </c>
      <c r="F854" s="365" t="s">
        <v>1660</v>
      </c>
      <c r="G854" s="366">
        <v>43033</v>
      </c>
      <c r="H854" s="367">
        <v>0.51180555555555551</v>
      </c>
      <c r="I854" s="368">
        <v>2.6700000000000002E-2</v>
      </c>
      <c r="J854" s="368">
        <v>2.6100000000000002E-2</v>
      </c>
      <c r="K854" s="368">
        <v>5.9999999999999984E-4</v>
      </c>
      <c r="L854">
        <v>0.14130000000000001</v>
      </c>
      <c r="M854" s="368">
        <v>7.3999999999999996E-2</v>
      </c>
      <c r="N854" s="368">
        <v>6.7300000000000013E-2</v>
      </c>
      <c r="O854" s="368" t="s">
        <v>1323</v>
      </c>
      <c r="P854" t="s">
        <v>1898</v>
      </c>
      <c r="Q854" t="s">
        <v>813</v>
      </c>
      <c r="R854" t="s">
        <v>813</v>
      </c>
      <c r="S854" t="s">
        <v>821</v>
      </c>
      <c r="T854" t="s">
        <v>822</v>
      </c>
      <c r="U854" t="s">
        <v>823</v>
      </c>
      <c r="V854" s="369" t="s">
        <v>82</v>
      </c>
      <c r="W854" t="s">
        <v>1279</v>
      </c>
      <c r="X854">
        <v>102101</v>
      </c>
      <c r="Y854">
        <v>0</v>
      </c>
      <c r="Z854">
        <v>0</v>
      </c>
      <c r="AA854" s="6" t="s">
        <v>1890</v>
      </c>
      <c r="AB854" s="6"/>
      <c r="AC854" s="370"/>
      <c r="AD854" s="6">
        <v>1</v>
      </c>
      <c r="AE854" s="370">
        <v>2</v>
      </c>
      <c r="AF854" s="6">
        <v>1</v>
      </c>
      <c r="AG854" s="6"/>
    </row>
    <row r="855" spans="1:34" x14ac:dyDescent="0.3">
      <c r="A855" t="s">
        <v>1891</v>
      </c>
      <c r="B855" t="s">
        <v>1906</v>
      </c>
      <c r="C855" s="365" t="s">
        <v>1652</v>
      </c>
      <c r="D855" s="365" t="s">
        <v>1481</v>
      </c>
      <c r="E855" s="365" t="s">
        <v>10</v>
      </c>
      <c r="F855" s="365" t="s">
        <v>1660</v>
      </c>
      <c r="G855" s="366">
        <v>43033</v>
      </c>
      <c r="H855" s="367">
        <v>0.51180555555555551</v>
      </c>
      <c r="I855" s="368"/>
      <c r="J855" s="368"/>
      <c r="K855" s="368"/>
      <c r="N855" s="368"/>
      <c r="O855" s="368"/>
      <c r="Q855" t="s">
        <v>785</v>
      </c>
      <c r="R855" t="s">
        <v>785</v>
      </c>
      <c r="S855">
        <v>0</v>
      </c>
      <c r="T855">
        <v>0</v>
      </c>
      <c r="U855">
        <v>0</v>
      </c>
      <c r="V855" s="369" t="s">
        <v>785</v>
      </c>
      <c r="W855">
        <v>0</v>
      </c>
      <c r="X855">
        <v>882</v>
      </c>
      <c r="Y855">
        <v>0</v>
      </c>
      <c r="Z855">
        <v>0</v>
      </c>
      <c r="AA855" s="6" t="s">
        <v>1890</v>
      </c>
      <c r="AB855" s="6"/>
      <c r="AC855" s="370"/>
      <c r="AD855" s="6">
        <v>1</v>
      </c>
      <c r="AE855" s="370">
        <v>3</v>
      </c>
      <c r="AF855" s="6">
        <v>1</v>
      </c>
      <c r="AG855" s="6"/>
      <c r="AH855" t="s">
        <v>1498</v>
      </c>
    </row>
    <row r="856" spans="1:34" x14ac:dyDescent="0.3">
      <c r="A856" t="s">
        <v>1891</v>
      </c>
      <c r="B856" t="s">
        <v>1907</v>
      </c>
      <c r="C856" s="365" t="s">
        <v>1652</v>
      </c>
      <c r="D856" s="365" t="s">
        <v>1481</v>
      </c>
      <c r="E856" s="365" t="s">
        <v>10</v>
      </c>
      <c r="F856" s="365" t="s">
        <v>1660</v>
      </c>
      <c r="G856" s="366">
        <v>43033</v>
      </c>
      <c r="H856" s="367">
        <v>0.51180555555555551</v>
      </c>
      <c r="I856" s="368">
        <v>4.4999999999999998E-2</v>
      </c>
      <c r="J856" s="368">
        <v>2.9700000000000001E-2</v>
      </c>
      <c r="K856" s="368">
        <v>1.5299999999999998E-2</v>
      </c>
      <c r="L856">
        <v>0.16520000000000001</v>
      </c>
      <c r="M856" s="368">
        <v>0.10009999999999999</v>
      </c>
      <c r="N856" s="368">
        <v>6.5100000000000019E-2</v>
      </c>
      <c r="O856" s="368"/>
      <c r="Q856" t="s">
        <v>785</v>
      </c>
      <c r="R856" t="s">
        <v>785</v>
      </c>
      <c r="S856" t="s">
        <v>786</v>
      </c>
      <c r="T856" t="s">
        <v>787</v>
      </c>
      <c r="U856" t="s">
        <v>788</v>
      </c>
      <c r="V856" s="369" t="s">
        <v>35</v>
      </c>
      <c r="W856" t="s">
        <v>1358</v>
      </c>
      <c r="X856">
        <v>129370</v>
      </c>
      <c r="Y856">
        <v>0</v>
      </c>
      <c r="Z856">
        <v>0</v>
      </c>
      <c r="AA856" s="6" t="s">
        <v>1890</v>
      </c>
      <c r="AB856" s="6"/>
      <c r="AC856" s="370"/>
      <c r="AD856" s="6">
        <v>1</v>
      </c>
      <c r="AE856" s="370">
        <v>2</v>
      </c>
      <c r="AF856" s="6">
        <v>1</v>
      </c>
      <c r="AG856" s="6"/>
      <c r="AH856" t="s">
        <v>1908</v>
      </c>
    </row>
    <row r="857" spans="1:34" x14ac:dyDescent="0.3">
      <c r="A857" t="s">
        <v>1891</v>
      </c>
      <c r="B857" t="s">
        <v>1155</v>
      </c>
      <c r="C857" s="365" t="s">
        <v>1652</v>
      </c>
      <c r="D857" s="365" t="s">
        <v>1481</v>
      </c>
      <c r="E857" s="365" t="s">
        <v>10</v>
      </c>
      <c r="F857" s="365" t="s">
        <v>202</v>
      </c>
      <c r="G857" s="366">
        <v>43012</v>
      </c>
      <c r="H857" s="367">
        <v>0.53680555555555554</v>
      </c>
      <c r="I857" s="368">
        <v>3.9800000000000002E-2</v>
      </c>
      <c r="J857" s="368">
        <v>3.1199999999999999E-2</v>
      </c>
      <c r="K857" s="368">
        <v>8.6000000000000035E-3</v>
      </c>
      <c r="L857">
        <v>0.32219999999999999</v>
      </c>
      <c r="M857" s="368">
        <v>0.15809999999999999</v>
      </c>
      <c r="N857" s="368">
        <v>0.1641</v>
      </c>
      <c r="O857" s="368"/>
      <c r="P857" t="s">
        <v>1909</v>
      </c>
      <c r="Q857" t="s">
        <v>785</v>
      </c>
      <c r="R857" t="s">
        <v>785</v>
      </c>
      <c r="S857">
        <v>0</v>
      </c>
      <c r="T857">
        <v>0</v>
      </c>
      <c r="U857">
        <v>0</v>
      </c>
      <c r="V857" s="369" t="s">
        <v>785</v>
      </c>
      <c r="W857">
        <v>0</v>
      </c>
      <c r="X857">
        <v>882</v>
      </c>
      <c r="Y857">
        <v>0</v>
      </c>
      <c r="Z857">
        <v>0</v>
      </c>
      <c r="AA857" s="6" t="s">
        <v>1890</v>
      </c>
      <c r="AB857" s="6">
        <v>1</v>
      </c>
      <c r="AC857" s="370">
        <v>3</v>
      </c>
      <c r="AD857" s="6"/>
      <c r="AE857" s="370"/>
      <c r="AF857" s="6">
        <v>1</v>
      </c>
      <c r="AG857" s="6"/>
      <c r="AH857" t="s">
        <v>1910</v>
      </c>
    </row>
    <row r="858" spans="1:34" x14ac:dyDescent="0.3">
      <c r="A858" t="s">
        <v>1891</v>
      </c>
      <c r="B858" t="s">
        <v>1155</v>
      </c>
      <c r="C858" s="365" t="s">
        <v>1652</v>
      </c>
      <c r="D858" s="365" t="s">
        <v>1481</v>
      </c>
      <c r="E858" s="365" t="s">
        <v>10</v>
      </c>
      <c r="F858" s="365" t="s">
        <v>202</v>
      </c>
      <c r="G858" s="366">
        <v>43012</v>
      </c>
      <c r="H858" s="367">
        <v>0.53680555555555554</v>
      </c>
      <c r="I858" s="368"/>
      <c r="J858" s="368"/>
      <c r="K858" s="368"/>
      <c r="N858" s="368"/>
      <c r="O858" s="368"/>
      <c r="Q858" t="s">
        <v>785</v>
      </c>
      <c r="R858" t="s">
        <v>785</v>
      </c>
      <c r="S858" t="s">
        <v>786</v>
      </c>
      <c r="T858" t="s">
        <v>787</v>
      </c>
      <c r="U858" t="s">
        <v>788</v>
      </c>
      <c r="V858" s="369" t="s">
        <v>1911</v>
      </c>
      <c r="W858" t="s">
        <v>1912</v>
      </c>
      <c r="X858">
        <v>130363</v>
      </c>
      <c r="Y858">
        <v>0</v>
      </c>
      <c r="Z858">
        <v>0</v>
      </c>
      <c r="AA858" s="6" t="s">
        <v>1890</v>
      </c>
      <c r="AB858" s="6"/>
      <c r="AC858" s="370"/>
      <c r="AD858" s="6">
        <v>1</v>
      </c>
      <c r="AE858" s="370">
        <v>2</v>
      </c>
      <c r="AF858" s="6">
        <v>1</v>
      </c>
      <c r="AG858" s="6"/>
      <c r="AH858" t="s">
        <v>1913</v>
      </c>
    </row>
    <row r="859" spans="1:34" x14ac:dyDescent="0.3">
      <c r="A859" t="s">
        <v>1891</v>
      </c>
      <c r="B859" t="s">
        <v>1914</v>
      </c>
      <c r="C859" s="365" t="s">
        <v>1652</v>
      </c>
      <c r="D859" s="365" t="s">
        <v>1481</v>
      </c>
      <c r="E859" s="365" t="s">
        <v>10</v>
      </c>
      <c r="F859" s="365" t="s">
        <v>1660</v>
      </c>
      <c r="G859" s="366">
        <v>43033</v>
      </c>
      <c r="H859" s="367">
        <v>0.51180555555555551</v>
      </c>
      <c r="I859" s="368">
        <v>2.58E-2</v>
      </c>
      <c r="J859" s="368">
        <v>1.89E-2</v>
      </c>
      <c r="K859" s="368">
        <v>6.8999999999999999E-3</v>
      </c>
      <c r="L859">
        <v>0.1515</v>
      </c>
      <c r="M859" s="368">
        <v>9.9099999999999994E-2</v>
      </c>
      <c r="N859" s="368">
        <v>5.2400000000000002E-2</v>
      </c>
      <c r="O859" s="368"/>
      <c r="Q859" t="s">
        <v>785</v>
      </c>
      <c r="R859" t="s">
        <v>785</v>
      </c>
      <c r="S859" t="s">
        <v>786</v>
      </c>
      <c r="T859" t="s">
        <v>787</v>
      </c>
      <c r="U859" t="s">
        <v>788</v>
      </c>
      <c r="V859" s="369" t="s">
        <v>35</v>
      </c>
      <c r="W859" t="s">
        <v>1358</v>
      </c>
      <c r="X859">
        <v>129370</v>
      </c>
      <c r="Y859">
        <v>0</v>
      </c>
      <c r="Z859">
        <v>0</v>
      </c>
      <c r="AA859" s="6" t="s">
        <v>1890</v>
      </c>
      <c r="AB859" s="6">
        <v>1</v>
      </c>
      <c r="AC859" s="370">
        <v>3</v>
      </c>
      <c r="AD859" s="6"/>
      <c r="AE859" s="370"/>
      <c r="AF859" s="6">
        <v>1</v>
      </c>
      <c r="AG859" s="6"/>
      <c r="AH859" t="s">
        <v>1498</v>
      </c>
    </row>
    <row r="860" spans="1:34" x14ac:dyDescent="0.3">
      <c r="A860" t="s">
        <v>1891</v>
      </c>
      <c r="B860" t="s">
        <v>1914</v>
      </c>
      <c r="C860" s="365" t="s">
        <v>1652</v>
      </c>
      <c r="D860" s="365" t="s">
        <v>1481</v>
      </c>
      <c r="E860" s="365" t="s">
        <v>10</v>
      </c>
      <c r="F860" s="365" t="s">
        <v>1660</v>
      </c>
      <c r="G860" s="366">
        <v>43033</v>
      </c>
      <c r="H860" s="367">
        <v>0.51180555555555551</v>
      </c>
      <c r="I860" s="368"/>
      <c r="J860" s="368"/>
      <c r="K860" s="368"/>
      <c r="N860" s="368"/>
      <c r="O860" s="368"/>
      <c r="Q860" t="s">
        <v>1286</v>
      </c>
      <c r="R860" t="s">
        <v>1311</v>
      </c>
      <c r="S860">
        <v>0</v>
      </c>
      <c r="T860">
        <v>0</v>
      </c>
      <c r="U860">
        <v>0</v>
      </c>
      <c r="V860" s="369" t="s">
        <v>1311</v>
      </c>
      <c r="W860">
        <v>0</v>
      </c>
      <c r="X860">
        <v>799</v>
      </c>
      <c r="Y860" t="s">
        <v>1312</v>
      </c>
      <c r="Z860" t="s">
        <v>1313</v>
      </c>
      <c r="AA860" s="6" t="s">
        <v>1298</v>
      </c>
      <c r="AB860" s="6"/>
      <c r="AC860" s="370"/>
      <c r="AD860" s="6">
        <v>1</v>
      </c>
      <c r="AE860" s="370">
        <v>1</v>
      </c>
      <c r="AF860" s="6">
        <v>1</v>
      </c>
      <c r="AG860" s="6"/>
    </row>
    <row r="861" spans="1:34" x14ac:dyDescent="0.3">
      <c r="A861" t="s">
        <v>1891</v>
      </c>
      <c r="B861" t="s">
        <v>1914</v>
      </c>
      <c r="C861" s="365" t="s">
        <v>1652</v>
      </c>
      <c r="D861" s="365" t="s">
        <v>1481</v>
      </c>
      <c r="E861" s="365" t="s">
        <v>10</v>
      </c>
      <c r="F861" s="365" t="s">
        <v>1660</v>
      </c>
      <c r="G861" s="366">
        <v>43033</v>
      </c>
      <c r="H861" s="367">
        <v>0.51180555555555551</v>
      </c>
      <c r="I861" s="368"/>
      <c r="J861" s="368"/>
      <c r="K861" s="368"/>
      <c r="N861" s="368"/>
      <c r="O861" s="368"/>
      <c r="Q861" t="s">
        <v>813</v>
      </c>
      <c r="R861" t="s">
        <v>813</v>
      </c>
      <c r="S861" t="s">
        <v>821</v>
      </c>
      <c r="T861">
        <v>0</v>
      </c>
      <c r="U861">
        <v>0</v>
      </c>
      <c r="V861" s="369" t="s">
        <v>813</v>
      </c>
      <c r="W861">
        <v>0</v>
      </c>
      <c r="X861">
        <v>1066</v>
      </c>
      <c r="Y861">
        <v>0</v>
      </c>
      <c r="Z861">
        <v>0</v>
      </c>
      <c r="AA861" s="6" t="s">
        <v>1890</v>
      </c>
      <c r="AB861" s="6"/>
      <c r="AC861" s="370"/>
      <c r="AD861" s="6">
        <v>1</v>
      </c>
      <c r="AE861" s="370">
        <v>3</v>
      </c>
      <c r="AF861" s="6">
        <v>1</v>
      </c>
      <c r="AG861" s="6"/>
      <c r="AH861" t="s">
        <v>1915</v>
      </c>
    </row>
    <row r="862" spans="1:34" x14ac:dyDescent="0.3">
      <c r="A862" t="s">
        <v>1891</v>
      </c>
      <c r="B862" t="s">
        <v>1916</v>
      </c>
      <c r="C862" s="365" t="s">
        <v>1652</v>
      </c>
      <c r="D862" s="365" t="s">
        <v>1481</v>
      </c>
      <c r="E862" s="365" t="s">
        <v>10</v>
      </c>
      <c r="F862" s="365" t="s">
        <v>1660</v>
      </c>
      <c r="G862" s="366">
        <v>43033</v>
      </c>
      <c r="H862" s="367">
        <v>0.51180555555555551</v>
      </c>
      <c r="I862" s="368">
        <v>3.7900000000000003E-2</v>
      </c>
      <c r="J862" s="368">
        <v>1.9300000000000001E-2</v>
      </c>
      <c r="K862" s="368">
        <v>1.8600000000000002E-2</v>
      </c>
      <c r="L862">
        <v>0.17080000000000001</v>
      </c>
      <c r="M862" s="368">
        <v>5.2900000000000003E-2</v>
      </c>
      <c r="N862" s="368">
        <v>0.1179</v>
      </c>
      <c r="O862" s="368"/>
      <c r="Q862" t="s">
        <v>785</v>
      </c>
      <c r="R862" t="s">
        <v>785</v>
      </c>
      <c r="S862" t="s">
        <v>800</v>
      </c>
      <c r="T862" t="s">
        <v>805</v>
      </c>
      <c r="U862" t="s">
        <v>806</v>
      </c>
      <c r="V862" s="369" t="s">
        <v>807</v>
      </c>
      <c r="W862" t="s">
        <v>1322</v>
      </c>
      <c r="X862">
        <v>131141</v>
      </c>
      <c r="Y862">
        <v>0</v>
      </c>
      <c r="Z862">
        <v>0</v>
      </c>
      <c r="AA862" s="6" t="s">
        <v>1890</v>
      </c>
      <c r="AB862" s="6">
        <v>1</v>
      </c>
      <c r="AC862" s="370">
        <v>3</v>
      </c>
      <c r="AD862" s="6">
        <v>3</v>
      </c>
      <c r="AE862" s="370">
        <v>3</v>
      </c>
      <c r="AF862" s="6">
        <v>4</v>
      </c>
      <c r="AG862" s="6"/>
      <c r="AH862" t="s">
        <v>1917</v>
      </c>
    </row>
    <row r="863" spans="1:34" x14ac:dyDescent="0.3">
      <c r="A863" t="s">
        <v>1891</v>
      </c>
      <c r="B863" t="s">
        <v>1916</v>
      </c>
      <c r="C863" s="365" t="s">
        <v>1652</v>
      </c>
      <c r="D863" s="365" t="s">
        <v>1481</v>
      </c>
      <c r="E863" s="365" t="s">
        <v>10</v>
      </c>
      <c r="F863" s="365" t="s">
        <v>1660</v>
      </c>
      <c r="G863" s="366">
        <v>43033</v>
      </c>
      <c r="H863" s="367">
        <v>0.51180555555555551</v>
      </c>
      <c r="I863" s="368"/>
      <c r="J863" s="368"/>
      <c r="K863" s="368"/>
      <c r="N863" s="368"/>
      <c r="O863" s="368"/>
      <c r="Q863" t="s">
        <v>785</v>
      </c>
      <c r="R863" t="s">
        <v>785</v>
      </c>
      <c r="S863" t="s">
        <v>786</v>
      </c>
      <c r="T863" t="s">
        <v>787</v>
      </c>
      <c r="U863" t="s">
        <v>791</v>
      </c>
      <c r="V863" s="369" t="s">
        <v>47</v>
      </c>
      <c r="W863" t="s">
        <v>1306</v>
      </c>
      <c r="X863">
        <v>152302</v>
      </c>
      <c r="Y863" t="s">
        <v>1307</v>
      </c>
      <c r="Z863" t="s">
        <v>1308</v>
      </c>
      <c r="AA863" s="6" t="s">
        <v>1890</v>
      </c>
      <c r="AB863" s="6"/>
      <c r="AC863" s="370"/>
      <c r="AD863" s="6">
        <v>1</v>
      </c>
      <c r="AE863" s="370">
        <v>2</v>
      </c>
      <c r="AF863" s="6">
        <v>1</v>
      </c>
      <c r="AG863" s="6"/>
      <c r="AH863" t="s">
        <v>1918</v>
      </c>
    </row>
    <row r="864" spans="1:34" x14ac:dyDescent="0.3">
      <c r="A864" t="s">
        <v>1891</v>
      </c>
      <c r="B864" t="s">
        <v>1916</v>
      </c>
      <c r="C864" s="365" t="s">
        <v>1652</v>
      </c>
      <c r="D864" s="365" t="s">
        <v>1481</v>
      </c>
      <c r="E864" s="365" t="s">
        <v>10</v>
      </c>
      <c r="F864" s="365" t="s">
        <v>1660</v>
      </c>
      <c r="G864" s="366">
        <v>43033</v>
      </c>
      <c r="H864" s="367">
        <v>0.51180555555555551</v>
      </c>
      <c r="I864" s="368"/>
      <c r="J864" s="368"/>
      <c r="K864" s="368"/>
      <c r="N864" s="368"/>
      <c r="O864" s="368"/>
      <c r="Q864" t="s">
        <v>813</v>
      </c>
      <c r="R864" t="s">
        <v>813</v>
      </c>
      <c r="S864" t="s">
        <v>817</v>
      </c>
      <c r="T864" t="s">
        <v>820</v>
      </c>
      <c r="U864">
        <v>0</v>
      </c>
      <c r="V864" s="369" t="s">
        <v>820</v>
      </c>
      <c r="W864" t="s">
        <v>1424</v>
      </c>
      <c r="X864">
        <v>1102</v>
      </c>
      <c r="Y864">
        <v>0</v>
      </c>
      <c r="Z864" t="s">
        <v>1425</v>
      </c>
      <c r="AA864" s="6" t="s">
        <v>1890</v>
      </c>
      <c r="AB864" s="6"/>
      <c r="AC864" s="370"/>
      <c r="AD864" s="6">
        <v>4</v>
      </c>
      <c r="AE864" s="370">
        <v>2</v>
      </c>
      <c r="AF864" s="6">
        <v>4</v>
      </c>
      <c r="AG864" s="6"/>
    </row>
    <row r="865" spans="1:34" x14ac:dyDescent="0.3">
      <c r="A865" t="s">
        <v>1891</v>
      </c>
      <c r="B865" t="s">
        <v>1916</v>
      </c>
      <c r="C865" s="365" t="s">
        <v>1652</v>
      </c>
      <c r="D865" s="365" t="s">
        <v>1481</v>
      </c>
      <c r="E865" s="365" t="s">
        <v>10</v>
      </c>
      <c r="F865" s="365" t="s">
        <v>1660</v>
      </c>
      <c r="G865" s="366">
        <v>43033</v>
      </c>
      <c r="H865" s="367">
        <v>0.51180555555555551</v>
      </c>
      <c r="I865" s="368"/>
      <c r="J865" s="368"/>
      <c r="K865" s="368"/>
      <c r="N865" s="368"/>
      <c r="O865" s="368"/>
      <c r="Q865" t="s">
        <v>1286</v>
      </c>
      <c r="R865" t="s">
        <v>1367</v>
      </c>
      <c r="S865" t="s">
        <v>1368</v>
      </c>
      <c r="T865">
        <v>0</v>
      </c>
      <c r="U865">
        <v>0</v>
      </c>
      <c r="V865" s="369" t="s">
        <v>1369</v>
      </c>
      <c r="W865" t="s">
        <v>1370</v>
      </c>
      <c r="X865">
        <v>148899</v>
      </c>
      <c r="Y865">
        <v>0</v>
      </c>
      <c r="Z865" t="s">
        <v>1371</v>
      </c>
      <c r="AA865" s="6" t="s">
        <v>1293</v>
      </c>
      <c r="AB865" s="6"/>
      <c r="AC865" s="370"/>
      <c r="AD865" s="6">
        <v>1</v>
      </c>
      <c r="AE865" s="370"/>
      <c r="AF865" s="6">
        <v>1</v>
      </c>
      <c r="AG865" s="6"/>
    </row>
    <row r="866" spans="1:34" x14ac:dyDescent="0.3">
      <c r="A866" t="s">
        <v>1891</v>
      </c>
      <c r="B866" t="s">
        <v>1916</v>
      </c>
      <c r="C866" s="365" t="s">
        <v>1652</v>
      </c>
      <c r="D866" s="365" t="s">
        <v>1481</v>
      </c>
      <c r="E866" s="365" t="s">
        <v>10</v>
      </c>
      <c r="F866" s="365" t="s">
        <v>1660</v>
      </c>
      <c r="G866" s="366">
        <v>43033</v>
      </c>
      <c r="H866" s="367">
        <v>0.51180555555555551</v>
      </c>
      <c r="I866" s="368"/>
      <c r="J866" s="368"/>
      <c r="K866" s="368"/>
      <c r="N866" s="368"/>
      <c r="O866" s="368"/>
      <c r="Q866" t="s">
        <v>1286</v>
      </c>
      <c r="R866" t="s">
        <v>1311</v>
      </c>
      <c r="S866">
        <v>0</v>
      </c>
      <c r="T866">
        <v>0</v>
      </c>
      <c r="U866">
        <v>0</v>
      </c>
      <c r="V866" s="369" t="s">
        <v>1311</v>
      </c>
      <c r="W866">
        <v>0</v>
      </c>
      <c r="X866">
        <v>799</v>
      </c>
      <c r="Y866" t="s">
        <v>1312</v>
      </c>
      <c r="Z866" t="s">
        <v>1313</v>
      </c>
      <c r="AA866" s="6" t="s">
        <v>1298</v>
      </c>
      <c r="AB866" s="6"/>
      <c r="AC866" s="370"/>
      <c r="AD866" s="6">
        <v>1</v>
      </c>
      <c r="AE866" s="370"/>
      <c r="AF866" s="6">
        <v>1</v>
      </c>
      <c r="AG866" s="6"/>
    </row>
    <row r="867" spans="1:34" x14ac:dyDescent="0.3">
      <c r="A867" t="s">
        <v>1891</v>
      </c>
      <c r="B867" t="s">
        <v>1916</v>
      </c>
      <c r="C867" s="365" t="s">
        <v>1652</v>
      </c>
      <c r="D867" s="365" t="s">
        <v>1481</v>
      </c>
      <c r="E867" s="365" t="s">
        <v>10</v>
      </c>
      <c r="F867" s="365" t="s">
        <v>1660</v>
      </c>
      <c r="G867" s="366">
        <v>43033</v>
      </c>
      <c r="H867" s="367">
        <v>0.51180555555555551</v>
      </c>
      <c r="I867" s="368"/>
      <c r="J867" s="368"/>
      <c r="K867" s="368"/>
      <c r="N867" s="368"/>
      <c r="O867" s="368"/>
      <c r="Q867" t="s">
        <v>813</v>
      </c>
      <c r="R867" t="s">
        <v>813</v>
      </c>
      <c r="S867" t="s">
        <v>821</v>
      </c>
      <c r="T867" t="s">
        <v>822</v>
      </c>
      <c r="U867" t="s">
        <v>823</v>
      </c>
      <c r="V867" s="369" t="s">
        <v>823</v>
      </c>
      <c r="W867" t="s">
        <v>1350</v>
      </c>
      <c r="X867">
        <v>101376</v>
      </c>
      <c r="Y867">
        <v>0</v>
      </c>
      <c r="Z867">
        <v>0</v>
      </c>
      <c r="AA867" s="6" t="s">
        <v>1890</v>
      </c>
      <c r="AB867" s="6"/>
      <c r="AC867" s="370"/>
      <c r="AD867" s="6">
        <v>1</v>
      </c>
      <c r="AE867" s="370">
        <v>3</v>
      </c>
      <c r="AF867" s="6">
        <v>1</v>
      </c>
      <c r="AG867" s="6"/>
    </row>
    <row r="868" spans="1:34" x14ac:dyDescent="0.3">
      <c r="A868" t="s">
        <v>1891</v>
      </c>
      <c r="B868" t="s">
        <v>1131</v>
      </c>
      <c r="C868" s="365" t="s">
        <v>1652</v>
      </c>
      <c r="D868" s="365" t="s">
        <v>1481</v>
      </c>
      <c r="E868" s="365" t="s">
        <v>10</v>
      </c>
      <c r="F868" s="365" t="s">
        <v>202</v>
      </c>
      <c r="G868" s="366">
        <v>43012</v>
      </c>
      <c r="H868" s="367">
        <v>0.53680555555555554</v>
      </c>
      <c r="I868" s="368">
        <v>2.4E-2</v>
      </c>
      <c r="J868" s="368">
        <v>1.6199999999999999E-2</v>
      </c>
      <c r="K868" s="368">
        <v>7.8000000000000014E-3</v>
      </c>
      <c r="L868">
        <v>9.9099999999999994E-2</v>
      </c>
      <c r="M868" s="368">
        <v>6.1800000000000001E-2</v>
      </c>
      <c r="N868" s="368">
        <v>3.7299999999999993E-2</v>
      </c>
      <c r="O868" s="368" t="s">
        <v>1323</v>
      </c>
      <c r="P868" t="s">
        <v>1898</v>
      </c>
      <c r="Q868" t="s">
        <v>785</v>
      </c>
      <c r="R868" t="s">
        <v>785</v>
      </c>
      <c r="S868" t="s">
        <v>800</v>
      </c>
      <c r="T868" t="s">
        <v>805</v>
      </c>
      <c r="U868" t="s">
        <v>806</v>
      </c>
      <c r="V868" s="369" t="s">
        <v>807</v>
      </c>
      <c r="W868" t="s">
        <v>1322</v>
      </c>
      <c r="X868">
        <v>131141</v>
      </c>
      <c r="Y868">
        <v>0</v>
      </c>
      <c r="Z868">
        <v>0</v>
      </c>
      <c r="AA868" s="6" t="s">
        <v>1890</v>
      </c>
      <c r="AB868" s="6"/>
      <c r="AC868" s="370"/>
      <c r="AD868" s="6">
        <v>3</v>
      </c>
      <c r="AE868" s="370">
        <v>3</v>
      </c>
      <c r="AF868" s="6">
        <v>3</v>
      </c>
      <c r="AG868" s="6"/>
      <c r="AH868" t="s">
        <v>1919</v>
      </c>
    </row>
    <row r="869" spans="1:34" x14ac:dyDescent="0.3">
      <c r="A869" t="s">
        <v>1891</v>
      </c>
      <c r="B869" t="s">
        <v>1147</v>
      </c>
      <c r="C869" s="365" t="s">
        <v>1652</v>
      </c>
      <c r="D869" s="365" t="s">
        <v>1481</v>
      </c>
      <c r="E869" s="365" t="s">
        <v>10</v>
      </c>
      <c r="F869" s="365" t="s">
        <v>202</v>
      </c>
      <c r="G869" s="366">
        <v>43012</v>
      </c>
      <c r="H869" s="367">
        <v>0.53680555555555554</v>
      </c>
      <c r="I869" s="368">
        <v>4.2299999999999997E-2</v>
      </c>
      <c r="J869" s="368">
        <v>2.9899999999999999E-2</v>
      </c>
      <c r="K869" s="368">
        <v>1.2399999999999998E-2</v>
      </c>
      <c r="L869">
        <v>0.23</v>
      </c>
      <c r="M869" s="368">
        <v>0.1221</v>
      </c>
      <c r="N869" s="368">
        <v>0.10790000000000001</v>
      </c>
      <c r="O869" s="368"/>
      <c r="Q869" t="s">
        <v>785</v>
      </c>
      <c r="R869" t="s">
        <v>785</v>
      </c>
      <c r="S869" t="s">
        <v>786</v>
      </c>
      <c r="T869" t="s">
        <v>787</v>
      </c>
      <c r="U869" t="s">
        <v>788</v>
      </c>
      <c r="V869" s="369" t="s">
        <v>35</v>
      </c>
      <c r="W869" t="s">
        <v>1358</v>
      </c>
      <c r="X869">
        <v>129370</v>
      </c>
      <c r="Y869">
        <v>0</v>
      </c>
      <c r="Z869">
        <v>0</v>
      </c>
      <c r="AA869" s="6" t="s">
        <v>1890</v>
      </c>
      <c r="AB869" s="6"/>
      <c r="AC869" s="370"/>
      <c r="AD869" s="6">
        <v>1</v>
      </c>
      <c r="AE869" s="370">
        <v>3</v>
      </c>
      <c r="AF869" s="6">
        <v>1</v>
      </c>
      <c r="AG869" s="6"/>
      <c r="AH869" t="s">
        <v>1920</v>
      </c>
    </row>
    <row r="870" spans="1:34" x14ac:dyDescent="0.3">
      <c r="A870" t="s">
        <v>1891</v>
      </c>
      <c r="B870" t="s">
        <v>1147</v>
      </c>
      <c r="C870" s="365" t="s">
        <v>1652</v>
      </c>
      <c r="D870" s="365" t="s">
        <v>1481</v>
      </c>
      <c r="E870" s="365" t="s">
        <v>10</v>
      </c>
      <c r="F870" s="365" t="s">
        <v>202</v>
      </c>
      <c r="G870" s="366">
        <v>43012</v>
      </c>
      <c r="H870" s="367">
        <v>0.53680555555555554</v>
      </c>
      <c r="I870" s="368"/>
      <c r="J870" s="368"/>
      <c r="K870" s="368"/>
      <c r="N870" s="368"/>
      <c r="O870" s="368"/>
      <c r="Q870" t="s">
        <v>834</v>
      </c>
      <c r="R870" t="s">
        <v>834</v>
      </c>
      <c r="S870" t="s">
        <v>534</v>
      </c>
      <c r="T870">
        <v>0</v>
      </c>
      <c r="U870">
        <v>0</v>
      </c>
      <c r="V870" s="369" t="s">
        <v>534</v>
      </c>
      <c r="W870" t="s">
        <v>1310</v>
      </c>
      <c r="X870">
        <v>105</v>
      </c>
      <c r="Y870">
        <v>0</v>
      </c>
      <c r="Z870">
        <v>0</v>
      </c>
      <c r="AA870" s="6" t="s">
        <v>1890</v>
      </c>
      <c r="AB870" s="6"/>
      <c r="AC870" s="370"/>
      <c r="AD870" s="6">
        <v>1</v>
      </c>
      <c r="AE870" s="370">
        <v>3</v>
      </c>
      <c r="AF870" s="6">
        <v>1</v>
      </c>
      <c r="AG870" s="6"/>
      <c r="AH870" t="s">
        <v>1921</v>
      </c>
    </row>
    <row r="871" spans="1:34" x14ac:dyDescent="0.3">
      <c r="A871" t="s">
        <v>1891</v>
      </c>
      <c r="B871" t="s">
        <v>1147</v>
      </c>
      <c r="C871" s="365" t="s">
        <v>1652</v>
      </c>
      <c r="D871" s="365" t="s">
        <v>1481</v>
      </c>
      <c r="E871" s="365" t="s">
        <v>10</v>
      </c>
      <c r="F871" s="365" t="s">
        <v>202</v>
      </c>
      <c r="G871" s="366">
        <v>43012</v>
      </c>
      <c r="H871" s="367">
        <v>0.53680555555555554</v>
      </c>
      <c r="I871" s="368"/>
      <c r="J871" s="368"/>
      <c r="K871" s="368"/>
      <c r="N871" s="368"/>
      <c r="O871" s="368"/>
      <c r="Q871" t="s">
        <v>1286</v>
      </c>
      <c r="R871" t="s">
        <v>1311</v>
      </c>
      <c r="S871">
        <v>0</v>
      </c>
      <c r="T871">
        <v>0</v>
      </c>
      <c r="U871">
        <v>0</v>
      </c>
      <c r="V871" s="369" t="s">
        <v>1311</v>
      </c>
      <c r="W871">
        <v>0</v>
      </c>
      <c r="X871">
        <v>799</v>
      </c>
      <c r="Y871" t="s">
        <v>1312</v>
      </c>
      <c r="Z871" t="s">
        <v>1313</v>
      </c>
      <c r="AA871" s="6" t="s">
        <v>1298</v>
      </c>
      <c r="AB871" s="6"/>
      <c r="AC871" s="370"/>
      <c r="AD871" s="6">
        <v>1</v>
      </c>
      <c r="AE871" s="370">
        <v>1</v>
      </c>
      <c r="AF871" s="6">
        <v>1</v>
      </c>
      <c r="AG871" s="6"/>
    </row>
    <row r="872" spans="1:34" x14ac:dyDescent="0.3">
      <c r="A872" t="s">
        <v>1891</v>
      </c>
      <c r="B872" t="s">
        <v>1147</v>
      </c>
      <c r="C872" s="365" t="s">
        <v>1652</v>
      </c>
      <c r="D872" s="365" t="s">
        <v>1481</v>
      </c>
      <c r="E872" s="365" t="s">
        <v>10</v>
      </c>
      <c r="F872" s="365" t="s">
        <v>202</v>
      </c>
      <c r="G872" s="366">
        <v>43012</v>
      </c>
      <c r="H872" s="367">
        <v>0.53680555555555554</v>
      </c>
      <c r="I872" s="368"/>
      <c r="J872" s="368"/>
      <c r="K872" s="368"/>
      <c r="N872" s="368"/>
      <c r="O872" s="368"/>
      <c r="Q872" t="s">
        <v>785</v>
      </c>
      <c r="R872" t="s">
        <v>785</v>
      </c>
      <c r="S872" t="s">
        <v>800</v>
      </c>
      <c r="T872" t="s">
        <v>805</v>
      </c>
      <c r="U872" t="s">
        <v>806</v>
      </c>
      <c r="V872" s="369" t="s">
        <v>807</v>
      </c>
      <c r="W872" t="s">
        <v>1322</v>
      </c>
      <c r="X872">
        <v>131141</v>
      </c>
      <c r="Y872">
        <v>0</v>
      </c>
      <c r="Z872">
        <v>0</v>
      </c>
      <c r="AA872" s="6" t="s">
        <v>1890</v>
      </c>
      <c r="AB872" s="6"/>
      <c r="AC872" s="370"/>
      <c r="AD872" s="6">
        <v>1</v>
      </c>
      <c r="AE872" s="370">
        <v>3</v>
      </c>
      <c r="AF872" s="6">
        <v>1</v>
      </c>
      <c r="AG872" s="6"/>
      <c r="AH872" t="s">
        <v>1513</v>
      </c>
    </row>
    <row r="873" spans="1:34" x14ac:dyDescent="0.3">
      <c r="A873" t="s">
        <v>1891</v>
      </c>
      <c r="B873" t="s">
        <v>1147</v>
      </c>
      <c r="C873" s="365" t="s">
        <v>1652</v>
      </c>
      <c r="D873" s="365" t="s">
        <v>1481</v>
      </c>
      <c r="E873" s="365" t="s">
        <v>10</v>
      </c>
      <c r="F873" s="365" t="s">
        <v>202</v>
      </c>
      <c r="G873" s="366">
        <v>43012</v>
      </c>
      <c r="H873" s="367">
        <v>0.53680555555555554</v>
      </c>
      <c r="I873" s="368"/>
      <c r="J873" s="368"/>
      <c r="K873" s="368"/>
      <c r="N873" s="368"/>
      <c r="O873" s="368"/>
      <c r="Q873" t="s">
        <v>1286</v>
      </c>
      <c r="R873" t="s">
        <v>1295</v>
      </c>
      <c r="S873" t="s">
        <v>1296</v>
      </c>
      <c r="T873">
        <v>0</v>
      </c>
      <c r="U873">
        <v>0</v>
      </c>
      <c r="V873" s="369" t="s">
        <v>1297</v>
      </c>
      <c r="W873">
        <v>0</v>
      </c>
      <c r="X873">
        <v>108400</v>
      </c>
      <c r="Y873">
        <v>0</v>
      </c>
      <c r="Z873">
        <v>0</v>
      </c>
      <c r="AA873" s="6" t="s">
        <v>1298</v>
      </c>
      <c r="AB873" s="6"/>
      <c r="AC873" s="370"/>
      <c r="AD873" s="6">
        <v>1</v>
      </c>
      <c r="AE873" s="370">
        <v>1</v>
      </c>
      <c r="AF873" s="6">
        <v>1</v>
      </c>
      <c r="AG873" s="6"/>
    </row>
    <row r="874" spans="1:34" x14ac:dyDescent="0.3">
      <c r="A874" t="s">
        <v>1891</v>
      </c>
      <c r="B874" t="s">
        <v>1922</v>
      </c>
      <c r="C874" s="365" t="s">
        <v>1652</v>
      </c>
      <c r="D874" s="365" t="s">
        <v>1481</v>
      </c>
      <c r="E874" s="365" t="s">
        <v>10</v>
      </c>
      <c r="F874" s="365" t="s">
        <v>1660</v>
      </c>
      <c r="G874" s="366">
        <v>43033</v>
      </c>
      <c r="H874" s="367">
        <v>0.51180555555555551</v>
      </c>
      <c r="I874" s="368">
        <v>2.7799999999999998E-2</v>
      </c>
      <c r="J874" s="368">
        <v>2.0400000000000001E-2</v>
      </c>
      <c r="K874" s="368">
        <v>7.3999999999999969E-3</v>
      </c>
      <c r="L874">
        <v>0.18690000000000001</v>
      </c>
      <c r="M874" s="368">
        <v>5.33E-2</v>
      </c>
      <c r="N874" s="368">
        <v>0.1336</v>
      </c>
      <c r="O874" s="368"/>
      <c r="Q874" t="s">
        <v>785</v>
      </c>
      <c r="R874" t="s">
        <v>785</v>
      </c>
      <c r="S874" t="s">
        <v>786</v>
      </c>
      <c r="T874" t="s">
        <v>787</v>
      </c>
      <c r="U874" t="s">
        <v>788</v>
      </c>
      <c r="V874" s="369" t="s">
        <v>35</v>
      </c>
      <c r="W874" t="s">
        <v>1358</v>
      </c>
      <c r="X874">
        <v>129370</v>
      </c>
      <c r="Y874">
        <v>0</v>
      </c>
      <c r="Z874">
        <v>0</v>
      </c>
      <c r="AA874" s="6" t="s">
        <v>1890</v>
      </c>
      <c r="AB874" s="6">
        <v>1</v>
      </c>
      <c r="AC874" s="370">
        <v>3</v>
      </c>
      <c r="AD874" s="6"/>
      <c r="AE874" s="370"/>
      <c r="AF874" s="6">
        <v>1</v>
      </c>
      <c r="AG874" s="6"/>
    </row>
    <row r="875" spans="1:34" x14ac:dyDescent="0.3">
      <c r="A875" t="s">
        <v>1891</v>
      </c>
      <c r="B875" t="s">
        <v>1922</v>
      </c>
      <c r="C875" s="365" t="s">
        <v>1652</v>
      </c>
      <c r="D875" s="365" t="s">
        <v>1481</v>
      </c>
      <c r="E875" s="365" t="s">
        <v>10</v>
      </c>
      <c r="F875" s="365" t="s">
        <v>1660</v>
      </c>
      <c r="G875" s="366">
        <v>43033</v>
      </c>
      <c r="H875" s="367">
        <v>0.51180555555555551</v>
      </c>
      <c r="I875" s="368"/>
      <c r="J875" s="368"/>
      <c r="K875" s="368"/>
      <c r="N875" s="368"/>
      <c r="O875" s="368"/>
      <c r="Q875" t="s">
        <v>1286</v>
      </c>
      <c r="R875" t="s">
        <v>1311</v>
      </c>
      <c r="S875">
        <v>0</v>
      </c>
      <c r="T875">
        <v>0</v>
      </c>
      <c r="U875">
        <v>0</v>
      </c>
      <c r="V875" s="369" t="s">
        <v>1923</v>
      </c>
      <c r="W875">
        <v>0</v>
      </c>
      <c r="X875">
        <v>799</v>
      </c>
      <c r="Y875" t="s">
        <v>1312</v>
      </c>
      <c r="Z875" t="s">
        <v>1313</v>
      </c>
      <c r="AA875" s="6" t="s">
        <v>1890</v>
      </c>
      <c r="AB875" s="6">
        <v>1</v>
      </c>
      <c r="AC875" s="370">
        <v>1</v>
      </c>
      <c r="AD875" s="6"/>
      <c r="AE875" s="370"/>
      <c r="AF875" s="6">
        <v>1</v>
      </c>
      <c r="AG875" s="6"/>
    </row>
    <row r="876" spans="1:34" x14ac:dyDescent="0.3">
      <c r="A876" t="s">
        <v>1891</v>
      </c>
      <c r="B876" t="s">
        <v>1922</v>
      </c>
      <c r="C876" s="365" t="s">
        <v>1652</v>
      </c>
      <c r="D876" s="365" t="s">
        <v>1481</v>
      </c>
      <c r="E876" s="365" t="s">
        <v>10</v>
      </c>
      <c r="F876" s="365" t="s">
        <v>1660</v>
      </c>
      <c r="G876" s="366">
        <v>43033</v>
      </c>
      <c r="H876" s="367">
        <v>0.51180555555555551</v>
      </c>
      <c r="I876" s="368"/>
      <c r="J876" s="368"/>
      <c r="K876" s="368"/>
      <c r="N876" s="368"/>
      <c r="O876" s="368"/>
      <c r="Q876" t="s">
        <v>785</v>
      </c>
      <c r="R876" t="s">
        <v>785</v>
      </c>
      <c r="S876" t="s">
        <v>786</v>
      </c>
      <c r="T876" t="s">
        <v>787</v>
      </c>
      <c r="U876" t="s">
        <v>1334</v>
      </c>
      <c r="V876" s="369" t="s">
        <v>1396</v>
      </c>
      <c r="W876" t="s">
        <v>1348</v>
      </c>
      <c r="X876">
        <v>129296</v>
      </c>
      <c r="Y876">
        <v>0</v>
      </c>
      <c r="Z876">
        <v>0</v>
      </c>
      <c r="AA876" s="6" t="s">
        <v>1890</v>
      </c>
      <c r="AB876" s="6"/>
      <c r="AC876" s="370"/>
      <c r="AD876" s="6">
        <v>1</v>
      </c>
      <c r="AE876" s="370">
        <v>2</v>
      </c>
      <c r="AF876" s="6">
        <v>1</v>
      </c>
      <c r="AG876" s="6"/>
      <c r="AH876" t="s">
        <v>1924</v>
      </c>
    </row>
    <row r="877" spans="1:34" x14ac:dyDescent="0.3">
      <c r="A877" t="s">
        <v>1891</v>
      </c>
      <c r="B877" t="s">
        <v>1922</v>
      </c>
      <c r="C877" s="365" t="s">
        <v>1652</v>
      </c>
      <c r="D877" s="365" t="s">
        <v>1481</v>
      </c>
      <c r="E877" s="365" t="s">
        <v>10</v>
      </c>
      <c r="F877" s="365" t="s">
        <v>1660</v>
      </c>
      <c r="G877" s="366">
        <v>43033</v>
      </c>
      <c r="H877" s="367">
        <v>0.51180555555555551</v>
      </c>
      <c r="I877" s="368"/>
      <c r="J877" s="368"/>
      <c r="K877" s="368"/>
      <c r="N877" s="368"/>
      <c r="O877" s="368"/>
      <c r="Q877" t="s">
        <v>813</v>
      </c>
      <c r="R877" t="s">
        <v>813</v>
      </c>
      <c r="S877" t="s">
        <v>821</v>
      </c>
      <c r="T877" t="s">
        <v>822</v>
      </c>
      <c r="U877" t="s">
        <v>823</v>
      </c>
      <c r="V877" s="369" t="s">
        <v>82</v>
      </c>
      <c r="W877" t="s">
        <v>1279</v>
      </c>
      <c r="X877">
        <v>102101</v>
      </c>
      <c r="Y877">
        <v>0</v>
      </c>
      <c r="Z877">
        <v>0</v>
      </c>
      <c r="AA877" s="6" t="s">
        <v>1890</v>
      </c>
      <c r="AB877" s="6"/>
      <c r="AC877" s="370"/>
      <c r="AD877" s="6">
        <v>3</v>
      </c>
      <c r="AE877" s="370">
        <v>2</v>
      </c>
      <c r="AF877" s="6">
        <v>3</v>
      </c>
      <c r="AG877" s="6"/>
    </row>
    <row r="878" spans="1:34" x14ac:dyDescent="0.3">
      <c r="A878" t="s">
        <v>1891</v>
      </c>
      <c r="B878" t="s">
        <v>1922</v>
      </c>
      <c r="C878" s="365" t="s">
        <v>1652</v>
      </c>
      <c r="D878" s="365" t="s">
        <v>1481</v>
      </c>
      <c r="E878" s="365" t="s">
        <v>10</v>
      </c>
      <c r="F878" s="365" t="s">
        <v>1660</v>
      </c>
      <c r="G878" s="366">
        <v>43033</v>
      </c>
      <c r="H878" s="367">
        <v>0.51180555555555551</v>
      </c>
      <c r="I878" s="368"/>
      <c r="J878" s="368"/>
      <c r="K878" s="368"/>
      <c r="N878" s="368"/>
      <c r="O878" s="368"/>
      <c r="Q878" t="s">
        <v>1286</v>
      </c>
      <c r="R878" t="s">
        <v>1295</v>
      </c>
      <c r="S878" t="s">
        <v>1296</v>
      </c>
      <c r="T878">
        <v>0</v>
      </c>
      <c r="U878">
        <v>0</v>
      </c>
      <c r="V878" s="369" t="s">
        <v>1297</v>
      </c>
      <c r="W878">
        <v>0</v>
      </c>
      <c r="X878">
        <v>108400</v>
      </c>
      <c r="Y878">
        <v>0</v>
      </c>
      <c r="Z878">
        <v>0</v>
      </c>
      <c r="AA878" s="6" t="s">
        <v>1298</v>
      </c>
      <c r="AB878" s="6"/>
      <c r="AC878" s="370"/>
      <c r="AD878" s="6">
        <v>1</v>
      </c>
      <c r="AE878" s="370">
        <v>1</v>
      </c>
      <c r="AF878" s="6">
        <v>1</v>
      </c>
      <c r="AG878" s="6"/>
    </row>
    <row r="879" spans="1:34" x14ac:dyDescent="0.3">
      <c r="A879" t="s">
        <v>1891</v>
      </c>
      <c r="B879" t="s">
        <v>1922</v>
      </c>
      <c r="C879" s="365" t="s">
        <v>1652</v>
      </c>
      <c r="D879" s="365" t="s">
        <v>1481</v>
      </c>
      <c r="E879" s="365" t="s">
        <v>10</v>
      </c>
      <c r="F879" s="365" t="s">
        <v>1660</v>
      </c>
      <c r="G879" s="366">
        <v>43033</v>
      </c>
      <c r="H879" s="367">
        <v>0.51180555555555551</v>
      </c>
      <c r="I879" s="368"/>
      <c r="J879" s="368"/>
      <c r="K879" s="368"/>
      <c r="N879" s="368"/>
      <c r="O879" s="368"/>
      <c r="Q879" t="s">
        <v>785</v>
      </c>
      <c r="R879" t="s">
        <v>785</v>
      </c>
      <c r="S879" t="s">
        <v>800</v>
      </c>
      <c r="T879" t="s">
        <v>805</v>
      </c>
      <c r="U879" t="s">
        <v>806</v>
      </c>
      <c r="V879" s="369" t="s">
        <v>807</v>
      </c>
      <c r="W879" t="s">
        <v>1322</v>
      </c>
      <c r="X879">
        <v>131141</v>
      </c>
      <c r="Y879">
        <v>0</v>
      </c>
      <c r="Z879">
        <v>0</v>
      </c>
      <c r="AA879" s="6" t="s">
        <v>1890</v>
      </c>
      <c r="AB879" s="6"/>
      <c r="AC879" s="370"/>
      <c r="AD879" s="6">
        <v>5</v>
      </c>
      <c r="AE879" s="370">
        <v>3</v>
      </c>
      <c r="AF879" s="6">
        <v>5</v>
      </c>
      <c r="AG879" s="6"/>
      <c r="AH879" t="s">
        <v>1925</v>
      </c>
    </row>
    <row r="880" spans="1:34" x14ac:dyDescent="0.3">
      <c r="A880" t="s">
        <v>1891</v>
      </c>
      <c r="B880" t="s">
        <v>1922</v>
      </c>
      <c r="C880" s="365" t="s">
        <v>1652</v>
      </c>
      <c r="D880" s="365" t="s">
        <v>1481</v>
      </c>
      <c r="E880" s="365" t="s">
        <v>10</v>
      </c>
      <c r="F880" s="365" t="s">
        <v>1660</v>
      </c>
      <c r="G880" s="366">
        <v>43033</v>
      </c>
      <c r="H880" s="367">
        <v>0.51180555555555551</v>
      </c>
      <c r="I880" s="368"/>
      <c r="J880" s="368"/>
      <c r="K880" s="368"/>
      <c r="N880" s="368"/>
      <c r="O880" s="368"/>
      <c r="Q880" t="s">
        <v>813</v>
      </c>
      <c r="R880" t="s">
        <v>813</v>
      </c>
      <c r="S880" t="s">
        <v>817</v>
      </c>
      <c r="T880" t="s">
        <v>830</v>
      </c>
      <c r="U880">
        <v>0</v>
      </c>
      <c r="V880" s="369" t="s">
        <v>830</v>
      </c>
      <c r="W880" t="s">
        <v>1348</v>
      </c>
      <c r="X880">
        <v>106033</v>
      </c>
      <c r="Y880">
        <v>0</v>
      </c>
      <c r="Z880">
        <v>0</v>
      </c>
      <c r="AA880" s="6" t="s">
        <v>1890</v>
      </c>
      <c r="AB880" s="6"/>
      <c r="AC880" s="370"/>
      <c r="AD880" s="6">
        <v>1</v>
      </c>
      <c r="AE880" s="370">
        <v>2</v>
      </c>
      <c r="AF880" s="6">
        <v>1</v>
      </c>
      <c r="AG880" s="6"/>
      <c r="AH880" t="s">
        <v>1926</v>
      </c>
    </row>
    <row r="881" spans="1:34" x14ac:dyDescent="0.3">
      <c r="A881" t="s">
        <v>1891</v>
      </c>
      <c r="B881" t="s">
        <v>1922</v>
      </c>
      <c r="C881" s="365" t="s">
        <v>1652</v>
      </c>
      <c r="D881" s="365" t="s">
        <v>1481</v>
      </c>
      <c r="E881" s="365" t="s">
        <v>10</v>
      </c>
      <c r="F881" s="365" t="s">
        <v>1660</v>
      </c>
      <c r="G881" s="366">
        <v>43033</v>
      </c>
      <c r="H881" s="367">
        <v>0.51180555555555551</v>
      </c>
      <c r="I881" s="368"/>
      <c r="J881" s="368"/>
      <c r="K881" s="368"/>
      <c r="N881" s="368"/>
      <c r="O881" s="368"/>
      <c r="Q881" t="s">
        <v>813</v>
      </c>
      <c r="R881" t="s">
        <v>813</v>
      </c>
      <c r="S881" t="s">
        <v>821</v>
      </c>
      <c r="T881" t="s">
        <v>596</v>
      </c>
      <c r="U881" t="s">
        <v>826</v>
      </c>
      <c r="V881" s="369" t="s">
        <v>1281</v>
      </c>
      <c r="W881" t="s">
        <v>1282</v>
      </c>
      <c r="X881">
        <v>107552</v>
      </c>
      <c r="Y881">
        <v>0</v>
      </c>
      <c r="Z881" t="s">
        <v>1283</v>
      </c>
      <c r="AA881" s="6" t="s">
        <v>1890</v>
      </c>
      <c r="AB881" s="6"/>
      <c r="AC881" s="370"/>
      <c r="AD881" s="6">
        <v>1</v>
      </c>
      <c r="AE881" s="370">
        <v>2</v>
      </c>
      <c r="AF881" s="6">
        <v>1</v>
      </c>
      <c r="AG881" s="6"/>
    </row>
    <row r="882" spans="1:34" x14ac:dyDescent="0.3">
      <c r="A882" t="s">
        <v>1891</v>
      </c>
      <c r="B882" t="s">
        <v>1068</v>
      </c>
      <c r="C882" s="365" t="s">
        <v>1278</v>
      </c>
      <c r="D882" s="365" t="s">
        <v>1481</v>
      </c>
      <c r="E882" s="365" t="s">
        <v>12</v>
      </c>
      <c r="F882" s="365" t="s">
        <v>211</v>
      </c>
      <c r="G882" s="366">
        <v>42900</v>
      </c>
      <c r="H882" s="367">
        <v>0.69861111111111107</v>
      </c>
      <c r="I882" s="368">
        <v>2.0999999999999999E-3</v>
      </c>
      <c r="J882" s="368">
        <v>6.9999999999999999E-4</v>
      </c>
      <c r="K882" s="368">
        <v>1.3999999999999998E-3</v>
      </c>
      <c r="L882">
        <v>8.8000000000000005E-3</v>
      </c>
      <c r="M882" s="368">
        <v>4.7000000000000002E-3</v>
      </c>
      <c r="N882" s="368">
        <v>4.1000000000000003E-3</v>
      </c>
      <c r="O882" s="368"/>
      <c r="Q882" t="s">
        <v>785</v>
      </c>
      <c r="R882" t="s">
        <v>785</v>
      </c>
      <c r="S882" t="s">
        <v>786</v>
      </c>
      <c r="T882" t="s">
        <v>787</v>
      </c>
      <c r="U882" t="s">
        <v>791</v>
      </c>
      <c r="V882" s="369" t="s">
        <v>791</v>
      </c>
      <c r="W882" t="s">
        <v>1285</v>
      </c>
      <c r="X882">
        <v>22496</v>
      </c>
      <c r="Y882">
        <v>0</v>
      </c>
      <c r="Z882">
        <v>0</v>
      </c>
      <c r="AA882" s="6" t="s">
        <v>1890</v>
      </c>
      <c r="AB882" s="6">
        <v>1</v>
      </c>
      <c r="AC882" s="370">
        <v>3</v>
      </c>
      <c r="AD882" s="6"/>
      <c r="AE882" s="370"/>
      <c r="AF882" s="6">
        <v>1</v>
      </c>
      <c r="AG882" s="6"/>
      <c r="AH882" t="s">
        <v>1927</v>
      </c>
    </row>
    <row r="883" spans="1:34" x14ac:dyDescent="0.3">
      <c r="A883" t="s">
        <v>1891</v>
      </c>
      <c r="B883" t="s">
        <v>1068</v>
      </c>
      <c r="C883" s="365" t="s">
        <v>1278</v>
      </c>
      <c r="D883" s="365" t="s">
        <v>1481</v>
      </c>
      <c r="E883" s="365" t="s">
        <v>12</v>
      </c>
      <c r="F883" s="365" t="s">
        <v>211</v>
      </c>
      <c r="G883" s="366">
        <v>42900</v>
      </c>
      <c r="H883" s="367">
        <v>0.69861111111111107</v>
      </c>
      <c r="I883" s="368"/>
      <c r="J883" s="368"/>
      <c r="K883" s="368"/>
      <c r="N883" s="368"/>
      <c r="O883" s="368"/>
      <c r="Q883" t="s">
        <v>813</v>
      </c>
      <c r="R883" t="s">
        <v>813</v>
      </c>
      <c r="S883" t="s">
        <v>817</v>
      </c>
      <c r="T883" t="s">
        <v>830</v>
      </c>
      <c r="U883">
        <v>0</v>
      </c>
      <c r="V883" s="369" t="s">
        <v>830</v>
      </c>
      <c r="W883" t="s">
        <v>1348</v>
      </c>
      <c r="X883">
        <v>106033</v>
      </c>
      <c r="Y883">
        <v>0</v>
      </c>
      <c r="Z883">
        <v>0</v>
      </c>
      <c r="AA883" s="6" t="s">
        <v>1890</v>
      </c>
      <c r="AB883" s="6"/>
      <c r="AC883" s="370"/>
      <c r="AD883" s="6">
        <v>1</v>
      </c>
      <c r="AE883" s="370">
        <v>3</v>
      </c>
      <c r="AF883" s="6">
        <v>1</v>
      </c>
      <c r="AG883" s="6"/>
      <c r="AH883" t="s">
        <v>1926</v>
      </c>
    </row>
    <row r="884" spans="1:34" x14ac:dyDescent="0.3">
      <c r="A884" t="s">
        <v>1891</v>
      </c>
      <c r="B884" t="s">
        <v>1068</v>
      </c>
      <c r="C884" s="365" t="s">
        <v>1278</v>
      </c>
      <c r="D884" s="365" t="s">
        <v>1481</v>
      </c>
      <c r="E884" s="365" t="s">
        <v>12</v>
      </c>
      <c r="F884" s="365" t="s">
        <v>211</v>
      </c>
      <c r="G884" s="366">
        <v>42900</v>
      </c>
      <c r="H884" s="367">
        <v>0.69861111111111107</v>
      </c>
      <c r="I884" s="368"/>
      <c r="J884" s="368"/>
      <c r="K884" s="368"/>
      <c r="N884" s="368"/>
      <c r="O884" s="368"/>
      <c r="Q884" t="s">
        <v>813</v>
      </c>
      <c r="R884" t="s">
        <v>813</v>
      </c>
      <c r="S884" t="s">
        <v>814</v>
      </c>
      <c r="T884" t="s">
        <v>815</v>
      </c>
      <c r="U884" t="s">
        <v>816</v>
      </c>
      <c r="V884" s="369" t="s">
        <v>816</v>
      </c>
      <c r="W884" t="s">
        <v>1357</v>
      </c>
      <c r="X884">
        <v>1484</v>
      </c>
      <c r="Y884">
        <v>0</v>
      </c>
      <c r="Z884">
        <v>0</v>
      </c>
      <c r="AA884" s="6" t="s">
        <v>1890</v>
      </c>
      <c r="AB884" s="6"/>
      <c r="AC884" s="370"/>
      <c r="AD884" s="6">
        <v>1</v>
      </c>
      <c r="AE884" s="370">
        <v>1</v>
      </c>
      <c r="AF884" s="6">
        <v>1</v>
      </c>
      <c r="AG884" s="6"/>
    </row>
    <row r="885" spans="1:34" x14ac:dyDescent="0.3">
      <c r="A885" t="s">
        <v>1891</v>
      </c>
      <c r="B885" t="s">
        <v>1068</v>
      </c>
      <c r="C885" s="365" t="s">
        <v>1278</v>
      </c>
      <c r="D885" s="365" t="s">
        <v>1481</v>
      </c>
      <c r="E885" s="365" t="s">
        <v>12</v>
      </c>
      <c r="F885" s="365" t="s">
        <v>211</v>
      </c>
      <c r="G885" s="366">
        <v>42900</v>
      </c>
      <c r="H885" s="367">
        <v>0.69861111111111107</v>
      </c>
      <c r="I885" s="368"/>
      <c r="J885" s="368"/>
      <c r="K885" s="368"/>
      <c r="N885" s="368"/>
      <c r="O885" s="368"/>
      <c r="Q885" t="s">
        <v>1286</v>
      </c>
      <c r="R885" t="s">
        <v>1287</v>
      </c>
      <c r="S885" t="s">
        <v>1288</v>
      </c>
      <c r="T885" t="s">
        <v>1289</v>
      </c>
      <c r="U885" t="s">
        <v>1290</v>
      </c>
      <c r="V885" s="369" t="s">
        <v>1291</v>
      </c>
      <c r="W885" t="s">
        <v>1282</v>
      </c>
      <c r="X885">
        <v>127160</v>
      </c>
      <c r="Y885">
        <v>0</v>
      </c>
      <c r="Z885" t="s">
        <v>1292</v>
      </c>
      <c r="AA885" s="6" t="s">
        <v>1293</v>
      </c>
      <c r="AB885" s="6"/>
      <c r="AC885" s="370"/>
      <c r="AD885" s="6">
        <v>6</v>
      </c>
      <c r="AE885" s="370"/>
      <c r="AF885" s="6">
        <v>6</v>
      </c>
      <c r="AG885" s="6"/>
      <c r="AH885" t="s">
        <v>1294</v>
      </c>
    </row>
    <row r="886" spans="1:34" x14ac:dyDescent="0.3">
      <c r="A886" t="s">
        <v>1891</v>
      </c>
      <c r="B886" t="s">
        <v>1068</v>
      </c>
      <c r="C886" s="365" t="s">
        <v>1278</v>
      </c>
      <c r="D886" s="365" t="s">
        <v>1481</v>
      </c>
      <c r="E886" s="365" t="s">
        <v>12</v>
      </c>
      <c r="F886" s="365" t="s">
        <v>211</v>
      </c>
      <c r="G886" s="366">
        <v>42900</v>
      </c>
      <c r="H886" s="367">
        <v>0.69861111111111107</v>
      </c>
      <c r="I886" s="368"/>
      <c r="J886" s="368"/>
      <c r="K886" s="368"/>
      <c r="N886" s="368"/>
      <c r="O886" s="368"/>
      <c r="Q886" t="s">
        <v>813</v>
      </c>
      <c r="R886" t="s">
        <v>813</v>
      </c>
      <c r="S886" t="s">
        <v>833</v>
      </c>
      <c r="T886">
        <v>0</v>
      </c>
      <c r="U886">
        <v>0</v>
      </c>
      <c r="V886" s="369" t="s">
        <v>833</v>
      </c>
      <c r="W886" t="s">
        <v>1355</v>
      </c>
      <c r="X886">
        <v>1078</v>
      </c>
      <c r="Y886">
        <v>0</v>
      </c>
      <c r="Z886" t="s">
        <v>1356</v>
      </c>
      <c r="AA886" s="6" t="s">
        <v>1890</v>
      </c>
      <c r="AB886" s="6"/>
      <c r="AC886" s="370"/>
      <c r="AD886" s="6">
        <v>1</v>
      </c>
      <c r="AE886" s="370">
        <v>1</v>
      </c>
      <c r="AF886" s="6">
        <v>1</v>
      </c>
      <c r="AG886" s="6"/>
    </row>
    <row r="887" spans="1:34" x14ac:dyDescent="0.3">
      <c r="A887" t="s">
        <v>1891</v>
      </c>
      <c r="B887" t="s">
        <v>1090</v>
      </c>
      <c r="C887" s="365" t="s">
        <v>1278</v>
      </c>
      <c r="D887" s="365" t="s">
        <v>1481</v>
      </c>
      <c r="E887" s="365" t="s">
        <v>12</v>
      </c>
      <c r="F887" s="365" t="s">
        <v>214</v>
      </c>
      <c r="G887" s="366">
        <v>42900</v>
      </c>
      <c r="H887" s="367">
        <v>0.72152777777777777</v>
      </c>
      <c r="I887" s="368">
        <v>1E-3</v>
      </c>
      <c r="J887" s="368" t="s">
        <v>1928</v>
      </c>
      <c r="K887" s="368" t="e">
        <v>#VALUE!</v>
      </c>
      <c r="L887">
        <v>3.0999999999999999E-3</v>
      </c>
      <c r="M887">
        <v>1.1999999999999999E-3</v>
      </c>
      <c r="N887" s="368">
        <v>1.9E-3</v>
      </c>
      <c r="O887" s="368" t="s">
        <v>1323</v>
      </c>
      <c r="P887" t="s">
        <v>1898</v>
      </c>
      <c r="Q887" t="s">
        <v>785</v>
      </c>
      <c r="R887" t="s">
        <v>785</v>
      </c>
      <c r="S887" t="s">
        <v>800</v>
      </c>
      <c r="T887" t="s">
        <v>805</v>
      </c>
      <c r="U887" t="s">
        <v>806</v>
      </c>
      <c r="V887" s="369" t="s">
        <v>807</v>
      </c>
      <c r="W887" t="s">
        <v>1322</v>
      </c>
      <c r="X887">
        <v>131141</v>
      </c>
      <c r="Y887">
        <v>0</v>
      </c>
      <c r="Z887">
        <v>0</v>
      </c>
      <c r="AA887" s="6" t="s">
        <v>1890</v>
      </c>
      <c r="AB887" s="6"/>
      <c r="AC887" s="370"/>
      <c r="AD887" s="6">
        <v>1</v>
      </c>
      <c r="AE887" s="370">
        <v>2</v>
      </c>
      <c r="AF887" s="6">
        <v>1</v>
      </c>
      <c r="AG887" s="6"/>
      <c r="AH887" t="s">
        <v>1929</v>
      </c>
    </row>
    <row r="888" spans="1:34" x14ac:dyDescent="0.3">
      <c r="A888" t="s">
        <v>1891</v>
      </c>
      <c r="B888" t="s">
        <v>1090</v>
      </c>
      <c r="C888" s="365" t="s">
        <v>1278</v>
      </c>
      <c r="D888" s="365" t="s">
        <v>1481</v>
      </c>
      <c r="E888" s="365" t="s">
        <v>12</v>
      </c>
      <c r="F888" s="365" t="s">
        <v>214</v>
      </c>
      <c r="G888" s="366">
        <v>42900</v>
      </c>
      <c r="H888" s="367">
        <v>0.72152777777777777</v>
      </c>
      <c r="I888" s="368"/>
      <c r="J888" s="368"/>
      <c r="K888" s="368"/>
      <c r="N888" s="368"/>
      <c r="O888" s="368"/>
      <c r="Q888" t="s">
        <v>1286</v>
      </c>
      <c r="R888" t="s">
        <v>1287</v>
      </c>
      <c r="S888" t="s">
        <v>1288</v>
      </c>
      <c r="T888" t="s">
        <v>1289</v>
      </c>
      <c r="U888" t="s">
        <v>1290</v>
      </c>
      <c r="V888" s="369" t="s">
        <v>1291</v>
      </c>
      <c r="W888" t="s">
        <v>1282</v>
      </c>
      <c r="X888">
        <v>127160</v>
      </c>
      <c r="Y888">
        <v>0</v>
      </c>
      <c r="Z888" t="s">
        <v>1292</v>
      </c>
      <c r="AA888" s="6" t="s">
        <v>1293</v>
      </c>
      <c r="AB888" s="6"/>
      <c r="AC888" s="370"/>
      <c r="AD888" s="6">
        <v>2</v>
      </c>
      <c r="AE888" s="370"/>
      <c r="AF888" s="6">
        <v>2</v>
      </c>
      <c r="AG888" s="6"/>
      <c r="AH888" t="s">
        <v>1294</v>
      </c>
    </row>
    <row r="889" spans="1:34" x14ac:dyDescent="0.3">
      <c r="A889" t="s">
        <v>1891</v>
      </c>
      <c r="B889" t="s">
        <v>1099</v>
      </c>
      <c r="C889" s="365" t="s">
        <v>1278</v>
      </c>
      <c r="D889" s="365" t="s">
        <v>1481</v>
      </c>
      <c r="E889" s="365" t="s">
        <v>12</v>
      </c>
      <c r="F889" s="365" t="s">
        <v>214</v>
      </c>
      <c r="G889" s="366">
        <v>42900</v>
      </c>
      <c r="H889" s="367">
        <v>0.72152777777777777</v>
      </c>
      <c r="I889" s="368">
        <v>4.1000000000000003E-3</v>
      </c>
      <c r="J889" s="368">
        <v>1.9E-3</v>
      </c>
      <c r="K889" s="368">
        <v>2.2000000000000006E-3</v>
      </c>
      <c r="L889">
        <v>1.55E-2</v>
      </c>
      <c r="M889" s="368">
        <v>4.4000000000000003E-3</v>
      </c>
      <c r="N889" s="368">
        <v>1.1099999999999999E-2</v>
      </c>
      <c r="O889" s="368" t="s">
        <v>1323</v>
      </c>
      <c r="P889" t="s">
        <v>1898</v>
      </c>
      <c r="Q889" t="s">
        <v>1286</v>
      </c>
      <c r="R889" t="s">
        <v>1287</v>
      </c>
      <c r="S889" t="s">
        <v>1288</v>
      </c>
      <c r="T889" t="s">
        <v>1289</v>
      </c>
      <c r="U889" t="s">
        <v>1290</v>
      </c>
      <c r="V889" s="369" t="s">
        <v>1291</v>
      </c>
      <c r="W889" t="s">
        <v>1282</v>
      </c>
      <c r="X889">
        <v>127160</v>
      </c>
      <c r="Y889">
        <v>0</v>
      </c>
      <c r="Z889" t="s">
        <v>1292</v>
      </c>
      <c r="AA889" s="6" t="s">
        <v>1293</v>
      </c>
      <c r="AB889" s="6">
        <v>3</v>
      </c>
      <c r="AC889" s="370"/>
      <c r="AD889" s="6">
        <v>4</v>
      </c>
      <c r="AE889" s="370"/>
      <c r="AF889" s="6">
        <v>7</v>
      </c>
      <c r="AG889" s="6"/>
      <c r="AH889" t="s">
        <v>1294</v>
      </c>
    </row>
    <row r="890" spans="1:34" x14ac:dyDescent="0.3">
      <c r="A890" t="s">
        <v>1891</v>
      </c>
      <c r="B890" t="s">
        <v>1099</v>
      </c>
      <c r="C890" s="365" t="s">
        <v>1278</v>
      </c>
      <c r="D890" s="365" t="s">
        <v>1481</v>
      </c>
      <c r="E890" s="365" t="s">
        <v>12</v>
      </c>
      <c r="F890" s="365" t="s">
        <v>214</v>
      </c>
      <c r="G890" s="366">
        <v>42900</v>
      </c>
      <c r="H890" s="367">
        <v>0.72152777777777777</v>
      </c>
      <c r="I890" s="368"/>
      <c r="J890" s="368"/>
      <c r="K890" s="368"/>
      <c r="N890" s="368"/>
      <c r="O890" s="368"/>
      <c r="Q890" t="s">
        <v>785</v>
      </c>
      <c r="R890" t="s">
        <v>785</v>
      </c>
      <c r="S890" t="s">
        <v>800</v>
      </c>
      <c r="T890" t="s">
        <v>805</v>
      </c>
      <c r="U890" t="s">
        <v>806</v>
      </c>
      <c r="V890" s="369" t="s">
        <v>807</v>
      </c>
      <c r="W890" t="s">
        <v>1322</v>
      </c>
      <c r="X890">
        <v>131141</v>
      </c>
      <c r="Y890">
        <v>0</v>
      </c>
      <c r="Z890">
        <v>0</v>
      </c>
      <c r="AA890" s="6" t="s">
        <v>1890</v>
      </c>
      <c r="AB890" s="6"/>
      <c r="AC890" s="370"/>
      <c r="AD890" s="6">
        <v>1</v>
      </c>
      <c r="AE890" s="370">
        <v>3</v>
      </c>
      <c r="AF890" s="6">
        <v>1</v>
      </c>
      <c r="AG890" s="6"/>
      <c r="AH890" t="s">
        <v>1930</v>
      </c>
    </row>
    <row r="891" spans="1:34" x14ac:dyDescent="0.3">
      <c r="A891" t="s">
        <v>1891</v>
      </c>
      <c r="B891" t="s">
        <v>1088</v>
      </c>
      <c r="C891" s="365" t="s">
        <v>1278</v>
      </c>
      <c r="D891" s="365" t="s">
        <v>1481</v>
      </c>
      <c r="E891" s="365" t="s">
        <v>12</v>
      </c>
      <c r="F891" s="365" t="s">
        <v>214</v>
      </c>
      <c r="G891" s="366">
        <v>42900</v>
      </c>
      <c r="H891" s="367">
        <v>0.72152777777777777</v>
      </c>
      <c r="I891" s="368">
        <v>2.8999999999999998E-3</v>
      </c>
      <c r="J891" s="368">
        <v>1.4E-3</v>
      </c>
      <c r="K891" s="368">
        <v>1.4999999999999998E-3</v>
      </c>
      <c r="L891">
        <v>7.1999999999999998E-3</v>
      </c>
      <c r="M891" s="368">
        <v>1.4E-3</v>
      </c>
      <c r="N891" s="368">
        <v>5.7999999999999996E-3</v>
      </c>
      <c r="O891" s="368"/>
      <c r="Q891" t="s">
        <v>1286</v>
      </c>
      <c r="R891" t="s">
        <v>1287</v>
      </c>
      <c r="S891" t="s">
        <v>1288</v>
      </c>
      <c r="T891" t="s">
        <v>1289</v>
      </c>
      <c r="U891" t="s">
        <v>1290</v>
      </c>
      <c r="V891" s="369" t="s">
        <v>1291</v>
      </c>
      <c r="W891" t="s">
        <v>1282</v>
      </c>
      <c r="X891">
        <v>127160</v>
      </c>
      <c r="Y891">
        <v>0</v>
      </c>
      <c r="Z891" t="s">
        <v>1292</v>
      </c>
      <c r="AA891" s="6" t="s">
        <v>1293</v>
      </c>
      <c r="AB891" s="6"/>
      <c r="AC891" s="370"/>
      <c r="AD891" s="6">
        <v>10</v>
      </c>
      <c r="AE891" s="370"/>
      <c r="AF891" s="6">
        <v>10</v>
      </c>
      <c r="AG891" s="6"/>
      <c r="AH891" t="s">
        <v>1294</v>
      </c>
    </row>
    <row r="892" spans="1:34" x14ac:dyDescent="0.3">
      <c r="A892" t="s">
        <v>1891</v>
      </c>
      <c r="B892" t="s">
        <v>1088</v>
      </c>
      <c r="C892" s="365" t="s">
        <v>1278</v>
      </c>
      <c r="D892" s="365" t="s">
        <v>1481</v>
      </c>
      <c r="E892" s="365" t="s">
        <v>12</v>
      </c>
      <c r="F892" s="365" t="s">
        <v>214</v>
      </c>
      <c r="G892" s="366">
        <v>42900</v>
      </c>
      <c r="H892" s="367">
        <v>0.72152777777777777</v>
      </c>
      <c r="I892" s="368"/>
      <c r="J892" s="368"/>
      <c r="K892" s="368"/>
      <c r="N892" s="368"/>
      <c r="O892" s="368"/>
      <c r="Q892" t="s">
        <v>813</v>
      </c>
      <c r="R892" t="s">
        <v>813</v>
      </c>
      <c r="S892" t="s">
        <v>821</v>
      </c>
      <c r="T892" t="s">
        <v>596</v>
      </c>
      <c r="U892" t="s">
        <v>826</v>
      </c>
      <c r="V892" s="369" t="s">
        <v>1281</v>
      </c>
      <c r="W892" t="s">
        <v>1282</v>
      </c>
      <c r="X892">
        <v>107552</v>
      </c>
      <c r="Y892">
        <v>0</v>
      </c>
      <c r="Z892" t="s">
        <v>1283</v>
      </c>
      <c r="AA892" s="6" t="s">
        <v>1890</v>
      </c>
      <c r="AB892" s="6">
        <v>1</v>
      </c>
      <c r="AC892" s="370">
        <v>2</v>
      </c>
      <c r="AD892" s="6"/>
      <c r="AE892" s="370"/>
      <c r="AF892" s="6">
        <v>1</v>
      </c>
      <c r="AG892" s="6"/>
      <c r="AH892" t="s">
        <v>1931</v>
      </c>
    </row>
    <row r="893" spans="1:34" x14ac:dyDescent="0.3">
      <c r="A893" t="s">
        <v>1891</v>
      </c>
      <c r="B893" t="s">
        <v>1088</v>
      </c>
      <c r="C893" s="365" t="s">
        <v>1278</v>
      </c>
      <c r="D893" s="365" t="s">
        <v>1481</v>
      </c>
      <c r="E893" s="365" t="s">
        <v>12</v>
      </c>
      <c r="F893" s="365" t="s">
        <v>214</v>
      </c>
      <c r="G893" s="366">
        <v>42900</v>
      </c>
      <c r="H893" s="367">
        <v>0.72152777777777777</v>
      </c>
      <c r="I893" s="368"/>
      <c r="J893" s="368"/>
      <c r="K893" s="368"/>
      <c r="N893" s="368"/>
      <c r="O893" s="368"/>
      <c r="Q893" t="s">
        <v>785</v>
      </c>
      <c r="R893" t="s">
        <v>785</v>
      </c>
      <c r="S893" t="s">
        <v>800</v>
      </c>
      <c r="T893" t="s">
        <v>805</v>
      </c>
      <c r="U893" t="s">
        <v>806</v>
      </c>
      <c r="V893" s="369" t="s">
        <v>807</v>
      </c>
      <c r="W893" t="s">
        <v>1322</v>
      </c>
      <c r="X893">
        <v>131141</v>
      </c>
      <c r="Y893">
        <v>0</v>
      </c>
      <c r="Z893">
        <v>0</v>
      </c>
      <c r="AA893" s="6" t="s">
        <v>1890</v>
      </c>
      <c r="AB893" s="6"/>
      <c r="AC893" s="370"/>
      <c r="AD893" s="6">
        <v>1</v>
      </c>
      <c r="AE893" s="370">
        <v>3</v>
      </c>
      <c r="AF893" s="6">
        <v>1</v>
      </c>
      <c r="AG893" s="6"/>
      <c r="AH893" t="s">
        <v>1932</v>
      </c>
    </row>
    <row r="894" spans="1:34" x14ac:dyDescent="0.3">
      <c r="A894" t="s">
        <v>1891</v>
      </c>
      <c r="B894" t="s">
        <v>1088</v>
      </c>
      <c r="C894" s="365" t="s">
        <v>1278</v>
      </c>
      <c r="D894" s="365" t="s">
        <v>1481</v>
      </c>
      <c r="E894" s="365" t="s">
        <v>12</v>
      </c>
      <c r="F894" s="365" t="s">
        <v>214</v>
      </c>
      <c r="G894" s="366">
        <v>42900</v>
      </c>
      <c r="H894" s="367">
        <v>0.72152777777777777</v>
      </c>
      <c r="I894" s="368"/>
      <c r="J894" s="368"/>
      <c r="K894" s="368"/>
      <c r="N894" s="368"/>
      <c r="O894" s="368"/>
      <c r="Q894" t="s">
        <v>813</v>
      </c>
      <c r="R894" t="s">
        <v>813</v>
      </c>
      <c r="S894" t="s">
        <v>833</v>
      </c>
      <c r="T894">
        <v>0</v>
      </c>
      <c r="U894">
        <v>0</v>
      </c>
      <c r="V894" s="369" t="s">
        <v>833</v>
      </c>
      <c r="W894" t="s">
        <v>1355</v>
      </c>
      <c r="X894">
        <v>1078</v>
      </c>
      <c r="Y894">
        <v>0</v>
      </c>
      <c r="Z894" t="s">
        <v>1356</v>
      </c>
      <c r="AA894" s="6" t="s">
        <v>1890</v>
      </c>
      <c r="AB894" s="6"/>
      <c r="AC894" s="370"/>
      <c r="AD894" s="6">
        <v>1</v>
      </c>
      <c r="AE894" s="370">
        <v>1</v>
      </c>
      <c r="AF894" s="6">
        <v>1</v>
      </c>
      <c r="AG894" s="6"/>
    </row>
    <row r="895" spans="1:34" x14ac:dyDescent="0.3">
      <c r="A895" t="s">
        <v>1891</v>
      </c>
      <c r="B895" t="s">
        <v>1097</v>
      </c>
      <c r="C895" s="365" t="s">
        <v>1278</v>
      </c>
      <c r="D895" s="365" t="s">
        <v>1481</v>
      </c>
      <c r="E895" s="365" t="s">
        <v>12</v>
      </c>
      <c r="F895" s="365" t="s">
        <v>214</v>
      </c>
      <c r="G895" s="366">
        <v>42900</v>
      </c>
      <c r="H895" s="367">
        <v>0.72152777777777777</v>
      </c>
      <c r="I895" s="368">
        <v>1.6000000000000001E-3</v>
      </c>
      <c r="J895" s="368">
        <v>2.0000000000000001E-4</v>
      </c>
      <c r="K895" s="368">
        <v>1.4E-3</v>
      </c>
      <c r="L895">
        <v>6.4000000000000003E-3</v>
      </c>
      <c r="M895" s="368">
        <v>2.3E-3</v>
      </c>
      <c r="N895" s="368">
        <v>4.1000000000000003E-3</v>
      </c>
      <c r="O895" s="368"/>
      <c r="Q895" t="s">
        <v>785</v>
      </c>
      <c r="R895" t="s">
        <v>785</v>
      </c>
      <c r="S895" t="s">
        <v>800</v>
      </c>
      <c r="T895" t="s">
        <v>805</v>
      </c>
      <c r="U895" t="s">
        <v>806</v>
      </c>
      <c r="V895" s="369" t="s">
        <v>807</v>
      </c>
      <c r="W895" t="s">
        <v>1322</v>
      </c>
      <c r="X895">
        <v>131141</v>
      </c>
      <c r="Y895">
        <v>0</v>
      </c>
      <c r="Z895">
        <v>0</v>
      </c>
      <c r="AA895" s="6" t="s">
        <v>1890</v>
      </c>
      <c r="AB895" s="6">
        <v>1</v>
      </c>
      <c r="AC895" s="370">
        <v>2</v>
      </c>
      <c r="AD895" s="6">
        <v>5</v>
      </c>
      <c r="AE895" s="370">
        <v>2</v>
      </c>
      <c r="AF895" s="6">
        <v>6</v>
      </c>
      <c r="AG895" s="6"/>
      <c r="AH895" t="s">
        <v>1933</v>
      </c>
    </row>
    <row r="896" spans="1:34" x14ac:dyDescent="0.3">
      <c r="A896" t="s">
        <v>1891</v>
      </c>
      <c r="B896" t="s">
        <v>1097</v>
      </c>
      <c r="C896" s="365" t="s">
        <v>1278</v>
      </c>
      <c r="D896" s="365" t="s">
        <v>1481</v>
      </c>
      <c r="E896" s="365" t="s">
        <v>12</v>
      </c>
      <c r="F896" s="365" t="s">
        <v>214</v>
      </c>
      <c r="G896" s="366">
        <v>42900</v>
      </c>
      <c r="H896" s="367">
        <v>0.72152777777777777</v>
      </c>
      <c r="I896" s="368"/>
      <c r="J896" s="368"/>
      <c r="K896" s="368"/>
      <c r="N896" s="368"/>
      <c r="O896" s="368"/>
      <c r="Q896" t="s">
        <v>785</v>
      </c>
      <c r="R896" t="s">
        <v>785</v>
      </c>
      <c r="S896" t="s">
        <v>786</v>
      </c>
      <c r="T896" t="s">
        <v>787</v>
      </c>
      <c r="U896" t="s">
        <v>788</v>
      </c>
      <c r="V896" s="369" t="s">
        <v>35</v>
      </c>
      <c r="W896" t="s">
        <v>1358</v>
      </c>
      <c r="X896">
        <v>129370</v>
      </c>
      <c r="Y896">
        <v>0</v>
      </c>
      <c r="Z896">
        <v>0</v>
      </c>
      <c r="AA896" s="6" t="s">
        <v>1890</v>
      </c>
      <c r="AB896" s="6">
        <v>1</v>
      </c>
      <c r="AC896" s="370">
        <v>3</v>
      </c>
      <c r="AD896" s="6"/>
      <c r="AE896" s="370"/>
      <c r="AF896" s="6">
        <v>1</v>
      </c>
      <c r="AG896" s="6"/>
      <c r="AH896" t="s">
        <v>1498</v>
      </c>
    </row>
    <row r="897" spans="1:34" x14ac:dyDescent="0.3">
      <c r="A897" t="s">
        <v>1891</v>
      </c>
      <c r="B897" t="s">
        <v>1097</v>
      </c>
      <c r="C897" s="365" t="s">
        <v>1278</v>
      </c>
      <c r="D897" s="365" t="s">
        <v>1481</v>
      </c>
      <c r="E897" s="365" t="s">
        <v>12</v>
      </c>
      <c r="F897" s="365" t="s">
        <v>214</v>
      </c>
      <c r="G897" s="366">
        <v>42900</v>
      </c>
      <c r="H897" s="367">
        <v>0.72152777777777777</v>
      </c>
      <c r="I897" s="368"/>
      <c r="J897" s="368"/>
      <c r="K897" s="368"/>
      <c r="N897" s="368"/>
      <c r="O897" s="368"/>
      <c r="Q897" t="s">
        <v>1286</v>
      </c>
      <c r="R897">
        <v>0</v>
      </c>
      <c r="S897">
        <v>0</v>
      </c>
      <c r="T897">
        <v>0</v>
      </c>
      <c r="U897">
        <v>0</v>
      </c>
      <c r="V897" s="369" t="s">
        <v>1366</v>
      </c>
      <c r="W897">
        <v>0</v>
      </c>
      <c r="X897">
        <v>0</v>
      </c>
      <c r="Y897">
        <v>0</v>
      </c>
      <c r="Z897">
        <v>0</v>
      </c>
      <c r="AA897" s="6" t="s">
        <v>1890</v>
      </c>
      <c r="AB897" s="6"/>
      <c r="AC897" s="370"/>
      <c r="AD897" s="6">
        <v>2</v>
      </c>
      <c r="AE897" s="370"/>
      <c r="AF897" s="6">
        <v>2</v>
      </c>
      <c r="AG897" s="6"/>
    </row>
    <row r="898" spans="1:34" x14ac:dyDescent="0.3">
      <c r="A898" t="s">
        <v>1891</v>
      </c>
      <c r="B898" t="s">
        <v>1097</v>
      </c>
      <c r="C898" s="365" t="s">
        <v>1278</v>
      </c>
      <c r="D898" s="365" t="s">
        <v>1481</v>
      </c>
      <c r="E898" s="365" t="s">
        <v>12</v>
      </c>
      <c r="F898" s="365" t="s">
        <v>214</v>
      </c>
      <c r="G898" s="366">
        <v>42900</v>
      </c>
      <c r="H898" s="367">
        <v>0.72152777777777777</v>
      </c>
      <c r="I898" s="368"/>
      <c r="J898" s="368"/>
      <c r="K898" s="368"/>
      <c r="N898" s="368"/>
      <c r="O898" s="368"/>
      <c r="Q898" t="s">
        <v>1286</v>
      </c>
      <c r="R898" t="s">
        <v>1287</v>
      </c>
      <c r="S898" t="s">
        <v>1288</v>
      </c>
      <c r="T898" t="s">
        <v>1289</v>
      </c>
      <c r="U898" t="s">
        <v>1290</v>
      </c>
      <c r="V898" s="369" t="s">
        <v>1291</v>
      </c>
      <c r="W898" t="s">
        <v>1282</v>
      </c>
      <c r="X898">
        <v>127160</v>
      </c>
      <c r="Y898">
        <v>0</v>
      </c>
      <c r="Z898" t="s">
        <v>1292</v>
      </c>
      <c r="AA898" s="6" t="s">
        <v>1293</v>
      </c>
      <c r="AB898" s="6"/>
      <c r="AC898" s="370"/>
      <c r="AD898" s="6">
        <v>3</v>
      </c>
      <c r="AE898" s="370"/>
      <c r="AF898" s="6">
        <v>3</v>
      </c>
      <c r="AG898" s="6"/>
      <c r="AH898" t="s">
        <v>1294</v>
      </c>
    </row>
    <row r="899" spans="1:34" x14ac:dyDescent="0.3">
      <c r="A899" t="s">
        <v>1891</v>
      </c>
      <c r="B899" t="s">
        <v>1097</v>
      </c>
      <c r="C899" s="365" t="s">
        <v>1278</v>
      </c>
      <c r="D899" s="365" t="s">
        <v>1481</v>
      </c>
      <c r="E899" s="365" t="s">
        <v>12</v>
      </c>
      <c r="F899" s="365" t="s">
        <v>214</v>
      </c>
      <c r="G899" s="366">
        <v>42900</v>
      </c>
      <c r="H899" s="367">
        <v>0.72152777777777777</v>
      </c>
      <c r="I899" s="368"/>
      <c r="J899" s="368"/>
      <c r="K899" s="368"/>
      <c r="N899" s="368"/>
      <c r="O899" s="368"/>
      <c r="Q899" t="s">
        <v>813</v>
      </c>
      <c r="R899" t="s">
        <v>813</v>
      </c>
      <c r="S899" t="s">
        <v>817</v>
      </c>
      <c r="T899" t="s">
        <v>830</v>
      </c>
      <c r="U899">
        <v>0</v>
      </c>
      <c r="V899" s="369" t="s">
        <v>830</v>
      </c>
      <c r="W899" t="s">
        <v>1348</v>
      </c>
      <c r="X899">
        <v>106033</v>
      </c>
      <c r="Y899">
        <v>0</v>
      </c>
      <c r="Z899">
        <v>0</v>
      </c>
      <c r="AA899" s="6" t="s">
        <v>1890</v>
      </c>
      <c r="AB899" s="6"/>
      <c r="AC899" s="370"/>
      <c r="AD899" s="6">
        <v>1</v>
      </c>
      <c r="AE899" s="370">
        <v>2</v>
      </c>
      <c r="AF899" s="6">
        <v>1</v>
      </c>
      <c r="AG899" s="6"/>
      <c r="AH899" t="s">
        <v>1934</v>
      </c>
    </row>
    <row r="900" spans="1:34" x14ac:dyDescent="0.3">
      <c r="A900" t="s">
        <v>1891</v>
      </c>
      <c r="B900" t="s">
        <v>1097</v>
      </c>
      <c r="C900" s="365" t="s">
        <v>1278</v>
      </c>
      <c r="D900" s="365" t="s">
        <v>1481</v>
      </c>
      <c r="E900" s="365" t="s">
        <v>12</v>
      </c>
      <c r="F900" s="365" t="s">
        <v>214</v>
      </c>
      <c r="G900" s="366">
        <v>42900</v>
      </c>
      <c r="H900" s="367">
        <v>0.72152777777777777</v>
      </c>
      <c r="I900" s="368"/>
      <c r="J900" s="368"/>
      <c r="K900" s="368"/>
      <c r="N900" s="368"/>
      <c r="O900" s="368"/>
      <c r="V900" s="369" t="s">
        <v>1894</v>
      </c>
      <c r="AA900" s="6" t="s">
        <v>1895</v>
      </c>
      <c r="AB900" s="6"/>
      <c r="AC900" s="370"/>
      <c r="AD900" s="6" t="s">
        <v>1896</v>
      </c>
      <c r="AE900" s="370">
        <v>1</v>
      </c>
      <c r="AF900" s="6" t="s">
        <v>118</v>
      </c>
      <c r="AG900" s="6"/>
      <c r="AH900" t="s">
        <v>1935</v>
      </c>
    </row>
    <row r="901" spans="1:34" x14ac:dyDescent="0.3">
      <c r="A901" t="s">
        <v>1891</v>
      </c>
      <c r="B901" t="s">
        <v>1087</v>
      </c>
      <c r="C901" s="365" t="s">
        <v>1278</v>
      </c>
      <c r="D901" s="365" t="s">
        <v>1481</v>
      </c>
      <c r="E901" s="365" t="s">
        <v>12</v>
      </c>
      <c r="F901" s="365" t="s">
        <v>214</v>
      </c>
      <c r="G901" s="366">
        <v>42900</v>
      </c>
      <c r="H901" s="367">
        <v>0.72152777777777777</v>
      </c>
      <c r="I901" s="368">
        <v>8.0000000000000004E-4</v>
      </c>
      <c r="J901" s="368">
        <v>6.9999999999999999E-4</v>
      </c>
      <c r="K901" s="368">
        <v>1.0000000000000005E-4</v>
      </c>
      <c r="L901">
        <v>5.1000000000000004E-3</v>
      </c>
      <c r="M901" s="368">
        <v>1.5E-3</v>
      </c>
      <c r="N901" s="368">
        <v>3.6000000000000003E-3</v>
      </c>
      <c r="O901" s="368"/>
      <c r="Q901" t="s">
        <v>785</v>
      </c>
      <c r="R901" t="s">
        <v>785</v>
      </c>
      <c r="S901" t="s">
        <v>800</v>
      </c>
      <c r="T901" t="s">
        <v>805</v>
      </c>
      <c r="U901" t="s">
        <v>806</v>
      </c>
      <c r="V901" s="369" t="s">
        <v>807</v>
      </c>
      <c r="W901" t="s">
        <v>1322</v>
      </c>
      <c r="X901">
        <v>131141</v>
      </c>
      <c r="Y901">
        <v>0</v>
      </c>
      <c r="Z901">
        <v>0</v>
      </c>
      <c r="AA901" s="6" t="s">
        <v>1890</v>
      </c>
      <c r="AB901" s="6">
        <v>1</v>
      </c>
      <c r="AC901" s="370">
        <v>3</v>
      </c>
      <c r="AD901" s="6">
        <v>5</v>
      </c>
      <c r="AE901" s="370">
        <v>2</v>
      </c>
      <c r="AF901" s="6">
        <v>6</v>
      </c>
      <c r="AG901" s="6"/>
      <c r="AH901" t="s">
        <v>1936</v>
      </c>
    </row>
    <row r="902" spans="1:34" x14ac:dyDescent="0.3">
      <c r="A902" t="s">
        <v>1891</v>
      </c>
      <c r="B902" t="s">
        <v>1087</v>
      </c>
      <c r="C902" s="365" t="s">
        <v>1278</v>
      </c>
      <c r="D902" s="365" t="s">
        <v>1481</v>
      </c>
      <c r="E902" s="365" t="s">
        <v>12</v>
      </c>
      <c r="F902" s="365" t="s">
        <v>214</v>
      </c>
      <c r="G902" s="366">
        <v>42900</v>
      </c>
      <c r="H902" s="367">
        <v>0.72152777777777777</v>
      </c>
      <c r="I902" s="368"/>
      <c r="J902" s="368"/>
      <c r="K902" s="368"/>
      <c r="N902" s="368"/>
      <c r="O902" s="368"/>
      <c r="Q902" t="s">
        <v>785</v>
      </c>
      <c r="R902" t="s">
        <v>785</v>
      </c>
      <c r="S902" t="s">
        <v>800</v>
      </c>
      <c r="T902" t="s">
        <v>805</v>
      </c>
      <c r="U902" t="s">
        <v>806</v>
      </c>
      <c r="V902" s="369" t="s">
        <v>1937</v>
      </c>
      <c r="W902" t="s">
        <v>1938</v>
      </c>
      <c r="X902">
        <v>131193</v>
      </c>
      <c r="Y902" t="s">
        <v>1939</v>
      </c>
      <c r="Z902">
        <v>0</v>
      </c>
      <c r="AA902" s="6" t="s">
        <v>1890</v>
      </c>
      <c r="AB902" s="6"/>
      <c r="AC902" s="370"/>
      <c r="AD902" s="6">
        <v>1</v>
      </c>
      <c r="AE902" s="370">
        <v>2</v>
      </c>
      <c r="AF902" s="6">
        <v>1</v>
      </c>
      <c r="AG902" s="6"/>
      <c r="AH902" t="s">
        <v>1940</v>
      </c>
    </row>
    <row r="903" spans="1:34" x14ac:dyDescent="0.3">
      <c r="A903" t="s">
        <v>1891</v>
      </c>
      <c r="B903" t="s">
        <v>1087</v>
      </c>
      <c r="C903" s="365" t="s">
        <v>1278</v>
      </c>
      <c r="D903" s="365" t="s">
        <v>1481</v>
      </c>
      <c r="E903" s="365" t="s">
        <v>12</v>
      </c>
      <c r="F903" s="365" t="s">
        <v>214</v>
      </c>
      <c r="G903" s="366">
        <v>42900</v>
      </c>
      <c r="H903" s="367">
        <v>0.72152777777777777</v>
      </c>
      <c r="I903" s="368"/>
      <c r="J903" s="368"/>
      <c r="K903" s="368"/>
      <c r="N903" s="368"/>
      <c r="O903" s="368"/>
      <c r="Q903" t="s">
        <v>1286</v>
      </c>
      <c r="R903" t="s">
        <v>1390</v>
      </c>
      <c r="S903">
        <v>0</v>
      </c>
      <c r="T903">
        <v>0</v>
      </c>
      <c r="U903">
        <v>0</v>
      </c>
      <c r="V903" s="369" t="s">
        <v>1390</v>
      </c>
      <c r="W903">
        <v>0</v>
      </c>
      <c r="X903">
        <v>1410</v>
      </c>
      <c r="Y903">
        <v>0</v>
      </c>
      <c r="Z903" t="s">
        <v>1391</v>
      </c>
      <c r="AA903" s="6" t="s">
        <v>1293</v>
      </c>
      <c r="AB903" s="6"/>
      <c r="AC903" s="370"/>
      <c r="AD903" s="6">
        <v>1</v>
      </c>
      <c r="AE903" s="370">
        <v>1</v>
      </c>
      <c r="AF903" s="6">
        <v>1</v>
      </c>
      <c r="AG903" s="6"/>
    </row>
    <row r="904" spans="1:34" x14ac:dyDescent="0.3">
      <c r="A904" t="s">
        <v>1891</v>
      </c>
      <c r="B904" t="s">
        <v>1096</v>
      </c>
      <c r="C904" s="365" t="s">
        <v>1278</v>
      </c>
      <c r="D904" s="365" t="s">
        <v>1481</v>
      </c>
      <c r="E904" s="365" t="s">
        <v>12</v>
      </c>
      <c r="F904" s="365" t="s">
        <v>214</v>
      </c>
      <c r="G904" s="366">
        <v>42900</v>
      </c>
      <c r="H904" s="367">
        <v>0.72152777777777777</v>
      </c>
      <c r="I904" s="368">
        <v>1.4E-3</v>
      </c>
      <c r="J904" s="368">
        <v>1E-3</v>
      </c>
      <c r="K904" s="368">
        <v>3.9999999999999996E-4</v>
      </c>
      <c r="L904">
        <v>1.3100000000000001E-2</v>
      </c>
      <c r="M904" s="368">
        <v>2.8999999999999998E-3</v>
      </c>
      <c r="N904" s="368">
        <v>1.0200000000000001E-2</v>
      </c>
      <c r="O904" s="368"/>
      <c r="Q904" t="s">
        <v>785</v>
      </c>
      <c r="R904" t="s">
        <v>785</v>
      </c>
      <c r="S904" t="s">
        <v>800</v>
      </c>
      <c r="T904" t="s">
        <v>805</v>
      </c>
      <c r="U904" t="s">
        <v>806</v>
      </c>
      <c r="V904" s="369" t="s">
        <v>807</v>
      </c>
      <c r="W904" t="s">
        <v>1322</v>
      </c>
      <c r="X904">
        <v>131141</v>
      </c>
      <c r="Y904">
        <v>0</v>
      </c>
      <c r="Z904">
        <v>0</v>
      </c>
      <c r="AA904" s="6" t="s">
        <v>1890</v>
      </c>
      <c r="AB904" s="6"/>
      <c r="AC904" s="370"/>
      <c r="AD904" s="6">
        <v>6</v>
      </c>
      <c r="AE904" s="370">
        <v>3</v>
      </c>
      <c r="AF904" s="6">
        <v>6</v>
      </c>
      <c r="AG904" s="6"/>
      <c r="AH904" t="s">
        <v>1941</v>
      </c>
    </row>
    <row r="905" spans="1:34" x14ac:dyDescent="0.3">
      <c r="A905" t="s">
        <v>1891</v>
      </c>
      <c r="B905" t="s">
        <v>1096</v>
      </c>
      <c r="C905" s="365" t="s">
        <v>1278</v>
      </c>
      <c r="D905" s="365" t="s">
        <v>1481</v>
      </c>
      <c r="E905" s="365" t="s">
        <v>12</v>
      </c>
      <c r="F905" s="365" t="s">
        <v>214</v>
      </c>
      <c r="G905" s="366">
        <v>42900</v>
      </c>
      <c r="H905" s="367">
        <v>0.72152777777777777</v>
      </c>
      <c r="I905" s="368"/>
      <c r="J905" s="368"/>
      <c r="K905" s="368"/>
      <c r="N905" s="368"/>
      <c r="O905" s="368"/>
      <c r="V905" s="369" t="s">
        <v>1894</v>
      </c>
      <c r="AA905" s="6" t="s">
        <v>1895</v>
      </c>
      <c r="AB905" s="6" t="s">
        <v>1896</v>
      </c>
      <c r="AC905" s="370">
        <v>1</v>
      </c>
      <c r="AD905" s="6" t="s">
        <v>1896</v>
      </c>
      <c r="AE905" s="370">
        <v>1</v>
      </c>
      <c r="AF905" s="6" t="s">
        <v>118</v>
      </c>
      <c r="AG905" s="6"/>
      <c r="AH905" t="s">
        <v>1942</v>
      </c>
    </row>
    <row r="906" spans="1:34" x14ac:dyDescent="0.3">
      <c r="A906" t="s">
        <v>1891</v>
      </c>
      <c r="B906" t="s">
        <v>1094</v>
      </c>
      <c r="C906" s="365" t="s">
        <v>1278</v>
      </c>
      <c r="D906" s="365" t="s">
        <v>1481</v>
      </c>
      <c r="E906" s="365" t="s">
        <v>12</v>
      </c>
      <c r="F906" s="365" t="s">
        <v>214</v>
      </c>
      <c r="G906" s="366">
        <v>42900</v>
      </c>
      <c r="H906" s="367">
        <v>0.72152777777777777</v>
      </c>
      <c r="I906" s="368">
        <v>1E-3</v>
      </c>
      <c r="J906" s="368" t="s">
        <v>1928</v>
      </c>
      <c r="K906" s="368" t="e">
        <v>#VALUE!</v>
      </c>
      <c r="L906">
        <v>7.4000000000000003E-3</v>
      </c>
      <c r="M906">
        <v>1E-3</v>
      </c>
      <c r="N906" s="368">
        <v>6.4000000000000003E-3</v>
      </c>
      <c r="O906" s="368"/>
      <c r="Q906" t="s">
        <v>785</v>
      </c>
      <c r="R906" t="s">
        <v>785</v>
      </c>
      <c r="S906" t="s">
        <v>800</v>
      </c>
      <c r="T906" t="s">
        <v>805</v>
      </c>
      <c r="U906" t="s">
        <v>806</v>
      </c>
      <c r="V906" s="369" t="s">
        <v>806</v>
      </c>
      <c r="W906" t="s">
        <v>1317</v>
      </c>
      <c r="X906">
        <v>913</v>
      </c>
      <c r="Y906">
        <v>0</v>
      </c>
      <c r="Z906">
        <v>0</v>
      </c>
      <c r="AA906" s="6" t="s">
        <v>1890</v>
      </c>
      <c r="AB906" s="6">
        <v>1</v>
      </c>
      <c r="AC906" s="370">
        <v>2</v>
      </c>
      <c r="AD906" s="6"/>
      <c r="AE906" s="370"/>
      <c r="AF906" s="6">
        <v>1</v>
      </c>
      <c r="AG906" s="6"/>
      <c r="AH906" t="s">
        <v>1943</v>
      </c>
    </row>
    <row r="907" spans="1:34" x14ac:dyDescent="0.3">
      <c r="A907" t="s">
        <v>1891</v>
      </c>
      <c r="B907" t="s">
        <v>1094</v>
      </c>
      <c r="C907" s="365" t="s">
        <v>1278</v>
      </c>
      <c r="D907" s="365" t="s">
        <v>1481</v>
      </c>
      <c r="E907" s="365" t="s">
        <v>12</v>
      </c>
      <c r="F907" s="365" t="s">
        <v>214</v>
      </c>
      <c r="G907" s="366">
        <v>42900</v>
      </c>
      <c r="H907" s="367">
        <v>0.72152777777777777</v>
      </c>
      <c r="I907" s="368"/>
      <c r="J907" s="368"/>
      <c r="K907" s="368"/>
      <c r="N907" s="368"/>
      <c r="O907" s="368"/>
      <c r="Q907" t="s">
        <v>785</v>
      </c>
      <c r="R907" t="s">
        <v>785</v>
      </c>
      <c r="S907" t="s">
        <v>800</v>
      </c>
      <c r="T907" t="s">
        <v>805</v>
      </c>
      <c r="U907" t="s">
        <v>806</v>
      </c>
      <c r="V907" s="369" t="s">
        <v>807</v>
      </c>
      <c r="W907" t="s">
        <v>1322</v>
      </c>
      <c r="X907">
        <v>131141</v>
      </c>
      <c r="Y907">
        <v>0</v>
      </c>
      <c r="Z907">
        <v>0</v>
      </c>
      <c r="AA907" s="6" t="s">
        <v>1890</v>
      </c>
      <c r="AB907" s="6"/>
      <c r="AC907" s="370"/>
      <c r="AD907" s="6">
        <v>10</v>
      </c>
      <c r="AE907" s="370">
        <v>3</v>
      </c>
      <c r="AF907" s="6">
        <v>10</v>
      </c>
      <c r="AG907" s="6"/>
      <c r="AH907" t="s">
        <v>1944</v>
      </c>
    </row>
    <row r="908" spans="1:34" x14ac:dyDescent="0.3">
      <c r="A908" t="s">
        <v>1891</v>
      </c>
      <c r="B908" t="s">
        <v>1094</v>
      </c>
      <c r="C908" s="365" t="s">
        <v>1278</v>
      </c>
      <c r="D908" s="365" t="s">
        <v>1481</v>
      </c>
      <c r="E908" s="365" t="s">
        <v>12</v>
      </c>
      <c r="F908" s="365" t="s">
        <v>214</v>
      </c>
      <c r="G908" s="366">
        <v>42900</v>
      </c>
      <c r="H908" s="367">
        <v>0.72152777777777777</v>
      </c>
      <c r="I908" s="368"/>
      <c r="J908" s="368"/>
      <c r="K908" s="368"/>
      <c r="N908" s="368"/>
      <c r="O908" s="368"/>
      <c r="Q908" t="s">
        <v>813</v>
      </c>
      <c r="R908" t="s">
        <v>813</v>
      </c>
      <c r="S908" t="s">
        <v>817</v>
      </c>
      <c r="T908" t="s">
        <v>830</v>
      </c>
      <c r="U908">
        <v>0</v>
      </c>
      <c r="V908" s="369" t="s">
        <v>830</v>
      </c>
      <c r="W908" t="s">
        <v>1348</v>
      </c>
      <c r="X908">
        <v>106033</v>
      </c>
      <c r="Y908">
        <v>0</v>
      </c>
      <c r="Z908">
        <v>0</v>
      </c>
      <c r="AA908" s="6" t="s">
        <v>1890</v>
      </c>
      <c r="AB908" s="6"/>
      <c r="AC908" s="370"/>
      <c r="AD908" s="6">
        <v>1</v>
      </c>
      <c r="AE908" s="370">
        <v>3</v>
      </c>
      <c r="AF908" s="6">
        <v>1</v>
      </c>
      <c r="AG908" s="6"/>
      <c r="AH908" t="s">
        <v>1926</v>
      </c>
    </row>
    <row r="909" spans="1:34" x14ac:dyDescent="0.3">
      <c r="A909" t="s">
        <v>1891</v>
      </c>
      <c r="B909" t="s">
        <v>1094</v>
      </c>
      <c r="C909" s="365" t="s">
        <v>1278</v>
      </c>
      <c r="D909" s="365" t="s">
        <v>1481</v>
      </c>
      <c r="E909" s="365" t="s">
        <v>12</v>
      </c>
      <c r="F909" s="365" t="s">
        <v>214</v>
      </c>
      <c r="G909" s="366">
        <v>42900</v>
      </c>
      <c r="H909" s="367">
        <v>0.72152777777777777</v>
      </c>
      <c r="I909" s="368"/>
      <c r="J909" s="368"/>
      <c r="K909" s="368"/>
      <c r="N909" s="368"/>
      <c r="O909" s="368"/>
      <c r="Q909" t="s">
        <v>1286</v>
      </c>
      <c r="R909" t="s">
        <v>1367</v>
      </c>
      <c r="S909" t="s">
        <v>1368</v>
      </c>
      <c r="T909">
        <v>0</v>
      </c>
      <c r="U909">
        <v>0</v>
      </c>
      <c r="V909" s="369" t="s">
        <v>1369</v>
      </c>
      <c r="W909" t="s">
        <v>1370</v>
      </c>
      <c r="X909">
        <v>148899</v>
      </c>
      <c r="Y909">
        <v>0</v>
      </c>
      <c r="Z909" t="s">
        <v>1371</v>
      </c>
      <c r="AA909" s="6" t="s">
        <v>1293</v>
      </c>
      <c r="AB909" s="6"/>
      <c r="AC909" s="370"/>
      <c r="AD909" s="6">
        <v>1</v>
      </c>
      <c r="AE909" s="370">
        <v>3</v>
      </c>
      <c r="AF909" s="6">
        <v>1</v>
      </c>
      <c r="AG909" s="6"/>
    </row>
    <row r="910" spans="1:34" x14ac:dyDescent="0.3">
      <c r="A910" t="s">
        <v>1891</v>
      </c>
      <c r="B910" t="s">
        <v>1086</v>
      </c>
      <c r="C910" s="365" t="s">
        <v>1278</v>
      </c>
      <c r="D910" s="365" t="s">
        <v>1481</v>
      </c>
      <c r="E910" s="365" t="s">
        <v>12</v>
      </c>
      <c r="F910" s="365" t="s">
        <v>214</v>
      </c>
      <c r="G910" s="366">
        <v>42900</v>
      </c>
      <c r="H910" s="367">
        <v>0.72152777777777777</v>
      </c>
      <c r="I910" s="368">
        <v>1.4E-3</v>
      </c>
      <c r="J910" s="368">
        <v>8.0000000000000004E-4</v>
      </c>
      <c r="K910" s="368">
        <v>5.9999999999999995E-4</v>
      </c>
      <c r="L910">
        <v>8.8999999999999999E-3</v>
      </c>
      <c r="M910" s="368">
        <v>3.0999999999999999E-3</v>
      </c>
      <c r="N910" s="368">
        <v>5.7999999999999996E-3</v>
      </c>
      <c r="O910" s="368"/>
      <c r="P910" t="s">
        <v>1897</v>
      </c>
      <c r="Q910" t="s">
        <v>1286</v>
      </c>
      <c r="R910" t="s">
        <v>1287</v>
      </c>
      <c r="S910" t="s">
        <v>1288</v>
      </c>
      <c r="T910" t="s">
        <v>1289</v>
      </c>
      <c r="U910" t="s">
        <v>1290</v>
      </c>
      <c r="V910" s="369" t="s">
        <v>1291</v>
      </c>
      <c r="W910" t="s">
        <v>1282</v>
      </c>
      <c r="X910">
        <v>127160</v>
      </c>
      <c r="Y910">
        <v>0</v>
      </c>
      <c r="Z910" t="s">
        <v>1292</v>
      </c>
      <c r="AA910" s="6" t="s">
        <v>1293</v>
      </c>
      <c r="AB910" s="6">
        <v>2</v>
      </c>
      <c r="AC910" s="370"/>
      <c r="AD910" s="6"/>
      <c r="AE910" s="370"/>
      <c r="AF910" s="6">
        <v>2</v>
      </c>
      <c r="AG910" s="6"/>
      <c r="AH910" t="s">
        <v>1294</v>
      </c>
    </row>
    <row r="911" spans="1:34" x14ac:dyDescent="0.3">
      <c r="A911" t="s">
        <v>1891</v>
      </c>
      <c r="B911" t="s">
        <v>1086</v>
      </c>
      <c r="C911" s="365" t="s">
        <v>1278</v>
      </c>
      <c r="D911" s="365" t="s">
        <v>1481</v>
      </c>
      <c r="E911" s="365" t="s">
        <v>12</v>
      </c>
      <c r="F911" s="365" t="s">
        <v>214</v>
      </c>
      <c r="G911" s="366">
        <v>42900</v>
      </c>
      <c r="H911" s="367">
        <v>0.72152777777777777</v>
      </c>
      <c r="I911" s="368"/>
      <c r="J911" s="368"/>
      <c r="K911" s="368"/>
      <c r="N911" s="368"/>
      <c r="O911" s="368"/>
      <c r="Q911" t="s">
        <v>1286</v>
      </c>
      <c r="R911" t="s">
        <v>1311</v>
      </c>
      <c r="S911">
        <v>0</v>
      </c>
      <c r="T911">
        <v>0</v>
      </c>
      <c r="U911">
        <v>0</v>
      </c>
      <c r="V911" s="369" t="s">
        <v>1889</v>
      </c>
      <c r="W911">
        <v>0</v>
      </c>
      <c r="X911">
        <v>799</v>
      </c>
      <c r="Y911" t="s">
        <v>1312</v>
      </c>
      <c r="Z911" t="s">
        <v>1313</v>
      </c>
      <c r="AA911" s="6" t="s">
        <v>1890</v>
      </c>
      <c r="AB911" s="6">
        <v>2</v>
      </c>
      <c r="AC911" s="370">
        <v>1</v>
      </c>
      <c r="AD911" s="6"/>
      <c r="AE911" s="370"/>
      <c r="AF911" s="6">
        <v>2</v>
      </c>
      <c r="AG911" s="6"/>
    </row>
    <row r="912" spans="1:34" x14ac:dyDescent="0.3">
      <c r="A912" t="s">
        <v>1891</v>
      </c>
      <c r="B912" t="s">
        <v>1086</v>
      </c>
      <c r="C912" s="365" t="s">
        <v>1278</v>
      </c>
      <c r="D912" s="365" t="s">
        <v>1481</v>
      </c>
      <c r="E912" s="365" t="s">
        <v>12</v>
      </c>
      <c r="F912" s="365" t="s">
        <v>214</v>
      </c>
      <c r="G912" s="366">
        <v>42900</v>
      </c>
      <c r="H912" s="367">
        <v>0.72152777777777777</v>
      </c>
      <c r="I912" s="368"/>
      <c r="J912" s="368"/>
      <c r="K912" s="368"/>
      <c r="N912" s="368"/>
      <c r="O912" s="368"/>
      <c r="Q912" t="s">
        <v>785</v>
      </c>
      <c r="R912" t="s">
        <v>785</v>
      </c>
      <c r="S912" t="s">
        <v>800</v>
      </c>
      <c r="T912" t="s">
        <v>805</v>
      </c>
      <c r="U912" t="s">
        <v>806</v>
      </c>
      <c r="V912" s="369" t="s">
        <v>807</v>
      </c>
      <c r="W912" t="s">
        <v>1322</v>
      </c>
      <c r="X912">
        <v>131141</v>
      </c>
      <c r="Y912">
        <v>0</v>
      </c>
      <c r="Z912">
        <v>0</v>
      </c>
      <c r="AA912" s="6" t="s">
        <v>1890</v>
      </c>
      <c r="AB912" s="6"/>
      <c r="AC912" s="370"/>
      <c r="AD912" s="6">
        <v>1</v>
      </c>
      <c r="AE912" s="370">
        <v>3</v>
      </c>
      <c r="AF912" s="6">
        <v>1</v>
      </c>
      <c r="AG912" s="6"/>
      <c r="AH912" t="s">
        <v>1945</v>
      </c>
    </row>
    <row r="913" spans="1:35" x14ac:dyDescent="0.3">
      <c r="A913" t="s">
        <v>1891</v>
      </c>
      <c r="B913" t="s">
        <v>1085</v>
      </c>
      <c r="C913" s="365" t="s">
        <v>1278</v>
      </c>
      <c r="D913" s="365" t="s">
        <v>1481</v>
      </c>
      <c r="E913" s="365" t="s">
        <v>12</v>
      </c>
      <c r="F913" s="365" t="s">
        <v>214</v>
      </c>
      <c r="G913" s="366">
        <v>42900</v>
      </c>
      <c r="H913" s="367">
        <v>0.72152777777777777</v>
      </c>
      <c r="I913" s="368">
        <v>1.4E-3</v>
      </c>
      <c r="J913" s="368">
        <v>6.9999999999999999E-4</v>
      </c>
      <c r="K913" s="368">
        <v>6.9999999999999999E-4</v>
      </c>
      <c r="L913">
        <v>3.5999999999999999E-3</v>
      </c>
      <c r="M913" s="368">
        <v>8.0000000000000004E-4</v>
      </c>
      <c r="N913" s="368">
        <v>2.8E-3</v>
      </c>
      <c r="O913" s="368"/>
      <c r="Q913" t="s">
        <v>813</v>
      </c>
      <c r="R913" t="s">
        <v>813</v>
      </c>
      <c r="S913" t="s">
        <v>833</v>
      </c>
      <c r="T913">
        <v>0</v>
      </c>
      <c r="U913">
        <v>0</v>
      </c>
      <c r="V913" s="369" t="s">
        <v>833</v>
      </c>
      <c r="W913" t="s">
        <v>1355</v>
      </c>
      <c r="X913">
        <v>1078</v>
      </c>
      <c r="Y913">
        <v>0</v>
      </c>
      <c r="Z913" t="s">
        <v>1356</v>
      </c>
      <c r="AA913" s="6" t="s">
        <v>1890</v>
      </c>
      <c r="AB913" s="6">
        <v>1</v>
      </c>
      <c r="AC913" s="370">
        <v>1</v>
      </c>
      <c r="AD913" s="6"/>
      <c r="AE913" s="370"/>
      <c r="AF913" s="6">
        <v>1</v>
      </c>
      <c r="AG913" s="6"/>
    </row>
    <row r="914" spans="1:35" x14ac:dyDescent="0.3">
      <c r="A914" t="s">
        <v>1891</v>
      </c>
      <c r="B914" t="s">
        <v>1085</v>
      </c>
      <c r="C914" s="365" t="s">
        <v>1278</v>
      </c>
      <c r="D914" s="365" t="s">
        <v>1481</v>
      </c>
      <c r="E914" s="365" t="s">
        <v>12</v>
      </c>
      <c r="F914" s="365" t="s">
        <v>214</v>
      </c>
      <c r="G914" s="366">
        <v>42900</v>
      </c>
      <c r="H914" s="367">
        <v>0.72152777777777777</v>
      </c>
      <c r="I914" s="368"/>
      <c r="J914" s="368"/>
      <c r="K914" s="368"/>
      <c r="N914" s="368"/>
      <c r="O914" s="368"/>
      <c r="Q914" t="s">
        <v>813</v>
      </c>
      <c r="R914" t="s">
        <v>813</v>
      </c>
      <c r="S914" t="s">
        <v>817</v>
      </c>
      <c r="T914" t="s">
        <v>830</v>
      </c>
      <c r="U914">
        <v>0</v>
      </c>
      <c r="V914" s="369" t="s">
        <v>830</v>
      </c>
      <c r="W914" t="s">
        <v>1348</v>
      </c>
      <c r="X914">
        <v>106033</v>
      </c>
      <c r="Y914">
        <v>0</v>
      </c>
      <c r="Z914">
        <v>0</v>
      </c>
      <c r="AA914" s="6" t="s">
        <v>1890</v>
      </c>
      <c r="AB914" s="6">
        <v>1</v>
      </c>
      <c r="AC914" s="370">
        <v>3</v>
      </c>
      <c r="AD914" s="6">
        <v>1</v>
      </c>
      <c r="AE914" s="370">
        <v>3</v>
      </c>
      <c r="AF914" s="6">
        <v>2</v>
      </c>
      <c r="AG914" s="6"/>
      <c r="AH914" t="s">
        <v>1926</v>
      </c>
    </row>
    <row r="915" spans="1:35" x14ac:dyDescent="0.3">
      <c r="A915" t="s">
        <v>1891</v>
      </c>
      <c r="B915" t="s">
        <v>1085</v>
      </c>
      <c r="C915" s="365" t="s">
        <v>1278</v>
      </c>
      <c r="D915" s="365" t="s">
        <v>1481</v>
      </c>
      <c r="E915" s="365" t="s">
        <v>12</v>
      </c>
      <c r="F915" s="365" t="s">
        <v>214</v>
      </c>
      <c r="G915" s="366">
        <v>42900</v>
      </c>
      <c r="H915" s="367">
        <v>0.72152777777777777</v>
      </c>
      <c r="I915" s="368"/>
      <c r="J915" s="368"/>
      <c r="K915" s="368"/>
      <c r="N915" s="368"/>
      <c r="O915" s="368"/>
      <c r="Q915" t="s">
        <v>785</v>
      </c>
      <c r="R915" t="s">
        <v>785</v>
      </c>
      <c r="S915" t="s">
        <v>800</v>
      </c>
      <c r="T915" t="s">
        <v>805</v>
      </c>
      <c r="U915" t="s">
        <v>806</v>
      </c>
      <c r="V915" s="369" t="s">
        <v>807</v>
      </c>
      <c r="W915" t="s">
        <v>1322</v>
      </c>
      <c r="X915">
        <v>131141</v>
      </c>
      <c r="Y915">
        <v>0</v>
      </c>
      <c r="Z915">
        <v>0</v>
      </c>
      <c r="AA915" s="6" t="s">
        <v>1890</v>
      </c>
      <c r="AB915" s="6">
        <v>1</v>
      </c>
      <c r="AC915" s="370">
        <v>2</v>
      </c>
      <c r="AD915" s="6">
        <v>3</v>
      </c>
      <c r="AE915" s="370">
        <v>3</v>
      </c>
      <c r="AF915" s="6">
        <v>4</v>
      </c>
      <c r="AG915" s="6"/>
      <c r="AH915" t="s">
        <v>1946</v>
      </c>
    </row>
    <row r="916" spans="1:35" x14ac:dyDescent="0.3">
      <c r="A916" t="s">
        <v>1891</v>
      </c>
      <c r="B916" t="s">
        <v>1085</v>
      </c>
      <c r="C916" s="365" t="s">
        <v>1278</v>
      </c>
      <c r="D916" s="365" t="s">
        <v>1481</v>
      </c>
      <c r="E916" s="365" t="s">
        <v>12</v>
      </c>
      <c r="F916" s="365" t="s">
        <v>214</v>
      </c>
      <c r="G916" s="366">
        <v>42900</v>
      </c>
      <c r="H916" s="367">
        <v>0.72152777777777777</v>
      </c>
      <c r="I916" s="368"/>
      <c r="J916" s="368"/>
      <c r="K916" s="368"/>
      <c r="N916" s="368"/>
      <c r="O916" s="368"/>
      <c r="Q916" t="s">
        <v>1286</v>
      </c>
      <c r="R916">
        <v>0</v>
      </c>
      <c r="S916">
        <v>0</v>
      </c>
      <c r="T916">
        <v>0</v>
      </c>
      <c r="U916">
        <v>0</v>
      </c>
      <c r="V916" s="369" t="s">
        <v>1463</v>
      </c>
      <c r="W916">
        <v>0</v>
      </c>
      <c r="X916">
        <v>0</v>
      </c>
      <c r="Y916">
        <v>0</v>
      </c>
      <c r="Z916">
        <v>0</v>
      </c>
      <c r="AA916" s="6" t="s">
        <v>1298</v>
      </c>
      <c r="AB916" s="6"/>
      <c r="AC916" s="370"/>
      <c r="AD916" s="6">
        <v>1</v>
      </c>
      <c r="AE916" s="370"/>
      <c r="AF916" s="6">
        <v>1</v>
      </c>
      <c r="AG916" s="6"/>
      <c r="AH916" t="s">
        <v>1710</v>
      </c>
    </row>
    <row r="917" spans="1:35" x14ac:dyDescent="0.3">
      <c r="A917" t="s">
        <v>1891</v>
      </c>
      <c r="B917" t="s">
        <v>1085</v>
      </c>
      <c r="C917" s="365" t="s">
        <v>1278</v>
      </c>
      <c r="D917" s="365" t="s">
        <v>1481</v>
      </c>
      <c r="E917" s="365" t="s">
        <v>12</v>
      </c>
      <c r="F917" s="365" t="s">
        <v>214</v>
      </c>
      <c r="G917" s="366">
        <v>42900</v>
      </c>
      <c r="H917" s="367">
        <v>0.72152777777777777</v>
      </c>
      <c r="I917" s="368"/>
      <c r="J917" s="368"/>
      <c r="K917" s="368"/>
      <c r="N917" s="368"/>
      <c r="O917" s="368"/>
      <c r="Q917" t="s">
        <v>834</v>
      </c>
      <c r="R917" t="s">
        <v>834</v>
      </c>
      <c r="S917" t="s">
        <v>534</v>
      </c>
      <c r="T917" t="s">
        <v>847</v>
      </c>
      <c r="U917" t="s">
        <v>848</v>
      </c>
      <c r="V917" s="369" t="s">
        <v>1458</v>
      </c>
      <c r="W917" t="s">
        <v>1459</v>
      </c>
      <c r="X917">
        <v>138262</v>
      </c>
      <c r="Y917">
        <v>0</v>
      </c>
      <c r="Z917">
        <v>0</v>
      </c>
      <c r="AA917" s="6" t="s">
        <v>1890</v>
      </c>
      <c r="AB917" s="6"/>
      <c r="AC917" s="370"/>
      <c r="AD917" s="6">
        <v>1</v>
      </c>
      <c r="AE917" s="370">
        <v>1</v>
      </c>
      <c r="AF917" s="6">
        <v>1</v>
      </c>
      <c r="AG917" s="6"/>
    </row>
    <row r="918" spans="1:35" x14ac:dyDescent="0.3">
      <c r="A918" t="s">
        <v>1891</v>
      </c>
      <c r="B918" t="s">
        <v>1085</v>
      </c>
      <c r="C918" s="365" t="s">
        <v>1278</v>
      </c>
      <c r="D918" s="365" t="s">
        <v>1481</v>
      </c>
      <c r="E918" s="365" t="s">
        <v>12</v>
      </c>
      <c r="F918" s="365" t="s">
        <v>214</v>
      </c>
      <c r="G918" s="366">
        <v>42900</v>
      </c>
      <c r="H918" s="367">
        <v>0.72152777777777777</v>
      </c>
      <c r="I918" s="368"/>
      <c r="J918" s="368"/>
      <c r="K918" s="368"/>
      <c r="N918" s="368"/>
      <c r="O918" s="368"/>
      <c r="Q918" t="s">
        <v>813</v>
      </c>
      <c r="R918" t="s">
        <v>813</v>
      </c>
      <c r="S918" t="s">
        <v>817</v>
      </c>
      <c r="T918" t="s">
        <v>830</v>
      </c>
      <c r="U918">
        <v>0</v>
      </c>
      <c r="V918" s="369" t="s">
        <v>1947</v>
      </c>
      <c r="W918" t="s">
        <v>1348</v>
      </c>
      <c r="X918">
        <v>106033</v>
      </c>
      <c r="Y918">
        <v>0</v>
      </c>
      <c r="Z918">
        <v>0</v>
      </c>
      <c r="AA918" s="6" t="s">
        <v>1890</v>
      </c>
      <c r="AB918" s="6"/>
      <c r="AC918" s="370"/>
      <c r="AD918" s="6">
        <v>1</v>
      </c>
      <c r="AE918" s="370">
        <v>1</v>
      </c>
      <c r="AF918" s="6">
        <v>1</v>
      </c>
      <c r="AG918" s="6"/>
    </row>
    <row r="919" spans="1:35" x14ac:dyDescent="0.3">
      <c r="A919" t="s">
        <v>1891</v>
      </c>
      <c r="B919" t="s">
        <v>1083</v>
      </c>
      <c r="C919" s="365" t="s">
        <v>1278</v>
      </c>
      <c r="D919" s="365" t="s">
        <v>1481</v>
      </c>
      <c r="E919" s="365" t="s">
        <v>12</v>
      </c>
      <c r="F919" s="365" t="s">
        <v>214</v>
      </c>
      <c r="G919" s="366">
        <v>42900</v>
      </c>
      <c r="H919" s="367">
        <v>0.72152777777777777</v>
      </c>
      <c r="I919" s="368">
        <v>1.6000000000000001E-3</v>
      </c>
      <c r="J919" s="368">
        <v>2.9999999999999997E-4</v>
      </c>
      <c r="K919" s="368">
        <v>1.3000000000000002E-3</v>
      </c>
      <c r="L919">
        <v>7.7999999999999996E-3</v>
      </c>
      <c r="M919" s="368">
        <v>1.1999999999999999E-3</v>
      </c>
      <c r="N919" s="368">
        <v>6.6E-3</v>
      </c>
      <c r="O919" s="368"/>
      <c r="Q919" t="s">
        <v>785</v>
      </c>
      <c r="R919" t="s">
        <v>785</v>
      </c>
      <c r="S919" t="s">
        <v>800</v>
      </c>
      <c r="T919" t="s">
        <v>805</v>
      </c>
      <c r="U919" t="s">
        <v>806</v>
      </c>
      <c r="V919" s="369" t="s">
        <v>807</v>
      </c>
      <c r="W919" t="s">
        <v>1322</v>
      </c>
      <c r="X919">
        <v>131141</v>
      </c>
      <c r="Y919">
        <v>0</v>
      </c>
      <c r="Z919">
        <v>0</v>
      </c>
      <c r="AA919" s="6" t="s">
        <v>1890</v>
      </c>
      <c r="AB919" s="6">
        <v>1</v>
      </c>
      <c r="AC919" s="370">
        <v>3</v>
      </c>
      <c r="AD919" s="6">
        <v>2</v>
      </c>
      <c r="AE919" s="370">
        <v>3</v>
      </c>
      <c r="AF919" s="6">
        <v>3</v>
      </c>
      <c r="AG919" s="6"/>
      <c r="AH919" t="s">
        <v>1948</v>
      </c>
    </row>
    <row r="920" spans="1:35" x14ac:dyDescent="0.3">
      <c r="A920" t="s">
        <v>1891</v>
      </c>
      <c r="B920" t="s">
        <v>1083</v>
      </c>
      <c r="C920" s="365" t="s">
        <v>1278</v>
      </c>
      <c r="D920" s="365" t="s">
        <v>1481</v>
      </c>
      <c r="E920" s="365" t="s">
        <v>12</v>
      </c>
      <c r="F920" s="365" t="s">
        <v>214</v>
      </c>
      <c r="G920" s="366">
        <v>42900</v>
      </c>
      <c r="H920" s="367">
        <v>0.72152777777777777</v>
      </c>
      <c r="I920" s="368"/>
      <c r="J920" s="368"/>
      <c r="K920" s="368"/>
      <c r="N920" s="368"/>
      <c r="O920" s="368"/>
      <c r="Q920" t="s">
        <v>1286</v>
      </c>
      <c r="R920" t="s">
        <v>1287</v>
      </c>
      <c r="S920" t="s">
        <v>1288</v>
      </c>
      <c r="T920" t="s">
        <v>1289</v>
      </c>
      <c r="U920" t="s">
        <v>1290</v>
      </c>
      <c r="V920" s="369" t="s">
        <v>1291</v>
      </c>
      <c r="W920" t="s">
        <v>1282</v>
      </c>
      <c r="X920">
        <v>127160</v>
      </c>
      <c r="Y920">
        <v>0</v>
      </c>
      <c r="Z920" t="s">
        <v>1292</v>
      </c>
      <c r="AA920" s="6" t="s">
        <v>1293</v>
      </c>
      <c r="AB920" s="6"/>
      <c r="AC920" s="370"/>
      <c r="AD920" s="6">
        <v>6</v>
      </c>
      <c r="AE920" s="370"/>
      <c r="AF920" s="6">
        <v>6</v>
      </c>
      <c r="AG920" s="6"/>
      <c r="AH920" t="s">
        <v>1294</v>
      </c>
    </row>
    <row r="921" spans="1:35" x14ac:dyDescent="0.3">
      <c r="A921" t="s">
        <v>1891</v>
      </c>
      <c r="B921" t="s">
        <v>1083</v>
      </c>
      <c r="C921" s="365" t="s">
        <v>1278</v>
      </c>
      <c r="D921" s="365" t="s">
        <v>1481</v>
      </c>
      <c r="E921" s="365" t="s">
        <v>12</v>
      </c>
      <c r="F921" s="365" t="s">
        <v>214</v>
      </c>
      <c r="G921" s="366">
        <v>42900</v>
      </c>
      <c r="H921" s="367">
        <v>0.72152777777777777</v>
      </c>
      <c r="I921" s="368"/>
      <c r="J921" s="368"/>
      <c r="K921" s="368"/>
      <c r="N921" s="368"/>
      <c r="O921" s="368"/>
      <c r="Q921" t="s">
        <v>1286</v>
      </c>
      <c r="R921" t="s">
        <v>1390</v>
      </c>
      <c r="S921">
        <v>0</v>
      </c>
      <c r="T921">
        <v>0</v>
      </c>
      <c r="U921">
        <v>0</v>
      </c>
      <c r="V921" s="369" t="s">
        <v>1390</v>
      </c>
      <c r="W921">
        <v>0</v>
      </c>
      <c r="X921">
        <v>1410</v>
      </c>
      <c r="Y921">
        <v>0</v>
      </c>
      <c r="Z921" t="s">
        <v>1391</v>
      </c>
      <c r="AA921" s="6" t="s">
        <v>1293</v>
      </c>
      <c r="AB921" s="6"/>
      <c r="AC921" s="370"/>
      <c r="AD921" s="6">
        <v>1</v>
      </c>
      <c r="AE921" s="370">
        <v>1</v>
      </c>
      <c r="AF921" s="6">
        <v>1</v>
      </c>
      <c r="AG921" s="6"/>
    </row>
    <row r="922" spans="1:35" x14ac:dyDescent="0.3">
      <c r="A922" t="s">
        <v>1891</v>
      </c>
      <c r="B922" t="s">
        <v>1093</v>
      </c>
      <c r="C922" s="365" t="s">
        <v>1278</v>
      </c>
      <c r="D922" s="365" t="s">
        <v>1481</v>
      </c>
      <c r="E922" s="365" t="s">
        <v>12</v>
      </c>
      <c r="F922" s="365" t="s">
        <v>214</v>
      </c>
      <c r="G922" s="366">
        <v>42900</v>
      </c>
      <c r="H922" s="367">
        <v>0.72152777777777777</v>
      </c>
      <c r="I922" s="368">
        <v>8.8000000000000005E-3</v>
      </c>
      <c r="J922" s="368">
        <v>6.6E-3</v>
      </c>
      <c r="K922" s="368">
        <v>2.2000000000000006E-3</v>
      </c>
      <c r="L922">
        <v>2.7199999999999998E-2</v>
      </c>
      <c r="M922" s="368">
        <v>3.7000000000000002E-3</v>
      </c>
      <c r="N922" s="368">
        <v>2.35E-2</v>
      </c>
      <c r="O922" s="368"/>
      <c r="P922" t="s">
        <v>1949</v>
      </c>
      <c r="Q922" t="s">
        <v>785</v>
      </c>
      <c r="R922" t="s">
        <v>785</v>
      </c>
      <c r="S922" t="s">
        <v>800</v>
      </c>
      <c r="T922" t="s">
        <v>805</v>
      </c>
      <c r="U922" t="s">
        <v>806</v>
      </c>
      <c r="V922" s="369" t="s">
        <v>807</v>
      </c>
      <c r="W922" t="s">
        <v>1322</v>
      </c>
      <c r="X922">
        <v>131141</v>
      </c>
      <c r="Y922">
        <v>0</v>
      </c>
      <c r="Z922">
        <v>0</v>
      </c>
      <c r="AA922" s="6" t="s">
        <v>1890</v>
      </c>
      <c r="AB922" s="6">
        <v>5</v>
      </c>
      <c r="AC922" s="370">
        <v>3</v>
      </c>
      <c r="AD922" s="378">
        <v>19</v>
      </c>
      <c r="AE922" s="370">
        <v>3</v>
      </c>
      <c r="AF922" s="6">
        <v>24</v>
      </c>
      <c r="AG922" s="6"/>
      <c r="AH922" t="s">
        <v>1950</v>
      </c>
    </row>
    <row r="923" spans="1:35" x14ac:dyDescent="0.3">
      <c r="A923" t="s">
        <v>1891</v>
      </c>
      <c r="B923" t="s">
        <v>1093</v>
      </c>
      <c r="C923" s="365" t="s">
        <v>1278</v>
      </c>
      <c r="D923" s="365" t="s">
        <v>1481</v>
      </c>
      <c r="E923" s="365" t="s">
        <v>12</v>
      </c>
      <c r="F923" s="365" t="s">
        <v>214</v>
      </c>
      <c r="G923" s="366">
        <v>42900</v>
      </c>
      <c r="H923" s="367">
        <v>0.72152777777777777</v>
      </c>
      <c r="I923" s="368"/>
      <c r="J923" s="368"/>
      <c r="K923" s="368"/>
      <c r="N923" s="368"/>
      <c r="O923" s="368"/>
      <c r="Q923" t="s">
        <v>1286</v>
      </c>
      <c r="R923" t="s">
        <v>1287</v>
      </c>
      <c r="S923" t="s">
        <v>1288</v>
      </c>
      <c r="T923" t="s">
        <v>1289</v>
      </c>
      <c r="U923" t="s">
        <v>1290</v>
      </c>
      <c r="V923" s="369" t="s">
        <v>1291</v>
      </c>
      <c r="W923" t="s">
        <v>1282</v>
      </c>
      <c r="X923">
        <v>127160</v>
      </c>
      <c r="Y923">
        <v>0</v>
      </c>
      <c r="Z923" t="s">
        <v>1292</v>
      </c>
      <c r="AA923" s="6" t="s">
        <v>1293</v>
      </c>
      <c r="AB923" s="6">
        <v>14</v>
      </c>
      <c r="AC923" s="370"/>
      <c r="AD923" s="6">
        <v>4</v>
      </c>
      <c r="AE923" s="370"/>
      <c r="AF923" s="6">
        <v>18</v>
      </c>
      <c r="AG923" s="6"/>
      <c r="AH923" t="s">
        <v>1294</v>
      </c>
    </row>
    <row r="924" spans="1:35" x14ac:dyDescent="0.3">
      <c r="A924" t="s">
        <v>1891</v>
      </c>
      <c r="B924" t="s">
        <v>1093</v>
      </c>
      <c r="C924" s="365" t="s">
        <v>1278</v>
      </c>
      <c r="D924" s="365" t="s">
        <v>1481</v>
      </c>
      <c r="E924" s="365" t="s">
        <v>12</v>
      </c>
      <c r="F924" s="365" t="s">
        <v>214</v>
      </c>
      <c r="G924" s="366">
        <v>42900</v>
      </c>
      <c r="H924" s="367">
        <v>0.72152777777777777</v>
      </c>
      <c r="I924" s="368"/>
      <c r="J924" s="368"/>
      <c r="K924" s="368"/>
      <c r="N924" s="368"/>
      <c r="O924" s="368"/>
      <c r="Q924" t="s">
        <v>1286</v>
      </c>
      <c r="R924" t="s">
        <v>1397</v>
      </c>
      <c r="S924" t="s">
        <v>1444</v>
      </c>
      <c r="T924">
        <v>0</v>
      </c>
      <c r="U924">
        <v>0</v>
      </c>
      <c r="V924" s="369" t="s">
        <v>1444</v>
      </c>
      <c r="W924" t="s">
        <v>1445</v>
      </c>
      <c r="X924">
        <v>1337</v>
      </c>
      <c r="Y924">
        <v>0</v>
      </c>
      <c r="Z924" t="s">
        <v>1446</v>
      </c>
      <c r="AA924" s="6" t="s">
        <v>1890</v>
      </c>
      <c r="AB924" s="6"/>
      <c r="AC924" s="370"/>
      <c r="AD924" s="6">
        <v>1</v>
      </c>
      <c r="AE924" s="370">
        <v>1</v>
      </c>
      <c r="AF924" s="6">
        <v>1</v>
      </c>
      <c r="AG924" s="6"/>
      <c r="AI924" t="s">
        <v>1343</v>
      </c>
    </row>
    <row r="925" spans="1:35" x14ac:dyDescent="0.3">
      <c r="A925" t="s">
        <v>1891</v>
      </c>
      <c r="B925" t="s">
        <v>1093</v>
      </c>
      <c r="C925" s="365" t="s">
        <v>1278</v>
      </c>
      <c r="D925" s="365" t="s">
        <v>1481</v>
      </c>
      <c r="E925" s="365" t="s">
        <v>12</v>
      </c>
      <c r="F925" s="365" t="s">
        <v>214</v>
      </c>
      <c r="G925" s="366">
        <v>42900</v>
      </c>
      <c r="H925" s="367">
        <v>0.72152777777777777</v>
      </c>
      <c r="I925" s="368"/>
      <c r="J925" s="368"/>
      <c r="K925" s="368"/>
      <c r="N925" s="368"/>
      <c r="O925" s="368"/>
      <c r="Q925" t="s">
        <v>813</v>
      </c>
      <c r="R925" t="s">
        <v>813</v>
      </c>
      <c r="S925" t="s">
        <v>817</v>
      </c>
      <c r="T925" t="s">
        <v>830</v>
      </c>
      <c r="U925">
        <v>0</v>
      </c>
      <c r="V925" s="369" t="s">
        <v>830</v>
      </c>
      <c r="W925" t="s">
        <v>1348</v>
      </c>
      <c r="X925">
        <v>106033</v>
      </c>
      <c r="Y925">
        <v>0</v>
      </c>
      <c r="Z925">
        <v>0</v>
      </c>
      <c r="AA925" s="6" t="s">
        <v>1890</v>
      </c>
      <c r="AB925" s="6"/>
      <c r="AC925" s="370"/>
      <c r="AD925" s="6">
        <v>1</v>
      </c>
      <c r="AE925" s="370">
        <v>3</v>
      </c>
      <c r="AF925" s="6">
        <v>1</v>
      </c>
      <c r="AG925" s="6"/>
      <c r="AH925" t="s">
        <v>1926</v>
      </c>
    </row>
    <row r="926" spans="1:35" x14ac:dyDescent="0.3">
      <c r="A926" t="s">
        <v>1891</v>
      </c>
      <c r="B926" t="s">
        <v>1093</v>
      </c>
      <c r="C926" s="365" t="s">
        <v>1278</v>
      </c>
      <c r="D926" s="365" t="s">
        <v>1481</v>
      </c>
      <c r="E926" s="365" t="s">
        <v>12</v>
      </c>
      <c r="F926" s="365" t="s">
        <v>214</v>
      </c>
      <c r="G926" s="366">
        <v>42900</v>
      </c>
      <c r="H926" s="367">
        <v>0.72152777777777777</v>
      </c>
      <c r="I926" s="368"/>
      <c r="J926" s="368"/>
      <c r="K926" s="368"/>
      <c r="N926" s="368"/>
      <c r="O926" s="368"/>
      <c r="Q926" t="s">
        <v>1286</v>
      </c>
      <c r="R926">
        <v>0</v>
      </c>
      <c r="S926">
        <v>0</v>
      </c>
      <c r="T926">
        <v>0</v>
      </c>
      <c r="U926">
        <v>0</v>
      </c>
      <c r="V926" s="369" t="s">
        <v>1366</v>
      </c>
      <c r="W926">
        <v>0</v>
      </c>
      <c r="X926">
        <v>0</v>
      </c>
      <c r="Y926">
        <v>0</v>
      </c>
      <c r="Z926">
        <v>0</v>
      </c>
      <c r="AA926" s="6" t="s">
        <v>1890</v>
      </c>
      <c r="AB926" s="6"/>
      <c r="AC926" s="370"/>
      <c r="AD926" s="6">
        <v>3</v>
      </c>
      <c r="AE926" s="370">
        <v>1</v>
      </c>
      <c r="AF926" s="6">
        <v>3</v>
      </c>
      <c r="AG926" s="6"/>
    </row>
    <row r="927" spans="1:35" x14ac:dyDescent="0.3">
      <c r="A927" t="s">
        <v>1891</v>
      </c>
      <c r="B927" t="s">
        <v>1093</v>
      </c>
      <c r="C927" s="365" t="s">
        <v>1278</v>
      </c>
      <c r="D927" s="365" t="s">
        <v>1481</v>
      </c>
      <c r="E927" s="365" t="s">
        <v>12</v>
      </c>
      <c r="F927" s="365" t="s">
        <v>214</v>
      </c>
      <c r="G927" s="366">
        <v>42900</v>
      </c>
      <c r="H927" s="367">
        <v>0.72152777777777777</v>
      </c>
      <c r="I927" s="368"/>
      <c r="J927" s="368"/>
      <c r="K927" s="368"/>
      <c r="N927" s="368"/>
      <c r="O927" s="368"/>
      <c r="Q927" t="s">
        <v>1286</v>
      </c>
      <c r="R927" t="s">
        <v>1367</v>
      </c>
      <c r="S927" t="s">
        <v>1368</v>
      </c>
      <c r="T927">
        <v>0</v>
      </c>
      <c r="U927">
        <v>0</v>
      </c>
      <c r="V927" s="369" t="s">
        <v>1369</v>
      </c>
      <c r="W927" t="s">
        <v>1370</v>
      </c>
      <c r="X927">
        <v>148899</v>
      </c>
      <c r="Y927">
        <v>0</v>
      </c>
      <c r="Z927" t="s">
        <v>1371</v>
      </c>
      <c r="AA927" s="6" t="s">
        <v>1293</v>
      </c>
      <c r="AB927" s="6"/>
      <c r="AC927" s="370"/>
      <c r="AD927" s="6">
        <v>1</v>
      </c>
      <c r="AE927" s="370">
        <v>1</v>
      </c>
      <c r="AF927" s="6">
        <v>1</v>
      </c>
      <c r="AG927" s="6"/>
    </row>
    <row r="928" spans="1:35" x14ac:dyDescent="0.3">
      <c r="A928" t="s">
        <v>1891</v>
      </c>
      <c r="B928" t="s">
        <v>1093</v>
      </c>
      <c r="C928" s="365" t="s">
        <v>1278</v>
      </c>
      <c r="D928" s="365" t="s">
        <v>1481</v>
      </c>
      <c r="E928" s="365" t="s">
        <v>12</v>
      </c>
      <c r="F928" s="365" t="s">
        <v>214</v>
      </c>
      <c r="G928" s="366">
        <v>42900</v>
      </c>
      <c r="H928" s="367">
        <v>0.72152777777777777</v>
      </c>
      <c r="I928" s="368"/>
      <c r="J928" s="368"/>
      <c r="K928" s="368"/>
      <c r="N928" s="368"/>
      <c r="O928" s="368"/>
      <c r="Q928" t="s">
        <v>1286</v>
      </c>
      <c r="R928" t="s">
        <v>1390</v>
      </c>
      <c r="S928">
        <v>0</v>
      </c>
      <c r="T928">
        <v>0</v>
      </c>
      <c r="U928">
        <v>0</v>
      </c>
      <c r="V928" s="369" t="s">
        <v>1390</v>
      </c>
      <c r="W928">
        <v>0</v>
      </c>
      <c r="X928">
        <v>1410</v>
      </c>
      <c r="Y928">
        <v>0</v>
      </c>
      <c r="Z928" t="s">
        <v>1391</v>
      </c>
      <c r="AA928" s="6" t="s">
        <v>1293</v>
      </c>
      <c r="AB928" s="6"/>
      <c r="AC928" s="370"/>
      <c r="AD928" s="6">
        <v>1</v>
      </c>
      <c r="AE928" s="370">
        <v>1</v>
      </c>
      <c r="AF928" s="6">
        <v>1</v>
      </c>
      <c r="AG928" s="6"/>
    </row>
    <row r="929" spans="1:35" x14ac:dyDescent="0.3">
      <c r="A929" t="s">
        <v>1891</v>
      </c>
      <c r="B929" t="s">
        <v>1092</v>
      </c>
      <c r="C929" s="365" t="s">
        <v>1278</v>
      </c>
      <c r="D929" s="365" t="s">
        <v>1481</v>
      </c>
      <c r="E929" s="365" t="s">
        <v>12</v>
      </c>
      <c r="F929" s="365" t="s">
        <v>214</v>
      </c>
      <c r="G929" s="366">
        <v>42900</v>
      </c>
      <c r="H929" s="367">
        <v>0.72152777777777777</v>
      </c>
      <c r="I929" s="368"/>
      <c r="J929" s="368"/>
      <c r="K929" s="368">
        <v>0</v>
      </c>
      <c r="L929">
        <v>4.5999999999999999E-3</v>
      </c>
      <c r="M929">
        <v>1.1000000000000001E-3</v>
      </c>
      <c r="N929" s="368">
        <v>3.4999999999999996E-3</v>
      </c>
      <c r="O929" s="368"/>
      <c r="P929" t="s">
        <v>1951</v>
      </c>
      <c r="Q929" t="s">
        <v>1286</v>
      </c>
      <c r="R929" t="s">
        <v>1390</v>
      </c>
      <c r="S929">
        <v>0</v>
      </c>
      <c r="T929">
        <v>0</v>
      </c>
      <c r="U929">
        <v>0</v>
      </c>
      <c r="V929" s="369" t="s">
        <v>1390</v>
      </c>
      <c r="W929">
        <v>0</v>
      </c>
      <c r="X929">
        <v>1410</v>
      </c>
      <c r="Y929">
        <v>0</v>
      </c>
      <c r="Z929" t="s">
        <v>1391</v>
      </c>
      <c r="AA929" s="6" t="s">
        <v>1293</v>
      </c>
      <c r="AB929" s="6"/>
      <c r="AC929" s="370"/>
      <c r="AD929" s="6">
        <v>2</v>
      </c>
      <c r="AE929" s="370">
        <v>1</v>
      </c>
      <c r="AF929" s="6">
        <v>2</v>
      </c>
      <c r="AG929" s="6"/>
    </row>
    <row r="930" spans="1:35" x14ac:dyDescent="0.3">
      <c r="A930" t="s">
        <v>1891</v>
      </c>
      <c r="B930" t="s">
        <v>1092</v>
      </c>
      <c r="C930" s="365" t="s">
        <v>1278</v>
      </c>
      <c r="D930" s="365" t="s">
        <v>1481</v>
      </c>
      <c r="E930" s="365" t="s">
        <v>12</v>
      </c>
      <c r="F930" s="365" t="s">
        <v>214</v>
      </c>
      <c r="G930" s="366">
        <v>42900</v>
      </c>
      <c r="H930" s="367">
        <v>0.72152777777777777</v>
      </c>
      <c r="I930" s="368"/>
      <c r="J930" s="368"/>
      <c r="K930" s="368"/>
      <c r="N930" s="368"/>
      <c r="O930" s="368"/>
      <c r="Q930" t="s">
        <v>1286</v>
      </c>
      <c r="R930">
        <v>0</v>
      </c>
      <c r="S930">
        <v>0</v>
      </c>
      <c r="T930">
        <v>0</v>
      </c>
      <c r="U930">
        <v>0</v>
      </c>
      <c r="V930" s="369" t="s">
        <v>1366</v>
      </c>
      <c r="W930">
        <v>0</v>
      </c>
      <c r="X930">
        <v>0</v>
      </c>
      <c r="Y930">
        <v>0</v>
      </c>
      <c r="Z930">
        <v>0</v>
      </c>
      <c r="AA930" s="6" t="s">
        <v>1890</v>
      </c>
      <c r="AB930" s="6"/>
      <c r="AC930" s="370"/>
      <c r="AD930" s="6">
        <v>2</v>
      </c>
      <c r="AE930" s="370"/>
      <c r="AF930" s="6">
        <v>2</v>
      </c>
      <c r="AG930" s="6"/>
    </row>
    <row r="931" spans="1:35" x14ac:dyDescent="0.3">
      <c r="A931" t="s">
        <v>1891</v>
      </c>
      <c r="B931" t="s">
        <v>1092</v>
      </c>
      <c r="C931" s="365" t="s">
        <v>1278</v>
      </c>
      <c r="D931" s="365" t="s">
        <v>1481</v>
      </c>
      <c r="E931" s="365" t="s">
        <v>12</v>
      </c>
      <c r="F931" s="365" t="s">
        <v>214</v>
      </c>
      <c r="G931" s="366">
        <v>42900</v>
      </c>
      <c r="H931" s="367">
        <v>0.72152777777777777</v>
      </c>
      <c r="I931" s="368"/>
      <c r="J931" s="368"/>
      <c r="K931" s="368"/>
      <c r="N931" s="368"/>
      <c r="O931" s="368"/>
      <c r="Q931" t="s">
        <v>785</v>
      </c>
      <c r="R931" t="s">
        <v>785</v>
      </c>
      <c r="S931" t="s">
        <v>800</v>
      </c>
      <c r="T931" t="s">
        <v>805</v>
      </c>
      <c r="U931" t="s">
        <v>806</v>
      </c>
      <c r="V931" s="369" t="s">
        <v>807</v>
      </c>
      <c r="W931" t="s">
        <v>1322</v>
      </c>
      <c r="X931">
        <v>131141</v>
      </c>
      <c r="Y931">
        <v>0</v>
      </c>
      <c r="Z931">
        <v>0</v>
      </c>
      <c r="AA931" s="6" t="s">
        <v>1890</v>
      </c>
      <c r="AB931" s="6"/>
      <c r="AC931" s="370"/>
      <c r="AD931" s="6">
        <v>4</v>
      </c>
      <c r="AE931" s="370">
        <v>3</v>
      </c>
      <c r="AF931" s="6">
        <v>4</v>
      </c>
      <c r="AG931" s="6"/>
      <c r="AH931" t="s">
        <v>1952</v>
      </c>
    </row>
    <row r="932" spans="1:35" x14ac:dyDescent="0.3">
      <c r="A932" t="s">
        <v>1891</v>
      </c>
      <c r="B932" t="s">
        <v>1092</v>
      </c>
      <c r="C932" s="365" t="s">
        <v>1278</v>
      </c>
      <c r="D932" s="365" t="s">
        <v>1481</v>
      </c>
      <c r="E932" s="365" t="s">
        <v>12</v>
      </c>
      <c r="F932" s="365" t="s">
        <v>214</v>
      </c>
      <c r="G932" s="366">
        <v>42900</v>
      </c>
      <c r="H932" s="367">
        <v>0.72152777777777777</v>
      </c>
      <c r="I932" s="368"/>
      <c r="J932" s="368"/>
      <c r="K932" s="368"/>
      <c r="N932" s="368"/>
      <c r="O932" s="368"/>
      <c r="Q932" t="s">
        <v>1286</v>
      </c>
      <c r="R932" t="s">
        <v>1287</v>
      </c>
      <c r="S932" t="s">
        <v>1288</v>
      </c>
      <c r="T932" t="s">
        <v>1289</v>
      </c>
      <c r="U932" t="s">
        <v>1290</v>
      </c>
      <c r="V932" s="369" t="s">
        <v>1291</v>
      </c>
      <c r="W932" t="s">
        <v>1282</v>
      </c>
      <c r="X932">
        <v>127160</v>
      </c>
      <c r="Y932">
        <v>0</v>
      </c>
      <c r="Z932" t="s">
        <v>1292</v>
      </c>
      <c r="AA932" s="6" t="s">
        <v>1293</v>
      </c>
      <c r="AB932" s="6"/>
      <c r="AC932" s="370"/>
      <c r="AD932" s="6">
        <v>2</v>
      </c>
      <c r="AE932" s="370"/>
      <c r="AF932" s="6">
        <v>2</v>
      </c>
      <c r="AG932" s="6"/>
      <c r="AH932" t="s">
        <v>1294</v>
      </c>
    </row>
    <row r="933" spans="1:35" x14ac:dyDescent="0.3">
      <c r="A933" t="s">
        <v>1891</v>
      </c>
      <c r="B933" t="s">
        <v>1092</v>
      </c>
      <c r="C933" s="365" t="s">
        <v>1278</v>
      </c>
      <c r="D933" s="365" t="s">
        <v>1481</v>
      </c>
      <c r="E933" s="365" t="s">
        <v>12</v>
      </c>
      <c r="F933" s="365" t="s">
        <v>214</v>
      </c>
      <c r="G933" s="366">
        <v>42900</v>
      </c>
      <c r="H933" s="367">
        <v>0.72152777777777777</v>
      </c>
      <c r="I933" s="368"/>
      <c r="J933" s="368"/>
      <c r="K933" s="368"/>
      <c r="N933" s="368"/>
      <c r="O933" s="368"/>
      <c r="Q933" t="s">
        <v>813</v>
      </c>
      <c r="R933" t="s">
        <v>813</v>
      </c>
      <c r="S933" t="s">
        <v>817</v>
      </c>
      <c r="T933" t="s">
        <v>830</v>
      </c>
      <c r="U933">
        <v>0</v>
      </c>
      <c r="V933" s="369" t="s">
        <v>830</v>
      </c>
      <c r="W933" t="s">
        <v>1348</v>
      </c>
      <c r="X933">
        <v>106033</v>
      </c>
      <c r="Y933">
        <v>0</v>
      </c>
      <c r="Z933">
        <v>0</v>
      </c>
      <c r="AA933" s="6" t="s">
        <v>1890</v>
      </c>
      <c r="AB933" s="6"/>
      <c r="AC933" s="370"/>
      <c r="AD933" s="6">
        <v>1</v>
      </c>
      <c r="AE933" s="370">
        <v>3</v>
      </c>
      <c r="AF933" s="6">
        <v>1</v>
      </c>
      <c r="AG933" s="6"/>
      <c r="AH933" t="s">
        <v>1926</v>
      </c>
    </row>
    <row r="934" spans="1:35" x14ac:dyDescent="0.3">
      <c r="A934" t="s">
        <v>1891</v>
      </c>
      <c r="B934" t="s">
        <v>1092</v>
      </c>
      <c r="C934" s="365" t="s">
        <v>1278</v>
      </c>
      <c r="D934" s="365" t="s">
        <v>1481</v>
      </c>
      <c r="E934" s="365" t="s">
        <v>12</v>
      </c>
      <c r="F934" s="365" t="s">
        <v>214</v>
      </c>
      <c r="G934" s="366">
        <v>42900</v>
      </c>
      <c r="H934" s="367">
        <v>0.72152777777777777</v>
      </c>
      <c r="I934" s="368"/>
      <c r="J934" s="368"/>
      <c r="K934" s="368"/>
      <c r="N934" s="368"/>
      <c r="O934" s="368"/>
      <c r="Q934" t="s">
        <v>1286</v>
      </c>
      <c r="R934">
        <v>0</v>
      </c>
      <c r="S934">
        <v>0</v>
      </c>
      <c r="T934">
        <v>0</v>
      </c>
      <c r="U934">
        <v>0</v>
      </c>
      <c r="V934" s="369" t="s">
        <v>1463</v>
      </c>
      <c r="W934">
        <v>0</v>
      </c>
      <c r="X934">
        <v>0</v>
      </c>
      <c r="Y934">
        <v>0</v>
      </c>
      <c r="Z934">
        <v>0</v>
      </c>
      <c r="AA934" s="6" t="s">
        <v>1298</v>
      </c>
      <c r="AB934" s="6"/>
      <c r="AC934" s="370"/>
      <c r="AD934" s="6">
        <v>1</v>
      </c>
      <c r="AE934" s="370">
        <v>1</v>
      </c>
      <c r="AF934" s="6">
        <v>1</v>
      </c>
      <c r="AG934" s="6"/>
      <c r="AH934" t="s">
        <v>1710</v>
      </c>
      <c r="AI934" t="s">
        <v>1343</v>
      </c>
    </row>
    <row r="935" spans="1:35" x14ac:dyDescent="0.3">
      <c r="A935" t="s">
        <v>1891</v>
      </c>
      <c r="B935" t="s">
        <v>1084</v>
      </c>
      <c r="C935" s="365" t="s">
        <v>1278</v>
      </c>
      <c r="D935" s="365" t="s">
        <v>1481</v>
      </c>
      <c r="E935" s="365" t="s">
        <v>12</v>
      </c>
      <c r="F935" s="365" t="s">
        <v>214</v>
      </c>
      <c r="G935" s="366">
        <v>42900</v>
      </c>
      <c r="H935" s="367">
        <v>0.72152777777777777</v>
      </c>
      <c r="I935" s="368">
        <v>2.5999999999999999E-3</v>
      </c>
      <c r="J935" s="368">
        <v>6.9999999999999999E-4</v>
      </c>
      <c r="K935" s="368">
        <v>1.8999999999999998E-3</v>
      </c>
      <c r="L935">
        <v>6.4999999999999997E-3</v>
      </c>
      <c r="M935" s="368">
        <v>1.2999999999999999E-3</v>
      </c>
      <c r="N935" s="368">
        <v>5.1999999999999998E-3</v>
      </c>
      <c r="O935" s="368"/>
      <c r="Q935" t="s">
        <v>785</v>
      </c>
      <c r="R935" t="s">
        <v>785</v>
      </c>
      <c r="S935" t="s">
        <v>800</v>
      </c>
      <c r="T935" t="s">
        <v>805</v>
      </c>
      <c r="U935" t="s">
        <v>806</v>
      </c>
      <c r="V935" s="369" t="s">
        <v>807</v>
      </c>
      <c r="W935" t="s">
        <v>1322</v>
      </c>
      <c r="X935">
        <v>131141</v>
      </c>
      <c r="Y935">
        <v>0</v>
      </c>
      <c r="Z935">
        <v>0</v>
      </c>
      <c r="AA935" s="6" t="s">
        <v>1890</v>
      </c>
      <c r="AB935" s="6">
        <v>1</v>
      </c>
      <c r="AC935" s="370">
        <v>3</v>
      </c>
      <c r="AD935" s="6">
        <v>3</v>
      </c>
      <c r="AE935" s="370">
        <v>3</v>
      </c>
      <c r="AF935" s="6">
        <v>4</v>
      </c>
      <c r="AG935" s="6"/>
      <c r="AH935" t="s">
        <v>1953</v>
      </c>
    </row>
    <row r="936" spans="1:35" x14ac:dyDescent="0.3">
      <c r="A936" t="s">
        <v>1891</v>
      </c>
      <c r="B936" t="s">
        <v>1084</v>
      </c>
      <c r="C936" s="365" t="s">
        <v>1278</v>
      </c>
      <c r="D936" s="365" t="s">
        <v>1481</v>
      </c>
      <c r="E936" s="365" t="s">
        <v>12</v>
      </c>
      <c r="F936" s="365" t="s">
        <v>214</v>
      </c>
      <c r="G936" s="366">
        <v>42900</v>
      </c>
      <c r="H936" s="367">
        <v>0.72152777777777777</v>
      </c>
      <c r="I936" s="368"/>
      <c r="J936" s="368"/>
      <c r="K936" s="368"/>
      <c r="N936" s="368"/>
      <c r="O936" s="368"/>
      <c r="Q936" t="s">
        <v>1286</v>
      </c>
      <c r="R936" t="s">
        <v>1954</v>
      </c>
      <c r="S936">
        <v>0</v>
      </c>
      <c r="T936">
        <v>0</v>
      </c>
      <c r="U936">
        <v>0</v>
      </c>
      <c r="V936" s="369" t="s">
        <v>1954</v>
      </c>
      <c r="W936" t="s">
        <v>1955</v>
      </c>
      <c r="X936">
        <v>146537</v>
      </c>
      <c r="Y936">
        <v>0</v>
      </c>
      <c r="Z936">
        <v>0</v>
      </c>
      <c r="AA936" s="6" t="s">
        <v>1890</v>
      </c>
      <c r="AB936" s="6">
        <v>1</v>
      </c>
      <c r="AC936" s="370">
        <v>1</v>
      </c>
      <c r="AD936" s="6"/>
      <c r="AE936" s="370"/>
      <c r="AF936" s="6">
        <v>1</v>
      </c>
      <c r="AG936" s="6"/>
      <c r="AI936" t="s">
        <v>1343</v>
      </c>
    </row>
    <row r="937" spans="1:35" x14ac:dyDescent="0.3">
      <c r="A937" t="s">
        <v>1891</v>
      </c>
      <c r="B937" t="s">
        <v>1084</v>
      </c>
      <c r="C937" s="365" t="s">
        <v>1278</v>
      </c>
      <c r="D937" s="365" t="s">
        <v>1481</v>
      </c>
      <c r="E937" s="365" t="s">
        <v>12</v>
      </c>
      <c r="F937" s="365" t="s">
        <v>214</v>
      </c>
      <c r="G937" s="366">
        <v>42900</v>
      </c>
      <c r="H937" s="367">
        <v>0.72152777777777777</v>
      </c>
      <c r="I937" s="368"/>
      <c r="J937" s="368"/>
      <c r="K937" s="368"/>
      <c r="N937" s="368"/>
      <c r="O937" s="368"/>
      <c r="Q937" t="s">
        <v>785</v>
      </c>
      <c r="R937" t="s">
        <v>785</v>
      </c>
      <c r="S937" t="s">
        <v>786</v>
      </c>
      <c r="T937" t="s">
        <v>787</v>
      </c>
      <c r="U937" t="s">
        <v>791</v>
      </c>
      <c r="V937" s="369" t="s">
        <v>791</v>
      </c>
      <c r="W937" t="s">
        <v>1285</v>
      </c>
      <c r="X937">
        <v>22496</v>
      </c>
      <c r="Y937">
        <v>0</v>
      </c>
      <c r="Z937">
        <v>0</v>
      </c>
      <c r="AA937" s="6" t="s">
        <v>1890</v>
      </c>
      <c r="AB937" s="6">
        <v>1</v>
      </c>
      <c r="AC937" s="370">
        <v>3</v>
      </c>
      <c r="AD937" s="6"/>
      <c r="AE937" s="370"/>
      <c r="AF937" s="6">
        <v>1</v>
      </c>
      <c r="AG937" s="6"/>
      <c r="AH937" t="s">
        <v>1466</v>
      </c>
    </row>
    <row r="938" spans="1:35" x14ac:dyDescent="0.3">
      <c r="A938" t="s">
        <v>1891</v>
      </c>
      <c r="B938" t="s">
        <v>1084</v>
      </c>
      <c r="C938" s="365" t="s">
        <v>1278</v>
      </c>
      <c r="D938" s="365" t="s">
        <v>1481</v>
      </c>
      <c r="E938" s="365" t="s">
        <v>12</v>
      </c>
      <c r="F938" s="365" t="s">
        <v>214</v>
      </c>
      <c r="G938" s="366">
        <v>42900</v>
      </c>
      <c r="H938" s="367">
        <v>0.72152777777777777</v>
      </c>
      <c r="I938" s="368"/>
      <c r="J938" s="368"/>
      <c r="K938" s="368"/>
      <c r="N938" s="368"/>
      <c r="O938" s="368"/>
      <c r="Q938" t="s">
        <v>1286</v>
      </c>
      <c r="R938" t="s">
        <v>1295</v>
      </c>
      <c r="S938" t="s">
        <v>1296</v>
      </c>
      <c r="T938">
        <v>0</v>
      </c>
      <c r="U938">
        <v>0</v>
      </c>
      <c r="V938" s="369" t="s">
        <v>1297</v>
      </c>
      <c r="W938">
        <v>0</v>
      </c>
      <c r="X938">
        <v>108400</v>
      </c>
      <c r="Y938">
        <v>0</v>
      </c>
      <c r="Z938">
        <v>0</v>
      </c>
      <c r="AA938" s="6" t="s">
        <v>1298</v>
      </c>
      <c r="AB938" s="6"/>
      <c r="AC938" s="370"/>
      <c r="AD938" s="6">
        <v>1</v>
      </c>
      <c r="AE938" s="370">
        <v>1</v>
      </c>
      <c r="AF938" s="6">
        <v>1</v>
      </c>
      <c r="AG938" s="6"/>
    </row>
    <row r="939" spans="1:35" x14ac:dyDescent="0.3">
      <c r="A939" t="s">
        <v>1891</v>
      </c>
      <c r="B939" t="s">
        <v>1091</v>
      </c>
      <c r="C939" s="365" t="s">
        <v>1278</v>
      </c>
      <c r="D939" s="365" t="s">
        <v>1481</v>
      </c>
      <c r="E939" s="365" t="s">
        <v>12</v>
      </c>
      <c r="F939" s="365" t="s">
        <v>214</v>
      </c>
      <c r="G939" s="366">
        <v>42900</v>
      </c>
      <c r="H939" s="367">
        <v>0.72152777777777777</v>
      </c>
      <c r="I939" s="368">
        <v>4.0000000000000002E-4</v>
      </c>
      <c r="J939" s="368" t="s">
        <v>1928</v>
      </c>
      <c r="K939" s="368" t="e">
        <v>#VALUE!</v>
      </c>
      <c r="L939">
        <v>1.01E-2</v>
      </c>
      <c r="M939">
        <v>8.0000000000000004E-4</v>
      </c>
      <c r="N939" s="368">
        <v>9.2999999999999992E-3</v>
      </c>
      <c r="O939" s="368"/>
      <c r="Q939" t="s">
        <v>785</v>
      </c>
      <c r="R939" t="s">
        <v>785</v>
      </c>
      <c r="S939" t="s">
        <v>800</v>
      </c>
      <c r="T939" t="s">
        <v>805</v>
      </c>
      <c r="U939" t="s">
        <v>806</v>
      </c>
      <c r="V939" s="369" t="s">
        <v>807</v>
      </c>
      <c r="W939" t="s">
        <v>1322</v>
      </c>
      <c r="X939">
        <v>131141</v>
      </c>
      <c r="Y939">
        <v>0</v>
      </c>
      <c r="Z939">
        <v>0</v>
      </c>
      <c r="AA939" s="6" t="s">
        <v>1890</v>
      </c>
      <c r="AB939" s="6">
        <v>1</v>
      </c>
      <c r="AC939" s="370">
        <v>3</v>
      </c>
      <c r="AD939" s="6">
        <v>4</v>
      </c>
      <c r="AE939" s="370">
        <v>3</v>
      </c>
      <c r="AF939" s="6">
        <v>5</v>
      </c>
      <c r="AG939" s="6"/>
      <c r="AH939" t="s">
        <v>1956</v>
      </c>
    </row>
    <row r="940" spans="1:35" x14ac:dyDescent="0.3">
      <c r="A940" t="s">
        <v>1891</v>
      </c>
      <c r="B940" t="s">
        <v>1091</v>
      </c>
      <c r="C940" s="365" t="s">
        <v>1278</v>
      </c>
      <c r="D940" s="365" t="s">
        <v>1481</v>
      </c>
      <c r="E940" s="365" t="s">
        <v>12</v>
      </c>
      <c r="F940" s="365" t="s">
        <v>214</v>
      </c>
      <c r="G940" s="366">
        <v>42900</v>
      </c>
      <c r="H940" s="367">
        <v>0.72152777777777777</v>
      </c>
      <c r="I940" s="368"/>
      <c r="J940" s="368"/>
      <c r="K940" s="368"/>
      <c r="N940" s="368"/>
      <c r="O940" s="368"/>
      <c r="Q940" t="s">
        <v>1286</v>
      </c>
      <c r="R940">
        <v>0</v>
      </c>
      <c r="S940">
        <v>0</v>
      </c>
      <c r="T940">
        <v>0</v>
      </c>
      <c r="U940">
        <v>0</v>
      </c>
      <c r="V940" s="369" t="s">
        <v>1366</v>
      </c>
      <c r="W940">
        <v>0</v>
      </c>
      <c r="X940">
        <v>0</v>
      </c>
      <c r="Y940">
        <v>0</v>
      </c>
      <c r="Z940">
        <v>0</v>
      </c>
      <c r="AA940" s="6" t="s">
        <v>1890</v>
      </c>
      <c r="AB940" s="6"/>
      <c r="AC940" s="370"/>
      <c r="AD940" s="6">
        <v>1</v>
      </c>
      <c r="AE940" s="370">
        <v>1</v>
      </c>
      <c r="AF940" s="6">
        <v>1</v>
      </c>
      <c r="AG940" s="6"/>
    </row>
    <row r="941" spans="1:35" x14ac:dyDescent="0.3">
      <c r="A941" t="s">
        <v>1891</v>
      </c>
      <c r="B941" t="s">
        <v>1091</v>
      </c>
      <c r="C941" s="365" t="s">
        <v>1278</v>
      </c>
      <c r="D941" s="365" t="s">
        <v>1481</v>
      </c>
      <c r="E941" s="365" t="s">
        <v>12</v>
      </c>
      <c r="F941" s="365" t="s">
        <v>214</v>
      </c>
      <c r="G941" s="366">
        <v>42900</v>
      </c>
      <c r="H941" s="367">
        <v>0.72152777777777777</v>
      </c>
      <c r="I941" s="368"/>
      <c r="J941" s="368"/>
      <c r="K941" s="368"/>
      <c r="N941" s="368"/>
      <c r="O941" s="368"/>
      <c r="Q941" t="s">
        <v>1286</v>
      </c>
      <c r="R941" t="s">
        <v>1287</v>
      </c>
      <c r="S941" t="s">
        <v>1288</v>
      </c>
      <c r="T941" t="s">
        <v>1289</v>
      </c>
      <c r="U941" t="s">
        <v>1290</v>
      </c>
      <c r="V941" s="369" t="s">
        <v>1291</v>
      </c>
      <c r="W941" t="s">
        <v>1282</v>
      </c>
      <c r="X941">
        <v>127160</v>
      </c>
      <c r="Y941">
        <v>0</v>
      </c>
      <c r="Z941" t="s">
        <v>1292</v>
      </c>
      <c r="AA941" s="6" t="s">
        <v>1293</v>
      </c>
      <c r="AB941" s="6"/>
      <c r="AC941" s="370"/>
      <c r="AD941" s="6">
        <v>1</v>
      </c>
      <c r="AE941" s="370"/>
      <c r="AF941" s="6">
        <v>1</v>
      </c>
      <c r="AG941" s="6"/>
      <c r="AH941" t="s">
        <v>1294</v>
      </c>
    </row>
    <row r="942" spans="1:35" x14ac:dyDescent="0.3">
      <c r="A942" t="s">
        <v>1891</v>
      </c>
      <c r="B942" t="s">
        <v>1091</v>
      </c>
      <c r="C942" s="365" t="s">
        <v>1278</v>
      </c>
      <c r="D942" s="365" t="s">
        <v>1481</v>
      </c>
      <c r="E942" s="365" t="s">
        <v>12</v>
      </c>
      <c r="F942" s="365" t="s">
        <v>214</v>
      </c>
      <c r="G942" s="366">
        <v>42900</v>
      </c>
      <c r="H942" s="367">
        <v>0.72152777777777777</v>
      </c>
      <c r="I942" s="368"/>
      <c r="J942" s="368"/>
      <c r="K942" s="368"/>
      <c r="N942" s="368"/>
      <c r="O942" s="368"/>
      <c r="Q942" t="s">
        <v>1286</v>
      </c>
      <c r="R942" t="s">
        <v>1367</v>
      </c>
      <c r="S942" t="s">
        <v>1368</v>
      </c>
      <c r="T942">
        <v>0</v>
      </c>
      <c r="U942">
        <v>0</v>
      </c>
      <c r="V942" s="369" t="s">
        <v>1369</v>
      </c>
      <c r="W942" t="s">
        <v>1370</v>
      </c>
      <c r="X942">
        <v>148899</v>
      </c>
      <c r="Y942">
        <v>0</v>
      </c>
      <c r="Z942" t="s">
        <v>1371</v>
      </c>
      <c r="AA942" s="6" t="s">
        <v>1293</v>
      </c>
      <c r="AB942" s="6"/>
      <c r="AC942" s="370"/>
      <c r="AD942" s="6">
        <v>1</v>
      </c>
      <c r="AE942" s="370">
        <v>1</v>
      </c>
      <c r="AF942" s="6">
        <v>1</v>
      </c>
      <c r="AG942" s="6"/>
    </row>
    <row r="943" spans="1:35" x14ac:dyDescent="0.3">
      <c r="A943" t="s">
        <v>1891</v>
      </c>
      <c r="B943" s="312" t="s">
        <v>1178</v>
      </c>
      <c r="C943" s="365" t="s">
        <v>1652</v>
      </c>
      <c r="D943" s="365" t="s">
        <v>1481</v>
      </c>
      <c r="E943" s="365" t="s">
        <v>11</v>
      </c>
      <c r="F943" s="365" t="s">
        <v>486</v>
      </c>
      <c r="G943" s="366">
        <v>43020</v>
      </c>
      <c r="H943" s="367">
        <v>0.61249999999999993</v>
      </c>
      <c r="I943" s="368">
        <v>0.32919999999999999</v>
      </c>
      <c r="J943" s="368">
        <v>0.1183</v>
      </c>
      <c r="K943" s="368">
        <v>0.21089999999999998</v>
      </c>
      <c r="L943">
        <v>0.83279999999999998</v>
      </c>
      <c r="M943" s="368">
        <v>0.40510000000000002</v>
      </c>
      <c r="N943" s="368">
        <v>0.42769999999999997</v>
      </c>
      <c r="O943" s="368"/>
      <c r="Q943" t="s">
        <v>834</v>
      </c>
      <c r="R943" t="s">
        <v>834</v>
      </c>
      <c r="S943" t="s">
        <v>534</v>
      </c>
      <c r="T943" t="s">
        <v>835</v>
      </c>
      <c r="U943" t="s">
        <v>850</v>
      </c>
      <c r="V943" s="369" t="s">
        <v>41</v>
      </c>
      <c r="W943" t="s">
        <v>1282</v>
      </c>
      <c r="X943">
        <v>138998</v>
      </c>
      <c r="Y943">
        <v>0</v>
      </c>
      <c r="Z943" t="s">
        <v>1454</v>
      </c>
      <c r="AA943" s="6" t="s">
        <v>1890</v>
      </c>
      <c r="AB943" s="6">
        <v>18</v>
      </c>
      <c r="AC943" s="370">
        <v>3</v>
      </c>
      <c r="AD943" s="6"/>
      <c r="AE943" s="370"/>
      <c r="AF943" s="6">
        <v>18</v>
      </c>
      <c r="AG943" s="6"/>
      <c r="AH943" t="s">
        <v>1338</v>
      </c>
    </row>
    <row r="944" spans="1:35" x14ac:dyDescent="0.3">
      <c r="A944" t="s">
        <v>1891</v>
      </c>
      <c r="B944" s="312" t="s">
        <v>1178</v>
      </c>
      <c r="C944" s="365" t="s">
        <v>1652</v>
      </c>
      <c r="D944" s="365" t="s">
        <v>1481</v>
      </c>
      <c r="E944" s="365" t="s">
        <v>11</v>
      </c>
      <c r="F944" s="365" t="s">
        <v>486</v>
      </c>
      <c r="G944" s="366">
        <v>43020</v>
      </c>
      <c r="H944" s="367">
        <v>0.61249999999999993</v>
      </c>
      <c r="I944" s="368"/>
      <c r="J944" s="368"/>
      <c r="K944" s="368"/>
      <c r="N944" s="368"/>
      <c r="O944" s="368"/>
      <c r="Q944" t="s">
        <v>834</v>
      </c>
      <c r="R944" t="s">
        <v>834</v>
      </c>
      <c r="S944" t="s">
        <v>534</v>
      </c>
      <c r="T944">
        <v>0</v>
      </c>
      <c r="U944">
        <v>0</v>
      </c>
      <c r="V944" s="369" t="s">
        <v>534</v>
      </c>
      <c r="W944" t="s">
        <v>1310</v>
      </c>
      <c r="X944">
        <v>105</v>
      </c>
      <c r="Y944">
        <v>0</v>
      </c>
      <c r="Z944">
        <v>0</v>
      </c>
      <c r="AA944" s="6" t="s">
        <v>1890</v>
      </c>
      <c r="AB944" s="6"/>
      <c r="AC944" s="370"/>
      <c r="AD944" s="6">
        <v>10</v>
      </c>
      <c r="AE944" s="370">
        <v>3</v>
      </c>
      <c r="AF944" s="6">
        <v>10</v>
      </c>
      <c r="AG944" s="6"/>
      <c r="AH944" t="s">
        <v>1957</v>
      </c>
    </row>
    <row r="945" spans="1:34" x14ac:dyDescent="0.3">
      <c r="A945" t="s">
        <v>1891</v>
      </c>
      <c r="B945" s="312" t="s">
        <v>1178</v>
      </c>
      <c r="C945" s="365" t="s">
        <v>1652</v>
      </c>
      <c r="D945" s="365" t="s">
        <v>1481</v>
      </c>
      <c r="E945" s="365" t="s">
        <v>11</v>
      </c>
      <c r="F945" s="365" t="s">
        <v>486</v>
      </c>
      <c r="G945" s="366">
        <v>43020</v>
      </c>
      <c r="H945" s="367">
        <v>0.61249999999999993</v>
      </c>
      <c r="I945" s="368"/>
      <c r="J945" s="368"/>
      <c r="K945" s="368"/>
      <c r="N945" s="368"/>
      <c r="O945" s="368"/>
      <c r="Q945" t="s">
        <v>1286</v>
      </c>
      <c r="R945" t="s">
        <v>1311</v>
      </c>
      <c r="S945">
        <v>0</v>
      </c>
      <c r="T945">
        <v>0</v>
      </c>
      <c r="U945">
        <v>0</v>
      </c>
      <c r="V945" s="369" t="s">
        <v>1311</v>
      </c>
      <c r="W945">
        <v>0</v>
      </c>
      <c r="X945">
        <v>799</v>
      </c>
      <c r="Y945" t="s">
        <v>1312</v>
      </c>
      <c r="Z945" t="s">
        <v>1313</v>
      </c>
      <c r="AA945" s="6" t="s">
        <v>1298</v>
      </c>
      <c r="AB945" s="6"/>
      <c r="AC945" s="370"/>
      <c r="AD945" s="6">
        <v>1</v>
      </c>
      <c r="AE945" s="370">
        <v>1</v>
      </c>
      <c r="AF945" s="6">
        <v>1</v>
      </c>
      <c r="AG945" s="6"/>
    </row>
    <row r="946" spans="1:34" x14ac:dyDescent="0.3">
      <c r="A946" t="s">
        <v>1891</v>
      </c>
      <c r="B946" s="312" t="s">
        <v>1178</v>
      </c>
      <c r="C946" s="365" t="s">
        <v>1652</v>
      </c>
      <c r="D946" s="365" t="s">
        <v>1481</v>
      </c>
      <c r="E946" s="365" t="s">
        <v>11</v>
      </c>
      <c r="F946" s="365" t="s">
        <v>486</v>
      </c>
      <c r="G946" s="366">
        <v>43020</v>
      </c>
      <c r="H946" s="367">
        <v>0.61249999999999993</v>
      </c>
      <c r="I946" s="368"/>
      <c r="J946" s="368"/>
      <c r="K946" s="368"/>
      <c r="N946" s="368"/>
      <c r="O946" s="368"/>
      <c r="Q946" t="s">
        <v>1286</v>
      </c>
      <c r="R946" t="s">
        <v>1287</v>
      </c>
      <c r="S946" t="s">
        <v>1288</v>
      </c>
      <c r="T946" t="s">
        <v>1289</v>
      </c>
      <c r="U946" t="s">
        <v>1290</v>
      </c>
      <c r="V946" s="369" t="s">
        <v>1291</v>
      </c>
      <c r="W946" t="s">
        <v>1282</v>
      </c>
      <c r="X946">
        <v>127160</v>
      </c>
      <c r="Y946">
        <v>0</v>
      </c>
      <c r="Z946" t="s">
        <v>1292</v>
      </c>
      <c r="AA946" s="6" t="s">
        <v>1293</v>
      </c>
      <c r="AB946" s="6">
        <v>1</v>
      </c>
      <c r="AC946" s="370"/>
      <c r="AD946" s="6">
        <v>2</v>
      </c>
      <c r="AE946" s="370"/>
      <c r="AF946" s="6">
        <v>3</v>
      </c>
      <c r="AG946" s="6"/>
      <c r="AH946" t="s">
        <v>1294</v>
      </c>
    </row>
    <row r="947" spans="1:34" x14ac:dyDescent="0.3">
      <c r="A947" t="s">
        <v>1891</v>
      </c>
      <c r="B947" s="312" t="s">
        <v>1183</v>
      </c>
      <c r="C947" s="365" t="s">
        <v>1652</v>
      </c>
      <c r="D947" s="365" t="s">
        <v>1481</v>
      </c>
      <c r="E947" s="365" t="s">
        <v>11</v>
      </c>
      <c r="F947" s="365" t="s">
        <v>195</v>
      </c>
      <c r="G947" s="366">
        <v>43011</v>
      </c>
      <c r="H947" s="367">
        <v>0.39861111111111108</v>
      </c>
      <c r="I947" s="368">
        <v>7.6899999999999996E-2</v>
      </c>
      <c r="J947" s="368">
        <v>0.67200000000000004</v>
      </c>
      <c r="K947" s="368">
        <v>-0.59510000000000007</v>
      </c>
      <c r="L947">
        <v>0.9748</v>
      </c>
      <c r="M947" s="368">
        <v>0.42230000000000001</v>
      </c>
      <c r="N947" s="368">
        <v>0.55249999999999999</v>
      </c>
      <c r="O947" s="368"/>
      <c r="Q947" t="s">
        <v>785</v>
      </c>
      <c r="R947" t="s">
        <v>785</v>
      </c>
      <c r="S947" t="s">
        <v>786</v>
      </c>
      <c r="T947" t="s">
        <v>787</v>
      </c>
      <c r="U947" t="s">
        <v>791</v>
      </c>
      <c r="V947" s="369" t="s">
        <v>791</v>
      </c>
      <c r="W947" t="s">
        <v>1285</v>
      </c>
      <c r="X947">
        <v>22496</v>
      </c>
      <c r="Y947">
        <v>0</v>
      </c>
      <c r="Z947">
        <v>0</v>
      </c>
      <c r="AA947" s="6" t="s">
        <v>1890</v>
      </c>
      <c r="AB947" s="6"/>
      <c r="AC947" s="370"/>
      <c r="AD947" s="6">
        <v>1</v>
      </c>
      <c r="AE947" s="370">
        <v>3</v>
      </c>
      <c r="AF947" s="6">
        <v>1</v>
      </c>
      <c r="AG947" s="6"/>
      <c r="AH947" t="s">
        <v>1958</v>
      </c>
    </row>
    <row r="948" spans="1:34" x14ac:dyDescent="0.3">
      <c r="A948" t="s">
        <v>1891</v>
      </c>
      <c r="B948" s="312" t="s">
        <v>1183</v>
      </c>
      <c r="C948" s="365" t="s">
        <v>1652</v>
      </c>
      <c r="D948" s="365" t="s">
        <v>1481</v>
      </c>
      <c r="E948" s="365" t="s">
        <v>11</v>
      </c>
      <c r="F948" s="365" t="s">
        <v>195</v>
      </c>
      <c r="G948" s="366">
        <v>43011</v>
      </c>
      <c r="H948" s="367">
        <v>0.39861111111111108</v>
      </c>
      <c r="I948" s="368"/>
      <c r="J948" s="368"/>
      <c r="K948" s="368"/>
      <c r="N948" s="368"/>
      <c r="O948" s="368"/>
      <c r="Q948" t="s">
        <v>834</v>
      </c>
      <c r="R948" t="s">
        <v>834</v>
      </c>
      <c r="S948" t="s">
        <v>534</v>
      </c>
      <c r="T948">
        <v>0</v>
      </c>
      <c r="U948">
        <v>0</v>
      </c>
      <c r="V948" s="369" t="s">
        <v>534</v>
      </c>
      <c r="W948" t="s">
        <v>1310</v>
      </c>
      <c r="X948">
        <v>105</v>
      </c>
      <c r="Y948">
        <v>0</v>
      </c>
      <c r="Z948">
        <v>0</v>
      </c>
      <c r="AA948" s="6" t="s">
        <v>1890</v>
      </c>
      <c r="AB948" s="6"/>
      <c r="AC948" s="370"/>
      <c r="AD948" s="6">
        <v>1</v>
      </c>
      <c r="AE948" s="370">
        <v>3</v>
      </c>
      <c r="AF948" s="6">
        <v>1</v>
      </c>
      <c r="AG948" s="6"/>
    </row>
    <row r="949" spans="1:34" x14ac:dyDescent="0.3">
      <c r="A949" t="s">
        <v>1891</v>
      </c>
      <c r="B949" s="312" t="s">
        <v>1160</v>
      </c>
      <c r="C949" s="365" t="s">
        <v>1652</v>
      </c>
      <c r="D949" s="365" t="s">
        <v>1481</v>
      </c>
      <c r="E949" s="365" t="s">
        <v>11</v>
      </c>
      <c r="F949" s="365" t="s">
        <v>486</v>
      </c>
      <c r="G949" s="366">
        <v>43020</v>
      </c>
      <c r="H949" s="367">
        <v>0.61249999999999993</v>
      </c>
      <c r="I949" s="368">
        <v>7.0499999999999993E-2</v>
      </c>
      <c r="J949" s="368">
        <v>3.1300000000000001E-2</v>
      </c>
      <c r="K949" s="368">
        <v>3.9199999999999992E-2</v>
      </c>
      <c r="L949">
        <v>0.26350000000000001</v>
      </c>
      <c r="M949" s="368">
        <v>0.1234</v>
      </c>
      <c r="N949" s="368">
        <v>0.1401</v>
      </c>
      <c r="O949" s="368"/>
      <c r="Q949" t="s">
        <v>785</v>
      </c>
      <c r="R949" t="s">
        <v>785</v>
      </c>
      <c r="S949" t="s">
        <v>800</v>
      </c>
      <c r="T949" t="s">
        <v>805</v>
      </c>
      <c r="U949" t="s">
        <v>806</v>
      </c>
      <c r="V949" s="369" t="s">
        <v>807</v>
      </c>
      <c r="W949" t="s">
        <v>1322</v>
      </c>
      <c r="X949">
        <v>131141</v>
      </c>
      <c r="Y949">
        <v>0</v>
      </c>
      <c r="Z949">
        <v>0</v>
      </c>
      <c r="AA949" s="6" t="s">
        <v>1890</v>
      </c>
      <c r="AB949" s="6">
        <v>12</v>
      </c>
      <c r="AC949" s="374" t="s">
        <v>1299</v>
      </c>
      <c r="AD949" s="6">
        <v>9</v>
      </c>
      <c r="AE949" s="372" t="s">
        <v>1299</v>
      </c>
      <c r="AF949" s="6">
        <v>21</v>
      </c>
      <c r="AG949" s="6"/>
      <c r="AH949" t="s">
        <v>1959</v>
      </c>
    </row>
    <row r="950" spans="1:34" x14ac:dyDescent="0.3">
      <c r="A950" t="s">
        <v>1891</v>
      </c>
      <c r="B950" s="312" t="s">
        <v>1160</v>
      </c>
      <c r="C950" s="365" t="s">
        <v>1652</v>
      </c>
      <c r="D950" s="365" t="s">
        <v>1481</v>
      </c>
      <c r="E950" s="365" t="s">
        <v>11</v>
      </c>
      <c r="F950" s="365" t="s">
        <v>486</v>
      </c>
      <c r="G950" s="366">
        <v>43020</v>
      </c>
      <c r="H950" s="367">
        <v>0.61249999999999993</v>
      </c>
      <c r="I950" s="368"/>
      <c r="J950" s="368"/>
      <c r="K950" s="368"/>
      <c r="N950" s="368"/>
      <c r="O950" s="368"/>
      <c r="Q950" t="s">
        <v>1286</v>
      </c>
      <c r="R950" t="s">
        <v>1287</v>
      </c>
      <c r="S950" t="s">
        <v>1288</v>
      </c>
      <c r="T950" t="s">
        <v>1289</v>
      </c>
      <c r="U950" t="s">
        <v>1290</v>
      </c>
      <c r="V950" s="369" t="s">
        <v>1291</v>
      </c>
      <c r="W950" t="s">
        <v>1282</v>
      </c>
      <c r="X950">
        <v>127160</v>
      </c>
      <c r="Y950">
        <v>0</v>
      </c>
      <c r="Z950" t="s">
        <v>1292</v>
      </c>
      <c r="AA950" s="6" t="s">
        <v>1293</v>
      </c>
      <c r="AB950" s="6">
        <v>3</v>
      </c>
      <c r="AC950" s="370"/>
      <c r="AD950" s="6"/>
      <c r="AE950" s="370"/>
      <c r="AF950" s="6">
        <v>3</v>
      </c>
      <c r="AG950" s="6"/>
      <c r="AH950" t="s">
        <v>1294</v>
      </c>
    </row>
    <row r="951" spans="1:34" x14ac:dyDescent="0.3">
      <c r="A951" t="s">
        <v>1891</v>
      </c>
      <c r="B951" s="312" t="s">
        <v>1160</v>
      </c>
      <c r="C951" s="365" t="s">
        <v>1652</v>
      </c>
      <c r="D951" s="365" t="s">
        <v>1481</v>
      </c>
      <c r="E951" s="365" t="s">
        <v>11</v>
      </c>
      <c r="F951" s="365" t="s">
        <v>486</v>
      </c>
      <c r="G951" s="366">
        <v>43020</v>
      </c>
      <c r="H951" s="367">
        <v>0.61249999999999993</v>
      </c>
      <c r="I951" s="368"/>
      <c r="J951" s="368"/>
      <c r="K951" s="368"/>
      <c r="N951" s="368"/>
      <c r="O951" s="368"/>
      <c r="Q951" t="s">
        <v>834</v>
      </c>
      <c r="R951" t="s">
        <v>834</v>
      </c>
      <c r="S951" t="s">
        <v>534</v>
      </c>
      <c r="T951" t="s">
        <v>835</v>
      </c>
      <c r="U951" t="s">
        <v>850</v>
      </c>
      <c r="V951" s="369" t="s">
        <v>41</v>
      </c>
      <c r="W951" t="s">
        <v>1282</v>
      </c>
      <c r="X951">
        <v>138998</v>
      </c>
      <c r="Y951">
        <v>0</v>
      </c>
      <c r="Z951" t="s">
        <v>1454</v>
      </c>
      <c r="AA951" s="6" t="s">
        <v>1890</v>
      </c>
      <c r="AB951" s="6"/>
      <c r="AC951" s="370"/>
      <c r="AD951" s="6">
        <v>2</v>
      </c>
      <c r="AE951" s="370">
        <v>3</v>
      </c>
      <c r="AF951" s="6">
        <v>2</v>
      </c>
      <c r="AG951" s="6"/>
    </row>
    <row r="952" spans="1:34" x14ac:dyDescent="0.3">
      <c r="A952" t="s">
        <v>1891</v>
      </c>
      <c r="B952" s="312" t="s">
        <v>1160</v>
      </c>
      <c r="C952" s="365" t="s">
        <v>1652</v>
      </c>
      <c r="D952" s="365" t="s">
        <v>1481</v>
      </c>
      <c r="E952" s="365" t="s">
        <v>11</v>
      </c>
      <c r="F952" s="365" t="s">
        <v>486</v>
      </c>
      <c r="G952" s="366">
        <v>43020</v>
      </c>
      <c r="H952" s="367">
        <v>0.61249999999999993</v>
      </c>
      <c r="I952" s="368"/>
      <c r="J952" s="368"/>
      <c r="K952" s="368"/>
      <c r="N952" s="368"/>
      <c r="O952" s="368"/>
      <c r="Q952" t="s">
        <v>813</v>
      </c>
      <c r="R952" t="s">
        <v>813</v>
      </c>
      <c r="S952" t="s">
        <v>817</v>
      </c>
      <c r="T952" t="s">
        <v>820</v>
      </c>
      <c r="U952">
        <v>0</v>
      </c>
      <c r="V952" s="369" t="s">
        <v>820</v>
      </c>
      <c r="W952" t="s">
        <v>1424</v>
      </c>
      <c r="X952">
        <v>1102</v>
      </c>
      <c r="Y952">
        <v>0</v>
      </c>
      <c r="Z952" t="s">
        <v>1425</v>
      </c>
      <c r="AA952" s="6" t="s">
        <v>1890</v>
      </c>
      <c r="AB952" s="6"/>
      <c r="AC952" s="370"/>
      <c r="AD952" s="6">
        <v>2</v>
      </c>
      <c r="AE952" s="370">
        <v>1</v>
      </c>
      <c r="AF952" s="6">
        <v>2</v>
      </c>
      <c r="AG952" s="6"/>
      <c r="AH952" t="s">
        <v>1960</v>
      </c>
    </row>
    <row r="953" spans="1:34" x14ac:dyDescent="0.3">
      <c r="A953" t="s">
        <v>1891</v>
      </c>
      <c r="B953" s="379" t="s">
        <v>1172</v>
      </c>
      <c r="C953" s="365" t="s">
        <v>1652</v>
      </c>
      <c r="D953" s="365" t="s">
        <v>1481</v>
      </c>
      <c r="E953" s="365" t="s">
        <v>11</v>
      </c>
      <c r="F953" s="365" t="s">
        <v>486</v>
      </c>
      <c r="G953" s="366">
        <v>43020</v>
      </c>
      <c r="H953" s="367">
        <v>0.61249999999999993</v>
      </c>
      <c r="I953" s="368">
        <v>5.6800000000000003E-2</v>
      </c>
      <c r="J953" s="368">
        <v>3.0700000000000002E-2</v>
      </c>
      <c r="K953" s="368">
        <v>2.6100000000000002E-2</v>
      </c>
      <c r="L953">
        <v>0.42870000000000003</v>
      </c>
      <c r="M953" s="368">
        <v>0.25109999999999999</v>
      </c>
      <c r="N953" s="368">
        <v>0.17760000000000004</v>
      </c>
      <c r="O953" s="368"/>
      <c r="Q953" t="s">
        <v>834</v>
      </c>
      <c r="R953" t="s">
        <v>834</v>
      </c>
      <c r="S953" t="s">
        <v>534</v>
      </c>
      <c r="T953">
        <v>0</v>
      </c>
      <c r="U953">
        <v>0</v>
      </c>
      <c r="V953" s="369" t="s">
        <v>534</v>
      </c>
      <c r="W953" t="s">
        <v>1310</v>
      </c>
      <c r="X953">
        <v>105</v>
      </c>
      <c r="Y953">
        <v>0</v>
      </c>
      <c r="Z953">
        <v>0</v>
      </c>
      <c r="AA953" s="6" t="s">
        <v>1890</v>
      </c>
      <c r="AB953" s="6">
        <v>3</v>
      </c>
      <c r="AC953" s="370">
        <v>2</v>
      </c>
      <c r="AD953" s="6">
        <v>1</v>
      </c>
      <c r="AE953" s="370">
        <v>3</v>
      </c>
      <c r="AF953" s="6">
        <v>4</v>
      </c>
      <c r="AG953" s="6"/>
    </row>
    <row r="954" spans="1:34" x14ac:dyDescent="0.3">
      <c r="A954" t="s">
        <v>1891</v>
      </c>
      <c r="B954" s="379" t="s">
        <v>1172</v>
      </c>
      <c r="C954" s="365" t="s">
        <v>1652</v>
      </c>
      <c r="D954" s="365" t="s">
        <v>1481</v>
      </c>
      <c r="E954" s="365" t="s">
        <v>11</v>
      </c>
      <c r="F954" s="365" t="s">
        <v>486</v>
      </c>
      <c r="G954" s="366">
        <v>43020</v>
      </c>
      <c r="H954" s="367">
        <v>0.61249999999999993</v>
      </c>
      <c r="I954" s="368"/>
      <c r="J954" s="368"/>
      <c r="K954" s="368"/>
      <c r="N954" s="368"/>
      <c r="O954" s="368"/>
      <c r="Q954" t="s">
        <v>785</v>
      </c>
      <c r="R954" t="s">
        <v>785</v>
      </c>
      <c r="S954" t="s">
        <v>786</v>
      </c>
      <c r="T954" t="s">
        <v>787</v>
      </c>
      <c r="U954" t="s">
        <v>791</v>
      </c>
      <c r="V954" s="369" t="s">
        <v>1653</v>
      </c>
      <c r="W954" t="s">
        <v>1654</v>
      </c>
      <c r="X954">
        <v>130375</v>
      </c>
      <c r="Y954" t="s">
        <v>1655</v>
      </c>
      <c r="Z954" t="s">
        <v>1656</v>
      </c>
      <c r="AA954" s="6" t="s">
        <v>1890</v>
      </c>
      <c r="AB954" s="6"/>
      <c r="AC954" s="370"/>
      <c r="AD954" s="6">
        <v>1</v>
      </c>
      <c r="AE954" s="370">
        <v>2</v>
      </c>
      <c r="AF954" s="6">
        <v>1</v>
      </c>
      <c r="AG954" s="6"/>
      <c r="AH954" t="s">
        <v>1961</v>
      </c>
    </row>
    <row r="955" spans="1:34" x14ac:dyDescent="0.3">
      <c r="A955" t="s">
        <v>1891</v>
      </c>
      <c r="B955" s="379" t="s">
        <v>1172</v>
      </c>
      <c r="C955" s="365" t="s">
        <v>1652</v>
      </c>
      <c r="D955" s="365" t="s">
        <v>1481</v>
      </c>
      <c r="E955" s="365" t="s">
        <v>11</v>
      </c>
      <c r="F955" s="365" t="s">
        <v>486</v>
      </c>
      <c r="G955" s="366">
        <v>43020</v>
      </c>
      <c r="H955" s="367">
        <v>0.61249999999999993</v>
      </c>
      <c r="I955" s="368"/>
      <c r="J955" s="368"/>
      <c r="K955" s="368"/>
      <c r="N955" s="368"/>
      <c r="O955" s="368"/>
      <c r="Q955" t="s">
        <v>785</v>
      </c>
      <c r="R955" t="s">
        <v>785</v>
      </c>
      <c r="S955" t="s">
        <v>800</v>
      </c>
      <c r="T955" t="s">
        <v>805</v>
      </c>
      <c r="U955" t="s">
        <v>806</v>
      </c>
      <c r="V955" s="369" t="s">
        <v>807</v>
      </c>
      <c r="W955" t="s">
        <v>1322</v>
      </c>
      <c r="X955">
        <v>131141</v>
      </c>
      <c r="Y955">
        <v>0</v>
      </c>
      <c r="Z955">
        <v>0</v>
      </c>
      <c r="AA955" s="6" t="s">
        <v>1890</v>
      </c>
      <c r="AB955" s="6"/>
      <c r="AC955" s="370"/>
      <c r="AD955" s="6">
        <v>1</v>
      </c>
      <c r="AE955" s="370">
        <v>3</v>
      </c>
      <c r="AF955" s="6">
        <v>1</v>
      </c>
      <c r="AG955" s="6"/>
      <c r="AH955" t="s">
        <v>1513</v>
      </c>
    </row>
    <row r="956" spans="1:34" x14ac:dyDescent="0.3">
      <c r="A956" t="s">
        <v>1891</v>
      </c>
      <c r="B956" s="380" t="s">
        <v>1165</v>
      </c>
      <c r="C956" s="365" t="s">
        <v>1652</v>
      </c>
      <c r="D956" s="365" t="s">
        <v>1481</v>
      </c>
      <c r="E956" s="365" t="s">
        <v>11</v>
      </c>
      <c r="F956" s="365" t="s">
        <v>195</v>
      </c>
      <c r="G956" s="366">
        <v>43011</v>
      </c>
      <c r="H956" s="367">
        <v>0.39861111111111108</v>
      </c>
      <c r="I956" s="368">
        <v>5.0200000000000002E-2</v>
      </c>
      <c r="J956" s="368">
        <v>4.6399999999999997E-2</v>
      </c>
      <c r="K956" s="368">
        <v>3.8000000000000048E-3</v>
      </c>
      <c r="L956">
        <v>0.35299999999999998</v>
      </c>
      <c r="M956" s="368">
        <v>0.12470000000000001</v>
      </c>
      <c r="N956" s="368">
        <v>0.22829999999999998</v>
      </c>
      <c r="O956" s="368"/>
      <c r="P956" t="s">
        <v>1962</v>
      </c>
      <c r="Q956" t="s">
        <v>834</v>
      </c>
      <c r="R956" t="s">
        <v>834</v>
      </c>
      <c r="S956" t="s">
        <v>534</v>
      </c>
      <c r="T956">
        <v>0</v>
      </c>
      <c r="U956">
        <v>0</v>
      </c>
      <c r="V956" s="369" t="s">
        <v>534</v>
      </c>
      <c r="W956" t="s">
        <v>1310</v>
      </c>
      <c r="X956">
        <v>105</v>
      </c>
      <c r="Y956">
        <v>0</v>
      </c>
      <c r="Z956">
        <v>0</v>
      </c>
      <c r="AA956" s="6" t="s">
        <v>1890</v>
      </c>
      <c r="AB956" s="6">
        <v>1</v>
      </c>
      <c r="AC956" s="370">
        <v>3</v>
      </c>
      <c r="AD956" s="6">
        <v>17</v>
      </c>
      <c r="AE956" s="370">
        <v>3</v>
      </c>
      <c r="AF956" s="6">
        <v>18</v>
      </c>
      <c r="AG956" s="6"/>
      <c r="AH956" t="s">
        <v>1957</v>
      </c>
    </row>
    <row r="957" spans="1:34" x14ac:dyDescent="0.3">
      <c r="A957" t="s">
        <v>1891</v>
      </c>
      <c r="B957" s="380" t="s">
        <v>1165</v>
      </c>
      <c r="C957" s="365" t="s">
        <v>1652</v>
      </c>
      <c r="D957" s="365" t="s">
        <v>1481</v>
      </c>
      <c r="E957" s="365" t="s">
        <v>11</v>
      </c>
      <c r="F957" s="365" t="s">
        <v>195</v>
      </c>
      <c r="G957" s="366">
        <v>43011</v>
      </c>
      <c r="H957" s="367">
        <v>0.39861111111111108</v>
      </c>
      <c r="I957" s="368"/>
      <c r="J957" s="368"/>
      <c r="K957" s="368"/>
      <c r="N957" s="368"/>
      <c r="O957" s="368"/>
      <c r="Q957" t="s">
        <v>785</v>
      </c>
      <c r="R957" t="s">
        <v>785</v>
      </c>
      <c r="S957" t="s">
        <v>800</v>
      </c>
      <c r="T957" t="s">
        <v>805</v>
      </c>
      <c r="U957" t="s">
        <v>806</v>
      </c>
      <c r="V957" s="369" t="s">
        <v>807</v>
      </c>
      <c r="W957" t="s">
        <v>1322</v>
      </c>
      <c r="X957">
        <v>131141</v>
      </c>
      <c r="Y957">
        <v>0</v>
      </c>
      <c r="Z957">
        <v>0</v>
      </c>
      <c r="AA957" s="6" t="s">
        <v>1890</v>
      </c>
      <c r="AB957" s="6">
        <v>1</v>
      </c>
      <c r="AC957" s="370">
        <v>3</v>
      </c>
      <c r="AD957" s="6">
        <v>3</v>
      </c>
      <c r="AE957" s="370">
        <v>3</v>
      </c>
      <c r="AF957" s="6">
        <v>4</v>
      </c>
      <c r="AG957" s="6"/>
      <c r="AH957" t="s">
        <v>1963</v>
      </c>
    </row>
    <row r="958" spans="1:34" x14ac:dyDescent="0.3">
      <c r="A958" t="s">
        <v>1891</v>
      </c>
      <c r="B958" s="380" t="s">
        <v>1165</v>
      </c>
      <c r="C958" s="365" t="s">
        <v>1652</v>
      </c>
      <c r="D958" s="365" t="s">
        <v>1481</v>
      </c>
      <c r="E958" s="365" t="s">
        <v>11</v>
      </c>
      <c r="F958" s="365" t="s">
        <v>195</v>
      </c>
      <c r="G958" s="366">
        <v>43011</v>
      </c>
      <c r="H958" s="367">
        <v>0.39861111111111108</v>
      </c>
      <c r="I958" s="368"/>
      <c r="J958" s="368"/>
      <c r="K958" s="368"/>
      <c r="N958" s="368"/>
      <c r="O958" s="368"/>
      <c r="Q958" t="s">
        <v>785</v>
      </c>
      <c r="R958" t="s">
        <v>785</v>
      </c>
      <c r="S958" t="s">
        <v>786</v>
      </c>
      <c r="T958" t="s">
        <v>787</v>
      </c>
      <c r="U958" t="s">
        <v>791</v>
      </c>
      <c r="V958" s="369" t="s">
        <v>791</v>
      </c>
      <c r="W958" t="s">
        <v>1285</v>
      </c>
      <c r="X958">
        <v>22496</v>
      </c>
      <c r="Y958">
        <v>0</v>
      </c>
      <c r="Z958">
        <v>0</v>
      </c>
      <c r="AA958" s="6" t="s">
        <v>1890</v>
      </c>
      <c r="AB958" s="6"/>
      <c r="AC958" s="370"/>
      <c r="AD958" s="6">
        <v>1</v>
      </c>
      <c r="AE958" s="370">
        <v>3</v>
      </c>
      <c r="AF958" s="6">
        <v>1</v>
      </c>
      <c r="AG958" s="6"/>
      <c r="AH958" t="s">
        <v>1964</v>
      </c>
    </row>
    <row r="959" spans="1:34" x14ac:dyDescent="0.3">
      <c r="A959" t="s">
        <v>1891</v>
      </c>
      <c r="B959" s="380" t="s">
        <v>1181</v>
      </c>
      <c r="C959" s="365" t="s">
        <v>1652</v>
      </c>
      <c r="D959" s="365" t="s">
        <v>1481</v>
      </c>
      <c r="E959" s="365" t="s">
        <v>11</v>
      </c>
      <c r="F959" s="365" t="s">
        <v>486</v>
      </c>
      <c r="G959" s="366">
        <v>43020</v>
      </c>
      <c r="H959" s="367">
        <v>0.61249999999999993</v>
      </c>
      <c r="I959" s="368">
        <v>8.4699999999999998E-2</v>
      </c>
      <c r="J959" s="368">
        <v>7.0000000000000007E-2</v>
      </c>
      <c r="K959" s="368">
        <v>1.4699999999999991E-2</v>
      </c>
      <c r="L959">
        <v>0.43719999999999998</v>
      </c>
      <c r="M959" s="368">
        <v>0.35560000000000003</v>
      </c>
      <c r="N959" s="368">
        <v>8.159999999999995E-2</v>
      </c>
      <c r="O959" s="368"/>
      <c r="P959" t="s">
        <v>1962</v>
      </c>
      <c r="Q959" t="s">
        <v>785</v>
      </c>
      <c r="R959" t="s">
        <v>785</v>
      </c>
      <c r="S959" t="s">
        <v>786</v>
      </c>
      <c r="T959" t="s">
        <v>787</v>
      </c>
      <c r="U959" t="s">
        <v>791</v>
      </c>
      <c r="V959" s="369" t="s">
        <v>791</v>
      </c>
      <c r="W959" t="s">
        <v>1285</v>
      </c>
      <c r="X959">
        <v>22496</v>
      </c>
      <c r="Y959">
        <v>0</v>
      </c>
      <c r="Z959">
        <v>0</v>
      </c>
      <c r="AA959" s="6" t="s">
        <v>1890</v>
      </c>
      <c r="AB959" s="6"/>
      <c r="AC959" s="370"/>
      <c r="AD959" s="6">
        <v>1</v>
      </c>
      <c r="AE959" s="370">
        <v>3</v>
      </c>
      <c r="AF959" s="6">
        <v>1</v>
      </c>
      <c r="AG959" s="6"/>
      <c r="AH959" t="s">
        <v>1498</v>
      </c>
    </row>
    <row r="960" spans="1:34" x14ac:dyDescent="0.3">
      <c r="A960" t="s">
        <v>1891</v>
      </c>
      <c r="B960" s="380" t="s">
        <v>1188</v>
      </c>
      <c r="C960" s="365" t="s">
        <v>1652</v>
      </c>
      <c r="D960" s="365" t="s">
        <v>1481</v>
      </c>
      <c r="E960" s="365" t="s">
        <v>11</v>
      </c>
      <c r="F960" s="365" t="s">
        <v>486</v>
      </c>
      <c r="G960" s="366">
        <v>43020</v>
      </c>
      <c r="H960" s="367">
        <v>0.61249999999999993</v>
      </c>
      <c r="I960" s="368">
        <v>5.8700000000000002E-2</v>
      </c>
      <c r="J960" s="368">
        <v>5.16E-2</v>
      </c>
      <c r="K960" s="368">
        <v>7.1000000000000021E-3</v>
      </c>
      <c r="L960">
        <v>0.32790000000000002</v>
      </c>
      <c r="M960" s="368">
        <v>0.17449999999999999</v>
      </c>
      <c r="N960" s="368">
        <v>0.15340000000000004</v>
      </c>
      <c r="O960" s="368"/>
      <c r="P960" t="s">
        <v>1962</v>
      </c>
      <c r="Q960" t="s">
        <v>785</v>
      </c>
      <c r="R960" t="s">
        <v>785</v>
      </c>
      <c r="S960" t="s">
        <v>786</v>
      </c>
      <c r="T960" t="s">
        <v>787</v>
      </c>
      <c r="U960" t="s">
        <v>791</v>
      </c>
      <c r="V960" s="369" t="s">
        <v>791</v>
      </c>
      <c r="W960" t="s">
        <v>1285</v>
      </c>
      <c r="X960">
        <v>22496</v>
      </c>
      <c r="Y960">
        <v>0</v>
      </c>
      <c r="Z960">
        <v>0</v>
      </c>
      <c r="AA960" s="6" t="s">
        <v>1890</v>
      </c>
      <c r="AB960" s="6">
        <v>1</v>
      </c>
      <c r="AC960" s="370">
        <v>3</v>
      </c>
      <c r="AD960" s="6">
        <v>2</v>
      </c>
      <c r="AE960" s="370">
        <v>2</v>
      </c>
      <c r="AF960" s="6">
        <v>3</v>
      </c>
      <c r="AG960" s="6"/>
      <c r="AH960" t="s">
        <v>1965</v>
      </c>
    </row>
    <row r="961" spans="1:34" x14ac:dyDescent="0.3">
      <c r="A961" t="s">
        <v>1891</v>
      </c>
      <c r="B961" s="380" t="s">
        <v>1188</v>
      </c>
      <c r="C961" s="365" t="s">
        <v>1652</v>
      </c>
      <c r="D961" s="365" t="s">
        <v>1481</v>
      </c>
      <c r="E961" s="365" t="s">
        <v>11</v>
      </c>
      <c r="F961" s="365" t="s">
        <v>486</v>
      </c>
      <c r="G961" s="366">
        <v>43020</v>
      </c>
      <c r="H961" s="367">
        <v>0.61249999999999993</v>
      </c>
      <c r="I961" s="368"/>
      <c r="J961" s="368"/>
      <c r="K961" s="368"/>
      <c r="N961" s="368"/>
      <c r="O961" s="368"/>
      <c r="Q961" t="s">
        <v>834</v>
      </c>
      <c r="R961" t="s">
        <v>834</v>
      </c>
      <c r="S961" t="s">
        <v>534</v>
      </c>
      <c r="T961">
        <v>0</v>
      </c>
      <c r="U961">
        <v>0</v>
      </c>
      <c r="V961" s="369" t="s">
        <v>534</v>
      </c>
      <c r="W961" t="s">
        <v>1310</v>
      </c>
      <c r="X961">
        <v>105</v>
      </c>
      <c r="Y961">
        <v>0</v>
      </c>
      <c r="Z961">
        <v>0</v>
      </c>
      <c r="AA961" s="6" t="s">
        <v>1890</v>
      </c>
      <c r="AB961" s="6"/>
      <c r="AC961" s="370"/>
      <c r="AD961" s="6">
        <v>1</v>
      </c>
      <c r="AE961" s="370">
        <v>3</v>
      </c>
      <c r="AF961" s="6">
        <v>1</v>
      </c>
      <c r="AG961" s="6"/>
      <c r="AH961" t="s">
        <v>1957</v>
      </c>
    </row>
    <row r="962" spans="1:34" x14ac:dyDescent="0.3">
      <c r="A962" t="s">
        <v>1891</v>
      </c>
      <c r="B962" s="380" t="s">
        <v>1188</v>
      </c>
      <c r="C962" s="365" t="s">
        <v>1652</v>
      </c>
      <c r="D962" s="365" t="s">
        <v>1481</v>
      </c>
      <c r="E962" s="365" t="s">
        <v>11</v>
      </c>
      <c r="F962" s="365" t="s">
        <v>486</v>
      </c>
      <c r="G962" s="366">
        <v>43020</v>
      </c>
      <c r="H962" s="367">
        <v>0.61249999999999993</v>
      </c>
      <c r="I962" s="368"/>
      <c r="J962" s="368"/>
      <c r="K962" s="368"/>
      <c r="N962" s="368"/>
      <c r="O962" s="368"/>
      <c r="Q962" t="s">
        <v>785</v>
      </c>
      <c r="R962" t="s">
        <v>785</v>
      </c>
      <c r="S962" t="s">
        <v>800</v>
      </c>
      <c r="T962" t="s">
        <v>805</v>
      </c>
      <c r="U962" t="s">
        <v>806</v>
      </c>
      <c r="V962" s="369" t="s">
        <v>807</v>
      </c>
      <c r="W962" t="s">
        <v>1322</v>
      </c>
      <c r="X962">
        <v>131141</v>
      </c>
      <c r="Y962">
        <v>0</v>
      </c>
      <c r="Z962">
        <v>0</v>
      </c>
      <c r="AA962" s="6" t="s">
        <v>1890</v>
      </c>
      <c r="AB962" s="6"/>
      <c r="AC962" s="370"/>
      <c r="AD962" s="6">
        <v>2</v>
      </c>
      <c r="AE962" s="370">
        <v>3</v>
      </c>
      <c r="AF962" s="6">
        <v>2</v>
      </c>
      <c r="AG962" s="6"/>
      <c r="AH962" t="s">
        <v>1966</v>
      </c>
    </row>
    <row r="963" spans="1:34" x14ac:dyDescent="0.3">
      <c r="A963" t="s">
        <v>1891</v>
      </c>
      <c r="B963" s="380" t="s">
        <v>1186</v>
      </c>
      <c r="C963" s="365" t="s">
        <v>1652</v>
      </c>
      <c r="D963" s="365" t="s">
        <v>1481</v>
      </c>
      <c r="E963" s="365" t="s">
        <v>11</v>
      </c>
      <c r="F963" s="365" t="s">
        <v>486</v>
      </c>
      <c r="G963" s="366">
        <v>43020</v>
      </c>
      <c r="H963" s="367">
        <v>0.61249999999999993</v>
      </c>
      <c r="I963" s="368">
        <v>9.7199999999999995E-2</v>
      </c>
      <c r="J963" s="368">
        <v>7.9200000000000007E-2</v>
      </c>
      <c r="K963" s="368">
        <v>1.7999999999999988E-2</v>
      </c>
      <c r="L963">
        <v>0.75260000000000005</v>
      </c>
      <c r="M963" s="368">
        <v>0.50819999999999999</v>
      </c>
      <c r="N963" s="368">
        <v>0.24440000000000006</v>
      </c>
      <c r="O963" s="368"/>
      <c r="P963" t="s">
        <v>1962</v>
      </c>
      <c r="Q963" t="s">
        <v>785</v>
      </c>
      <c r="R963" t="s">
        <v>785</v>
      </c>
      <c r="S963" t="s">
        <v>800</v>
      </c>
      <c r="T963" t="s">
        <v>805</v>
      </c>
      <c r="U963" t="s">
        <v>806</v>
      </c>
      <c r="V963" s="369" t="s">
        <v>807</v>
      </c>
      <c r="W963" t="s">
        <v>1322</v>
      </c>
      <c r="X963">
        <v>131141</v>
      </c>
      <c r="Y963">
        <v>0</v>
      </c>
      <c r="Z963">
        <v>0</v>
      </c>
      <c r="AA963" s="6" t="s">
        <v>1890</v>
      </c>
      <c r="AB963" s="6"/>
      <c r="AC963" s="370"/>
      <c r="AD963" s="6">
        <v>3</v>
      </c>
      <c r="AE963" s="370">
        <v>3</v>
      </c>
      <c r="AF963" s="6">
        <v>3</v>
      </c>
      <c r="AG963" s="6"/>
      <c r="AH963" t="s">
        <v>1967</v>
      </c>
    </row>
    <row r="964" spans="1:34" x14ac:dyDescent="0.3">
      <c r="A964" t="s">
        <v>1891</v>
      </c>
      <c r="B964" s="380" t="s">
        <v>1186</v>
      </c>
      <c r="C964" s="365" t="s">
        <v>1652</v>
      </c>
      <c r="D964" s="365" t="s">
        <v>1481</v>
      </c>
      <c r="E964" s="365" t="s">
        <v>11</v>
      </c>
      <c r="F964" s="365" t="s">
        <v>486</v>
      </c>
      <c r="G964" s="366">
        <v>43020</v>
      </c>
      <c r="H964" s="367">
        <v>0.61249999999999993</v>
      </c>
      <c r="I964" s="368"/>
      <c r="J964" s="368"/>
      <c r="K964" s="368"/>
      <c r="N964" s="368"/>
      <c r="O964" s="368"/>
      <c r="Q964" t="s">
        <v>785</v>
      </c>
      <c r="R964" t="s">
        <v>785</v>
      </c>
      <c r="S964" t="s">
        <v>786</v>
      </c>
      <c r="T964" t="s">
        <v>787</v>
      </c>
      <c r="U964" t="s">
        <v>791</v>
      </c>
      <c r="V964" s="369" t="s">
        <v>791</v>
      </c>
      <c r="W964" t="s">
        <v>1285</v>
      </c>
      <c r="X964">
        <v>22496</v>
      </c>
      <c r="Y964">
        <v>0</v>
      </c>
      <c r="Z964">
        <v>0</v>
      </c>
      <c r="AA964" s="6" t="s">
        <v>1890</v>
      </c>
      <c r="AB964" s="6"/>
      <c r="AC964" s="370"/>
      <c r="AD964" s="6">
        <v>1</v>
      </c>
      <c r="AE964" s="370">
        <v>3</v>
      </c>
      <c r="AF964" s="6">
        <v>1</v>
      </c>
      <c r="AG964" s="6"/>
      <c r="AH964" t="s">
        <v>1498</v>
      </c>
    </row>
    <row r="965" spans="1:34" x14ac:dyDescent="0.3">
      <c r="A965" t="s">
        <v>1891</v>
      </c>
      <c r="B965" s="380" t="s">
        <v>1171</v>
      </c>
      <c r="C965" s="365" t="s">
        <v>1652</v>
      </c>
      <c r="D965" s="365" t="s">
        <v>1481</v>
      </c>
      <c r="E965" s="365" t="s">
        <v>11</v>
      </c>
      <c r="F965" s="365" t="s">
        <v>486</v>
      </c>
      <c r="G965" s="366">
        <v>43020</v>
      </c>
      <c r="H965" s="367">
        <v>0.61249999999999993</v>
      </c>
      <c r="I965" s="368">
        <v>0.112</v>
      </c>
      <c r="J965" s="368">
        <v>3.9399999999999998E-2</v>
      </c>
      <c r="K965" s="368">
        <v>7.2599999999999998E-2</v>
      </c>
      <c r="L965">
        <v>0.254</v>
      </c>
      <c r="M965" s="368">
        <v>0.1222</v>
      </c>
      <c r="N965" s="368">
        <v>0.1318</v>
      </c>
      <c r="O965" s="368"/>
      <c r="P965" t="s">
        <v>1968</v>
      </c>
      <c r="Q965" t="s">
        <v>834</v>
      </c>
      <c r="R965" t="s">
        <v>834</v>
      </c>
      <c r="S965" t="s">
        <v>534</v>
      </c>
      <c r="T965">
        <v>0</v>
      </c>
      <c r="U965">
        <v>0</v>
      </c>
      <c r="V965" s="369" t="s">
        <v>534</v>
      </c>
      <c r="W965" t="s">
        <v>1310</v>
      </c>
      <c r="X965">
        <v>105</v>
      </c>
      <c r="Y965">
        <v>0</v>
      </c>
      <c r="Z965">
        <v>0</v>
      </c>
      <c r="AA965" s="6" t="s">
        <v>1890</v>
      </c>
      <c r="AB965" s="6">
        <v>9</v>
      </c>
      <c r="AC965" s="370">
        <v>3</v>
      </c>
      <c r="AD965" s="6">
        <v>15</v>
      </c>
      <c r="AE965" s="370">
        <v>3</v>
      </c>
      <c r="AF965" s="6">
        <v>24</v>
      </c>
      <c r="AG965" s="6"/>
      <c r="AH965" t="s">
        <v>1957</v>
      </c>
    </row>
    <row r="966" spans="1:34" x14ac:dyDescent="0.3">
      <c r="A966" t="s">
        <v>1891</v>
      </c>
      <c r="B966" s="380" t="s">
        <v>1171</v>
      </c>
      <c r="C966" s="365" t="s">
        <v>1652</v>
      </c>
      <c r="D966" s="365" t="s">
        <v>1481</v>
      </c>
      <c r="E966" s="365" t="s">
        <v>11</v>
      </c>
      <c r="F966" s="365" t="s">
        <v>486</v>
      </c>
      <c r="G966" s="366">
        <v>43020</v>
      </c>
      <c r="H966" s="367">
        <v>0.61249999999999993</v>
      </c>
      <c r="I966" s="368"/>
      <c r="J966" s="368"/>
      <c r="K966" s="368"/>
      <c r="N966" s="368"/>
      <c r="O966" s="368"/>
      <c r="Q966" t="s">
        <v>785</v>
      </c>
      <c r="R966" t="s">
        <v>785</v>
      </c>
      <c r="S966" t="s">
        <v>800</v>
      </c>
      <c r="T966" t="s">
        <v>805</v>
      </c>
      <c r="U966" t="s">
        <v>806</v>
      </c>
      <c r="V966" s="369" t="s">
        <v>807</v>
      </c>
      <c r="W966" t="s">
        <v>1322</v>
      </c>
      <c r="X966">
        <v>131141</v>
      </c>
      <c r="Y966">
        <v>0</v>
      </c>
      <c r="Z966">
        <v>0</v>
      </c>
      <c r="AA966" s="6" t="s">
        <v>1890</v>
      </c>
      <c r="AB966" s="6">
        <v>2</v>
      </c>
      <c r="AC966" s="370">
        <v>1</v>
      </c>
      <c r="AD966" s="6">
        <v>2</v>
      </c>
      <c r="AE966" s="370">
        <v>3</v>
      </c>
      <c r="AF966" s="6">
        <v>4</v>
      </c>
      <c r="AG966" s="6"/>
      <c r="AH966" t="s">
        <v>1969</v>
      </c>
    </row>
    <row r="967" spans="1:34" x14ac:dyDescent="0.3">
      <c r="A967" t="s">
        <v>1891</v>
      </c>
      <c r="B967" s="380" t="s">
        <v>1171</v>
      </c>
      <c r="C967" s="365" t="s">
        <v>1652</v>
      </c>
      <c r="D967" s="365" t="s">
        <v>1481</v>
      </c>
      <c r="E967" s="365" t="s">
        <v>11</v>
      </c>
      <c r="F967" s="365" t="s">
        <v>486</v>
      </c>
      <c r="G967" s="366">
        <v>43020</v>
      </c>
      <c r="H967" s="367">
        <v>0.61249999999999993</v>
      </c>
      <c r="I967" s="368"/>
      <c r="J967" s="368"/>
      <c r="K967" s="368"/>
      <c r="N967" s="368"/>
      <c r="O967" s="368"/>
      <c r="Q967" t="s">
        <v>1286</v>
      </c>
      <c r="R967" t="s">
        <v>1311</v>
      </c>
      <c r="S967">
        <v>0</v>
      </c>
      <c r="T967">
        <v>0</v>
      </c>
      <c r="U967">
        <v>0</v>
      </c>
      <c r="V967" s="369" t="s">
        <v>1923</v>
      </c>
      <c r="W967">
        <v>0</v>
      </c>
      <c r="X967">
        <v>799</v>
      </c>
      <c r="Y967" t="s">
        <v>1312</v>
      </c>
      <c r="Z967" t="s">
        <v>1313</v>
      </c>
      <c r="AA967" s="6" t="s">
        <v>1890</v>
      </c>
      <c r="AB967" s="6">
        <v>1</v>
      </c>
      <c r="AC967" s="370">
        <v>1</v>
      </c>
      <c r="AD967" s="6">
        <v>1</v>
      </c>
      <c r="AE967" s="370">
        <v>1</v>
      </c>
      <c r="AF967" s="6">
        <v>2</v>
      </c>
      <c r="AG967" s="6"/>
    </row>
    <row r="968" spans="1:34" x14ac:dyDescent="0.3">
      <c r="A968" t="s">
        <v>1891</v>
      </c>
      <c r="B968" s="380" t="s">
        <v>1175</v>
      </c>
      <c r="C968" s="365" t="s">
        <v>1652</v>
      </c>
      <c r="D968" s="365" t="s">
        <v>1481</v>
      </c>
      <c r="E968" s="365" t="s">
        <v>11</v>
      </c>
      <c r="F968" s="365" t="s">
        <v>486</v>
      </c>
      <c r="G968" s="366">
        <v>43020</v>
      </c>
      <c r="H968" s="367">
        <v>0.61249999999999993</v>
      </c>
      <c r="I968" s="368">
        <v>8.8999999999999996E-2</v>
      </c>
      <c r="J968" s="368">
        <v>8.2100000000000006E-2</v>
      </c>
      <c r="K968" s="368">
        <v>6.8999999999999895E-3</v>
      </c>
      <c r="L968">
        <v>0.66180000000000005</v>
      </c>
      <c r="M968" s="368">
        <v>0.36599999999999999</v>
      </c>
      <c r="N968" s="368">
        <v>0.29580000000000006</v>
      </c>
      <c r="O968" s="368"/>
      <c r="P968" t="s">
        <v>1962</v>
      </c>
      <c r="Q968" t="s">
        <v>834</v>
      </c>
      <c r="R968" t="s">
        <v>834</v>
      </c>
      <c r="S968" t="s">
        <v>534</v>
      </c>
      <c r="T968">
        <v>0</v>
      </c>
      <c r="U968">
        <v>0</v>
      </c>
      <c r="V968" s="369" t="s">
        <v>534</v>
      </c>
      <c r="W968" t="s">
        <v>1310</v>
      </c>
      <c r="X968">
        <v>105</v>
      </c>
      <c r="Y968">
        <v>0</v>
      </c>
      <c r="Z968">
        <v>0</v>
      </c>
      <c r="AA968" s="6" t="s">
        <v>1890</v>
      </c>
      <c r="AB968" s="6"/>
      <c r="AC968" s="370"/>
      <c r="AD968" s="6">
        <v>6</v>
      </c>
      <c r="AE968" s="370">
        <v>3</v>
      </c>
      <c r="AF968" s="6">
        <v>6</v>
      </c>
      <c r="AG968" s="6"/>
      <c r="AH968" t="s">
        <v>1957</v>
      </c>
    </row>
    <row r="969" spans="1:34" x14ac:dyDescent="0.3">
      <c r="A969" t="s">
        <v>1891</v>
      </c>
      <c r="B969" s="380" t="s">
        <v>1175</v>
      </c>
      <c r="C969" s="365" t="s">
        <v>1652</v>
      </c>
      <c r="D969" s="365" t="s">
        <v>1481</v>
      </c>
      <c r="E969" s="365" t="s">
        <v>11</v>
      </c>
      <c r="F969" s="365" t="s">
        <v>486</v>
      </c>
      <c r="G969" s="366">
        <v>43020</v>
      </c>
      <c r="H969" s="367">
        <v>0.61249999999999993</v>
      </c>
      <c r="I969" s="368"/>
      <c r="J969" s="368"/>
      <c r="K969" s="368"/>
      <c r="N969" s="368"/>
      <c r="O969" s="368"/>
      <c r="Q969" t="s">
        <v>785</v>
      </c>
      <c r="R969" t="s">
        <v>785</v>
      </c>
      <c r="S969" t="s">
        <v>786</v>
      </c>
      <c r="T969" t="s">
        <v>787</v>
      </c>
      <c r="U969" t="s">
        <v>791</v>
      </c>
      <c r="V969" s="369" t="s">
        <v>791</v>
      </c>
      <c r="W969" t="s">
        <v>1285</v>
      </c>
      <c r="X969">
        <v>22496</v>
      </c>
      <c r="Y969">
        <v>0</v>
      </c>
      <c r="Z969">
        <v>0</v>
      </c>
      <c r="AA969" s="6" t="s">
        <v>1890</v>
      </c>
      <c r="AB969" s="6"/>
      <c r="AC969" s="370"/>
      <c r="AD969" s="6">
        <v>1</v>
      </c>
      <c r="AE969" s="370">
        <v>2</v>
      </c>
      <c r="AF969" s="6">
        <v>1</v>
      </c>
      <c r="AG969" s="6"/>
      <c r="AH969" t="s">
        <v>1970</v>
      </c>
    </row>
    <row r="970" spans="1:34" x14ac:dyDescent="0.3">
      <c r="A970" t="s">
        <v>1891</v>
      </c>
      <c r="B970" s="380" t="s">
        <v>1162</v>
      </c>
      <c r="C970" s="365" t="s">
        <v>1652</v>
      </c>
      <c r="D970" s="365" t="s">
        <v>1481</v>
      </c>
      <c r="E970" s="365" t="s">
        <v>11</v>
      </c>
      <c r="F970" s="365" t="s">
        <v>486</v>
      </c>
      <c r="G970" s="366">
        <v>43020</v>
      </c>
      <c r="H970" s="367">
        <v>0.61249999999999993</v>
      </c>
      <c r="I970" s="368">
        <v>5.11E-2</v>
      </c>
      <c r="J970" s="368">
        <v>4.0899999999999999E-2</v>
      </c>
      <c r="K970" s="368">
        <v>1.0200000000000001E-2</v>
      </c>
      <c r="L970">
        <v>0.23880000000000001</v>
      </c>
      <c r="M970" s="368">
        <v>0.1028</v>
      </c>
      <c r="N970" s="368">
        <v>0.13600000000000001</v>
      </c>
      <c r="O970" s="368"/>
      <c r="P970" t="s">
        <v>1962</v>
      </c>
      <c r="Q970" t="s">
        <v>785</v>
      </c>
      <c r="R970" t="s">
        <v>785</v>
      </c>
      <c r="S970" t="s">
        <v>800</v>
      </c>
      <c r="T970" t="s">
        <v>805</v>
      </c>
      <c r="U970" t="s">
        <v>806</v>
      </c>
      <c r="V970" s="369" t="s">
        <v>807</v>
      </c>
      <c r="W970" t="s">
        <v>1322</v>
      </c>
      <c r="X970">
        <v>131141</v>
      </c>
      <c r="Y970">
        <v>0</v>
      </c>
      <c r="Z970">
        <v>0</v>
      </c>
      <c r="AA970" s="6" t="s">
        <v>1890</v>
      </c>
      <c r="AB970" s="6"/>
      <c r="AC970" s="370"/>
      <c r="AD970" s="6">
        <v>9</v>
      </c>
      <c r="AE970" s="370">
        <v>3</v>
      </c>
      <c r="AF970" s="6">
        <v>9</v>
      </c>
      <c r="AG970" s="6"/>
      <c r="AH970" t="s">
        <v>1971</v>
      </c>
    </row>
    <row r="971" spans="1:34" x14ac:dyDescent="0.3">
      <c r="A971" t="s">
        <v>1891</v>
      </c>
      <c r="B971" s="380" t="s">
        <v>1162</v>
      </c>
      <c r="C971" s="365" t="s">
        <v>1652</v>
      </c>
      <c r="D971" s="365" t="s">
        <v>1481</v>
      </c>
      <c r="E971" s="365" t="s">
        <v>11</v>
      </c>
      <c r="F971" s="365" t="s">
        <v>486</v>
      </c>
      <c r="G971" s="366">
        <v>43020</v>
      </c>
      <c r="H971" s="367">
        <v>0.61249999999999993</v>
      </c>
      <c r="I971" s="368"/>
      <c r="J971" s="368"/>
      <c r="K971" s="368"/>
      <c r="N971" s="368"/>
      <c r="O971" s="368"/>
      <c r="Q971" t="s">
        <v>785</v>
      </c>
      <c r="R971" t="s">
        <v>785</v>
      </c>
      <c r="S971" t="s">
        <v>786</v>
      </c>
      <c r="T971" t="s">
        <v>787</v>
      </c>
      <c r="U971" t="s">
        <v>791</v>
      </c>
      <c r="V971" s="369" t="s">
        <v>791</v>
      </c>
      <c r="W971" t="s">
        <v>1285</v>
      </c>
      <c r="X971">
        <v>22496</v>
      </c>
      <c r="Y971">
        <v>0</v>
      </c>
      <c r="Z971">
        <v>0</v>
      </c>
      <c r="AA971" s="6" t="s">
        <v>1890</v>
      </c>
      <c r="AB971" s="6"/>
      <c r="AC971" s="370"/>
      <c r="AD971" s="6">
        <v>1</v>
      </c>
      <c r="AE971" s="370">
        <v>2</v>
      </c>
      <c r="AF971" s="6">
        <v>1</v>
      </c>
      <c r="AG971" s="6"/>
      <c r="AH971" t="s">
        <v>1970</v>
      </c>
    </row>
    <row r="972" spans="1:34" x14ac:dyDescent="0.3">
      <c r="A972" t="s">
        <v>1891</v>
      </c>
      <c r="B972" s="380" t="s">
        <v>1173</v>
      </c>
      <c r="C972" s="365" t="s">
        <v>1652</v>
      </c>
      <c r="D972" s="365" t="s">
        <v>1481</v>
      </c>
      <c r="E972" s="365" t="s">
        <v>11</v>
      </c>
      <c r="F972" s="365" t="s">
        <v>486</v>
      </c>
      <c r="G972" s="366">
        <v>43020</v>
      </c>
      <c r="H972" s="367">
        <v>0.61249999999999993</v>
      </c>
      <c r="I972" s="368">
        <v>6.9400000000000003E-2</v>
      </c>
      <c r="J972" s="368">
        <v>6.13E-2</v>
      </c>
      <c r="K972" s="368">
        <v>8.100000000000003E-3</v>
      </c>
      <c r="L972">
        <v>0.4168</v>
      </c>
      <c r="M972" s="368">
        <v>0.18529999999999999</v>
      </c>
      <c r="N972" s="368">
        <v>0.23150000000000001</v>
      </c>
      <c r="O972" s="368"/>
      <c r="P972" t="s">
        <v>1972</v>
      </c>
      <c r="Q972" t="s">
        <v>1286</v>
      </c>
      <c r="R972" t="s">
        <v>1287</v>
      </c>
      <c r="S972" t="s">
        <v>1288</v>
      </c>
      <c r="T972" t="s">
        <v>1289</v>
      </c>
      <c r="U972" t="s">
        <v>1290</v>
      </c>
      <c r="V972" s="369" t="s">
        <v>1291</v>
      </c>
      <c r="W972" t="s">
        <v>1282</v>
      </c>
      <c r="X972">
        <v>127160</v>
      </c>
      <c r="Y972">
        <v>0</v>
      </c>
      <c r="Z972" t="s">
        <v>1292</v>
      </c>
      <c r="AA972" s="6" t="s">
        <v>1293</v>
      </c>
      <c r="AB972" s="6">
        <v>1</v>
      </c>
      <c r="AC972" s="370"/>
      <c r="AD972" s="6">
        <v>1</v>
      </c>
      <c r="AE972" s="370"/>
      <c r="AF972" s="6">
        <v>2</v>
      </c>
      <c r="AG972" s="6"/>
      <c r="AH972" t="s">
        <v>1294</v>
      </c>
    </row>
    <row r="973" spans="1:34" x14ac:dyDescent="0.3">
      <c r="A973" t="s">
        <v>1891</v>
      </c>
      <c r="B973" s="380" t="s">
        <v>1173</v>
      </c>
      <c r="C973" s="365" t="s">
        <v>1652</v>
      </c>
      <c r="D973" s="365" t="s">
        <v>1481</v>
      </c>
      <c r="E973" s="365" t="s">
        <v>11</v>
      </c>
      <c r="F973" s="365" t="s">
        <v>486</v>
      </c>
      <c r="G973" s="366">
        <v>43020</v>
      </c>
      <c r="H973" s="367">
        <v>0.61249999999999993</v>
      </c>
      <c r="I973" s="368"/>
      <c r="J973" s="368"/>
      <c r="K973" s="368"/>
      <c r="N973" s="368"/>
      <c r="O973" s="368"/>
      <c r="Q973" t="s">
        <v>785</v>
      </c>
      <c r="R973" t="s">
        <v>785</v>
      </c>
      <c r="S973" t="s">
        <v>800</v>
      </c>
      <c r="T973" t="s">
        <v>805</v>
      </c>
      <c r="U973" t="s">
        <v>806</v>
      </c>
      <c r="V973" s="369" t="s">
        <v>807</v>
      </c>
      <c r="W973" t="s">
        <v>1322</v>
      </c>
      <c r="X973">
        <v>131141</v>
      </c>
      <c r="Y973">
        <v>0</v>
      </c>
      <c r="Z973">
        <v>0</v>
      </c>
      <c r="AA973" s="6" t="s">
        <v>1890</v>
      </c>
      <c r="AB973" s="6">
        <v>1</v>
      </c>
      <c r="AC973" s="370">
        <v>3</v>
      </c>
      <c r="AD973" s="6"/>
      <c r="AE973" s="370"/>
      <c r="AF973" s="6">
        <v>1</v>
      </c>
      <c r="AG973" s="6"/>
      <c r="AH973" t="s">
        <v>1892</v>
      </c>
    </row>
    <row r="974" spans="1:34" x14ac:dyDescent="0.3">
      <c r="A974" t="s">
        <v>1891</v>
      </c>
      <c r="B974" s="380" t="s">
        <v>1173</v>
      </c>
      <c r="C974" s="365" t="s">
        <v>1652</v>
      </c>
      <c r="D974" s="365" t="s">
        <v>1481</v>
      </c>
      <c r="E974" s="365" t="s">
        <v>11</v>
      </c>
      <c r="F974" s="365" t="s">
        <v>486</v>
      </c>
      <c r="G974" s="366">
        <v>43020</v>
      </c>
      <c r="H974" s="367">
        <v>0.61249999999999993</v>
      </c>
      <c r="I974" s="368"/>
      <c r="J974" s="368"/>
      <c r="K974" s="368"/>
      <c r="N974" s="368"/>
      <c r="O974" s="368"/>
      <c r="Q974" t="s">
        <v>785</v>
      </c>
      <c r="R974" t="s">
        <v>785</v>
      </c>
      <c r="S974" t="s">
        <v>786</v>
      </c>
      <c r="T974" t="s">
        <v>787</v>
      </c>
      <c r="U974" t="s">
        <v>791</v>
      </c>
      <c r="V974" s="369" t="s">
        <v>791</v>
      </c>
      <c r="W974" t="s">
        <v>1285</v>
      </c>
      <c r="X974">
        <v>22496</v>
      </c>
      <c r="Y974">
        <v>0</v>
      </c>
      <c r="Z974">
        <v>0</v>
      </c>
      <c r="AA974" s="6" t="s">
        <v>1890</v>
      </c>
      <c r="AB974" s="6"/>
      <c r="AC974" s="370"/>
      <c r="AD974" s="6">
        <v>1</v>
      </c>
      <c r="AE974" s="370">
        <v>3</v>
      </c>
      <c r="AF974" s="6">
        <v>1</v>
      </c>
      <c r="AG974" s="6"/>
      <c r="AH974" t="s">
        <v>1498</v>
      </c>
    </row>
    <row r="975" spans="1:34" x14ac:dyDescent="0.3">
      <c r="A975" t="s">
        <v>1891</v>
      </c>
      <c r="B975" s="380" t="s">
        <v>1173</v>
      </c>
      <c r="C975" s="365" t="s">
        <v>1652</v>
      </c>
      <c r="D975" s="365" t="s">
        <v>1481</v>
      </c>
      <c r="E975" s="365" t="s">
        <v>11</v>
      </c>
      <c r="F975" s="365" t="s">
        <v>486</v>
      </c>
      <c r="G975" s="366">
        <v>43020</v>
      </c>
      <c r="H975" s="367">
        <v>0.61249999999999993</v>
      </c>
      <c r="I975" s="368"/>
      <c r="J975" s="368"/>
      <c r="K975" s="368"/>
      <c r="N975" s="368"/>
      <c r="O975" s="368"/>
      <c r="Q975" t="s">
        <v>834</v>
      </c>
      <c r="R975" t="s">
        <v>834</v>
      </c>
      <c r="S975" t="s">
        <v>534</v>
      </c>
      <c r="T975">
        <v>0</v>
      </c>
      <c r="U975">
        <v>0</v>
      </c>
      <c r="V975" s="369" t="s">
        <v>534</v>
      </c>
      <c r="W975" t="s">
        <v>1310</v>
      </c>
      <c r="X975">
        <v>105</v>
      </c>
      <c r="Y975">
        <v>0</v>
      </c>
      <c r="Z975">
        <v>0</v>
      </c>
      <c r="AA975" s="6" t="s">
        <v>1890</v>
      </c>
      <c r="AB975" s="6"/>
      <c r="AC975" s="370"/>
      <c r="AD975" s="6">
        <v>7</v>
      </c>
      <c r="AE975" s="370">
        <v>3</v>
      </c>
      <c r="AF975" s="6">
        <v>7</v>
      </c>
      <c r="AG975" s="6"/>
      <c r="AH975" t="s">
        <v>1957</v>
      </c>
    </row>
    <row r="976" spans="1:34" x14ac:dyDescent="0.3">
      <c r="A976" t="s">
        <v>1891</v>
      </c>
      <c r="B976" s="380" t="s">
        <v>1177</v>
      </c>
      <c r="C976" s="365" t="s">
        <v>1652</v>
      </c>
      <c r="D976" s="365" t="s">
        <v>1481</v>
      </c>
      <c r="E976" s="365" t="s">
        <v>11</v>
      </c>
      <c r="F976" s="365" t="s">
        <v>486</v>
      </c>
      <c r="G976" s="366">
        <v>43020</v>
      </c>
      <c r="H976" s="367">
        <v>0.61249999999999993</v>
      </c>
      <c r="I976" s="368">
        <v>6.93E-2</v>
      </c>
      <c r="J976" s="368">
        <v>5.8900000000000001E-2</v>
      </c>
      <c r="K976" s="368">
        <v>1.04E-2</v>
      </c>
      <c r="L976">
        <v>0.4849</v>
      </c>
      <c r="M976" s="368">
        <v>0.47960000000000003</v>
      </c>
      <c r="N976" s="368">
        <v>5.2999999999999714E-3</v>
      </c>
      <c r="O976" s="368" t="s">
        <v>1585</v>
      </c>
      <c r="P976" t="s">
        <v>1973</v>
      </c>
      <c r="V976" s="383" t="s">
        <v>1587</v>
      </c>
      <c r="AA976" s="6" t="s">
        <v>1587</v>
      </c>
      <c r="AB976" s="6"/>
      <c r="AC976" s="370"/>
      <c r="AD976" s="6"/>
      <c r="AE976" s="370"/>
      <c r="AF976" s="6">
        <v>0</v>
      </c>
      <c r="AG976" s="6"/>
    </row>
    <row r="977" spans="1:34" x14ac:dyDescent="0.3">
      <c r="A977" t="s">
        <v>1891</v>
      </c>
      <c r="B977" s="380" t="s">
        <v>1190</v>
      </c>
      <c r="C977" s="365" t="s">
        <v>1652</v>
      </c>
      <c r="D977" s="365" t="s">
        <v>1481</v>
      </c>
      <c r="E977" s="365" t="s">
        <v>11</v>
      </c>
      <c r="F977" s="365" t="s">
        <v>486</v>
      </c>
      <c r="G977" s="366">
        <v>43020</v>
      </c>
      <c r="H977" s="367">
        <v>0.61249999999999993</v>
      </c>
      <c r="I977" s="368">
        <v>4.0399999999999998E-2</v>
      </c>
      <c r="J977" s="368">
        <v>3.9100000000000003E-2</v>
      </c>
      <c r="K977" s="368">
        <v>1.2999999999999956E-3</v>
      </c>
      <c r="L977">
        <v>0.53969999999999996</v>
      </c>
      <c r="M977" s="368">
        <v>0.49709999999999999</v>
      </c>
      <c r="N977" s="368">
        <v>4.2599999999999971E-2</v>
      </c>
      <c r="O977" s="368" t="s">
        <v>1585</v>
      </c>
      <c r="P977" t="s">
        <v>1974</v>
      </c>
      <c r="V977" s="383" t="s">
        <v>1587</v>
      </c>
      <c r="AA977" s="6" t="s">
        <v>1587</v>
      </c>
      <c r="AB977" s="6"/>
      <c r="AC977" s="370"/>
      <c r="AD977" s="6"/>
      <c r="AE977" s="370"/>
      <c r="AF977" s="6">
        <v>0</v>
      </c>
      <c r="AG977" s="6"/>
    </row>
    <row r="978" spans="1:34" x14ac:dyDescent="0.3">
      <c r="A978" t="s">
        <v>1891</v>
      </c>
      <c r="B978" s="380" t="s">
        <v>1194</v>
      </c>
      <c r="C978" s="365" t="s">
        <v>1652</v>
      </c>
      <c r="D978" s="365" t="s">
        <v>1481</v>
      </c>
      <c r="E978" s="365" t="s">
        <v>11</v>
      </c>
      <c r="F978" s="365" t="s">
        <v>486</v>
      </c>
      <c r="G978" s="366">
        <v>43020</v>
      </c>
      <c r="H978" s="367">
        <v>0.61249999999999993</v>
      </c>
      <c r="I978" s="368">
        <v>0.12809999999999999</v>
      </c>
      <c r="J978" s="368">
        <v>0.11840000000000001</v>
      </c>
      <c r="K978" s="368">
        <v>9.6999999999999864E-3</v>
      </c>
      <c r="L978">
        <v>0.81730000000000003</v>
      </c>
      <c r="M978" s="368">
        <v>0.8165</v>
      </c>
      <c r="N978" s="368">
        <v>8.0000000000002292E-4</v>
      </c>
      <c r="O978" s="368" t="s">
        <v>1583</v>
      </c>
      <c r="P978" t="s">
        <v>1975</v>
      </c>
      <c r="Q978" t="s">
        <v>1286</v>
      </c>
      <c r="R978" t="s">
        <v>1295</v>
      </c>
      <c r="S978" t="s">
        <v>1296</v>
      </c>
      <c r="T978">
        <v>0</v>
      </c>
      <c r="U978">
        <v>0</v>
      </c>
      <c r="V978" s="369" t="s">
        <v>1297</v>
      </c>
      <c r="W978">
        <v>0</v>
      </c>
      <c r="X978">
        <v>108400</v>
      </c>
      <c r="Y978">
        <v>0</v>
      </c>
      <c r="Z978">
        <v>0</v>
      </c>
      <c r="AA978" s="6" t="s">
        <v>1298</v>
      </c>
      <c r="AB978" s="6">
        <v>3</v>
      </c>
      <c r="AC978" s="370">
        <v>1</v>
      </c>
      <c r="AD978" s="6"/>
      <c r="AE978" s="370"/>
      <c r="AF978" s="6">
        <v>3</v>
      </c>
      <c r="AG978" s="6"/>
    </row>
    <row r="979" spans="1:34" x14ac:dyDescent="0.3">
      <c r="A979" t="s">
        <v>1891</v>
      </c>
      <c r="B979" s="380" t="s">
        <v>1194</v>
      </c>
      <c r="C979" s="365" t="s">
        <v>1652</v>
      </c>
      <c r="D979" s="365" t="s">
        <v>1481</v>
      </c>
      <c r="E979" s="365" t="s">
        <v>11</v>
      </c>
      <c r="F979" s="365" t="s">
        <v>486</v>
      </c>
      <c r="G979" s="366">
        <v>43020</v>
      </c>
      <c r="H979" s="367">
        <v>0.61249999999999993</v>
      </c>
      <c r="I979" s="368"/>
      <c r="J979" s="368"/>
      <c r="K979" s="368"/>
      <c r="N979" s="368"/>
      <c r="O979" s="368"/>
      <c r="Q979" t="s">
        <v>1286</v>
      </c>
      <c r="R979" t="s">
        <v>1287</v>
      </c>
      <c r="S979" t="s">
        <v>1288</v>
      </c>
      <c r="T979">
        <v>0</v>
      </c>
      <c r="U979">
        <v>0</v>
      </c>
      <c r="V979" s="369" t="s">
        <v>1288</v>
      </c>
      <c r="W979">
        <v>0</v>
      </c>
      <c r="X979">
        <v>10194</v>
      </c>
      <c r="Y979">
        <v>0</v>
      </c>
      <c r="Z979">
        <v>0</v>
      </c>
      <c r="AA979" s="6" t="s">
        <v>1890</v>
      </c>
      <c r="AB979" s="6">
        <v>4</v>
      </c>
      <c r="AC979" s="370"/>
      <c r="AD979" s="6"/>
      <c r="AE979" s="370"/>
      <c r="AF979" s="6">
        <v>4</v>
      </c>
      <c r="AG979" s="6"/>
      <c r="AH979" t="s">
        <v>1976</v>
      </c>
    </row>
    <row r="980" spans="1:34" x14ac:dyDescent="0.3">
      <c r="A980" t="s">
        <v>1891</v>
      </c>
      <c r="B980" s="380" t="s">
        <v>1194</v>
      </c>
      <c r="C980" s="365" t="s">
        <v>1652</v>
      </c>
      <c r="D980" s="365" t="s">
        <v>1481</v>
      </c>
      <c r="E980" s="365" t="s">
        <v>11</v>
      </c>
      <c r="F980" s="365" t="s">
        <v>486</v>
      </c>
      <c r="G980" s="366">
        <v>43020</v>
      </c>
      <c r="H980" s="367">
        <v>0.61249999999999993</v>
      </c>
      <c r="I980" s="368"/>
      <c r="J980" s="368"/>
      <c r="K980" s="368"/>
      <c r="N980" s="368"/>
      <c r="O980" s="368"/>
      <c r="Q980" t="s">
        <v>785</v>
      </c>
      <c r="R980" t="s">
        <v>785</v>
      </c>
      <c r="S980" t="s">
        <v>786</v>
      </c>
      <c r="T980" t="s">
        <v>787</v>
      </c>
      <c r="U980" t="s">
        <v>791</v>
      </c>
      <c r="V980" s="369" t="s">
        <v>791</v>
      </c>
      <c r="W980" t="s">
        <v>1285</v>
      </c>
      <c r="X980">
        <v>22496</v>
      </c>
      <c r="Y980">
        <v>0</v>
      </c>
      <c r="Z980">
        <v>0</v>
      </c>
      <c r="AA980" s="6" t="s">
        <v>1890</v>
      </c>
      <c r="AB980" s="6"/>
      <c r="AC980" s="370"/>
      <c r="AD980" s="6">
        <v>1</v>
      </c>
      <c r="AE980" s="370">
        <v>3</v>
      </c>
      <c r="AF980" s="6">
        <v>1</v>
      </c>
      <c r="AG980" s="6"/>
      <c r="AH980" t="s">
        <v>1498</v>
      </c>
    </row>
    <row r="981" spans="1:34" x14ac:dyDescent="0.3">
      <c r="A981" t="s">
        <v>1891</v>
      </c>
      <c r="B981" s="380" t="s">
        <v>1182</v>
      </c>
      <c r="C981" s="365" t="s">
        <v>1652</v>
      </c>
      <c r="D981" s="365" t="s">
        <v>1481</v>
      </c>
      <c r="E981" s="365" t="s">
        <v>11</v>
      </c>
      <c r="F981" s="365" t="s">
        <v>486</v>
      </c>
      <c r="G981" s="366">
        <v>43020</v>
      </c>
      <c r="H981" s="367">
        <v>0.61249999999999993</v>
      </c>
      <c r="I981" s="368">
        <v>4.7899999999999998E-2</v>
      </c>
      <c r="J981" s="368">
        <v>4.4600000000000001E-2</v>
      </c>
      <c r="K981" s="368">
        <v>3.2999999999999974E-3</v>
      </c>
      <c r="L981">
        <v>0.46989999999999998</v>
      </c>
      <c r="M981" s="368">
        <v>0.4698</v>
      </c>
      <c r="N981" s="368">
        <v>9.9999999999988987E-5</v>
      </c>
      <c r="O981" s="368" t="s">
        <v>1583</v>
      </c>
      <c r="P981" t="s">
        <v>1977</v>
      </c>
      <c r="Q981" t="s">
        <v>1286</v>
      </c>
      <c r="R981" t="s">
        <v>1311</v>
      </c>
      <c r="S981">
        <v>0</v>
      </c>
      <c r="T981">
        <v>0</v>
      </c>
      <c r="U981">
        <v>0</v>
      </c>
      <c r="V981" s="369" t="s">
        <v>1311</v>
      </c>
      <c r="W981">
        <v>0</v>
      </c>
      <c r="X981">
        <v>799</v>
      </c>
      <c r="Y981" t="s">
        <v>1312</v>
      </c>
      <c r="Z981" t="s">
        <v>1313</v>
      </c>
      <c r="AA981" s="6" t="s">
        <v>1298</v>
      </c>
      <c r="AB981" s="6"/>
      <c r="AC981" s="370"/>
      <c r="AD981" s="6">
        <v>1</v>
      </c>
      <c r="AE981" s="370">
        <v>1</v>
      </c>
      <c r="AF981" s="6">
        <v>1</v>
      </c>
      <c r="AG981" s="6"/>
    </row>
    <row r="982" spans="1:34" x14ac:dyDescent="0.3">
      <c r="A982" t="s">
        <v>1891</v>
      </c>
      <c r="B982" s="380" t="s">
        <v>1169</v>
      </c>
      <c r="C982" s="365" t="s">
        <v>1652</v>
      </c>
      <c r="D982" s="365" t="s">
        <v>1481</v>
      </c>
      <c r="E982" s="365" t="s">
        <v>11</v>
      </c>
      <c r="F982" s="365" t="s">
        <v>486</v>
      </c>
      <c r="G982" s="366">
        <v>43020</v>
      </c>
      <c r="H982" s="367">
        <v>0.61249999999999993</v>
      </c>
      <c r="I982" s="368">
        <v>8.7400000000000005E-2</v>
      </c>
      <c r="J982" s="368">
        <v>6.0699999999999997E-2</v>
      </c>
      <c r="K982" s="368">
        <v>2.6700000000000008E-2</v>
      </c>
      <c r="L982">
        <v>0.189</v>
      </c>
      <c r="M982" s="368">
        <v>0.1651</v>
      </c>
      <c r="N982" s="368">
        <v>2.3900000000000005E-2</v>
      </c>
      <c r="O982" s="368" t="s">
        <v>1583</v>
      </c>
      <c r="P982" t="s">
        <v>1978</v>
      </c>
      <c r="Q982" t="s">
        <v>834</v>
      </c>
      <c r="R982" t="s">
        <v>834</v>
      </c>
      <c r="S982" t="s">
        <v>534</v>
      </c>
      <c r="T982">
        <v>0</v>
      </c>
      <c r="U982">
        <v>0</v>
      </c>
      <c r="V982" s="369" t="s">
        <v>534</v>
      </c>
      <c r="W982" t="s">
        <v>1310</v>
      </c>
      <c r="X982">
        <v>105</v>
      </c>
      <c r="Y982">
        <v>0</v>
      </c>
      <c r="Z982">
        <v>0</v>
      </c>
      <c r="AA982" s="6" t="s">
        <v>1890</v>
      </c>
      <c r="AB982" s="6">
        <v>3</v>
      </c>
      <c r="AC982" s="370">
        <v>3</v>
      </c>
      <c r="AD982" s="6"/>
      <c r="AE982" s="370"/>
      <c r="AF982" s="6">
        <v>3</v>
      </c>
      <c r="AG982" s="6"/>
      <c r="AH982" t="s">
        <v>1957</v>
      </c>
    </row>
    <row r="983" spans="1:34" x14ac:dyDescent="0.3">
      <c r="A983" t="s">
        <v>1891</v>
      </c>
      <c r="B983" s="380" t="s">
        <v>1164</v>
      </c>
      <c r="C983" s="365" t="s">
        <v>1652</v>
      </c>
      <c r="D983" s="365" t="s">
        <v>1481</v>
      </c>
      <c r="E983" s="365" t="s">
        <v>11</v>
      </c>
      <c r="F983" s="365" t="s">
        <v>486</v>
      </c>
      <c r="G983" s="366">
        <v>43020</v>
      </c>
      <c r="H983" s="367">
        <v>0.61249999999999993</v>
      </c>
      <c r="I983" s="368">
        <v>3.5200000000000002E-2</v>
      </c>
      <c r="J983" s="368">
        <v>2.9399999999999999E-2</v>
      </c>
      <c r="K983" s="368">
        <v>5.8000000000000031E-3</v>
      </c>
      <c r="L983">
        <v>0.47249999999999998</v>
      </c>
      <c r="M983" s="368">
        <v>0.22550000000000001</v>
      </c>
      <c r="N983" s="368">
        <v>0.24699999999999997</v>
      </c>
      <c r="O983" s="368" t="s">
        <v>1323</v>
      </c>
      <c r="P983" t="s">
        <v>1979</v>
      </c>
      <c r="Q983" t="s">
        <v>834</v>
      </c>
      <c r="R983" t="s">
        <v>834</v>
      </c>
      <c r="S983" t="s">
        <v>534</v>
      </c>
      <c r="T983">
        <v>0</v>
      </c>
      <c r="U983">
        <v>0</v>
      </c>
      <c r="V983" s="369" t="s">
        <v>534</v>
      </c>
      <c r="W983" t="s">
        <v>1310</v>
      </c>
      <c r="X983">
        <v>105</v>
      </c>
      <c r="Y983">
        <v>0</v>
      </c>
      <c r="Z983">
        <v>0</v>
      </c>
      <c r="AA983" s="6" t="s">
        <v>1890</v>
      </c>
      <c r="AB983" s="6"/>
      <c r="AC983" s="370"/>
      <c r="AD983" s="6">
        <v>7</v>
      </c>
      <c r="AE983" s="370">
        <v>3</v>
      </c>
      <c r="AF983" s="6">
        <v>7</v>
      </c>
      <c r="AG983" s="6"/>
      <c r="AH983" t="s">
        <v>1957</v>
      </c>
    </row>
    <row r="984" spans="1:34" x14ac:dyDescent="0.3">
      <c r="A984" t="s">
        <v>1891</v>
      </c>
      <c r="B984" s="380" t="s">
        <v>1164</v>
      </c>
      <c r="C984" s="365" t="s">
        <v>1652</v>
      </c>
      <c r="D984" s="365" t="s">
        <v>1481</v>
      </c>
      <c r="E984" s="365" t="s">
        <v>11</v>
      </c>
      <c r="F984" s="365" t="s">
        <v>486</v>
      </c>
      <c r="G984" s="366">
        <v>43020</v>
      </c>
      <c r="H984" s="367">
        <v>0.61249999999999993</v>
      </c>
      <c r="I984" s="368"/>
      <c r="J984" s="368"/>
      <c r="K984" s="368"/>
      <c r="N984" s="368"/>
      <c r="O984" s="368"/>
      <c r="Q984" t="s">
        <v>785</v>
      </c>
      <c r="R984" t="s">
        <v>785</v>
      </c>
      <c r="S984" t="s">
        <v>800</v>
      </c>
      <c r="T984" t="s">
        <v>805</v>
      </c>
      <c r="U984" t="s">
        <v>806</v>
      </c>
      <c r="V984" s="369" t="s">
        <v>807</v>
      </c>
      <c r="W984" t="s">
        <v>1322</v>
      </c>
      <c r="X984">
        <v>131141</v>
      </c>
      <c r="Y984">
        <v>0</v>
      </c>
      <c r="Z984">
        <v>0</v>
      </c>
      <c r="AA984" s="6" t="s">
        <v>1890</v>
      </c>
      <c r="AB984" s="6"/>
      <c r="AC984" s="370"/>
      <c r="AD984" s="6">
        <v>1</v>
      </c>
      <c r="AE984" s="370">
        <v>3</v>
      </c>
      <c r="AF984" s="6">
        <v>1</v>
      </c>
      <c r="AG984" s="6"/>
      <c r="AH984" t="s">
        <v>1892</v>
      </c>
    </row>
    <row r="985" spans="1:34" x14ac:dyDescent="0.3">
      <c r="A985" t="s">
        <v>1891</v>
      </c>
      <c r="B985" s="380" t="s">
        <v>1164</v>
      </c>
      <c r="C985" s="365" t="s">
        <v>1652</v>
      </c>
      <c r="D985" s="365" t="s">
        <v>1481</v>
      </c>
      <c r="E985" s="365" t="s">
        <v>11</v>
      </c>
      <c r="F985" s="365" t="s">
        <v>486</v>
      </c>
      <c r="G985" s="366">
        <v>43020</v>
      </c>
      <c r="H985" s="367">
        <v>0.61249999999999993</v>
      </c>
      <c r="I985" s="368"/>
      <c r="J985" s="368"/>
      <c r="K985" s="368"/>
      <c r="N985" s="368"/>
      <c r="O985" s="368"/>
      <c r="Q985" t="s">
        <v>785</v>
      </c>
      <c r="R985" t="s">
        <v>785</v>
      </c>
      <c r="S985" t="s">
        <v>786</v>
      </c>
      <c r="T985" t="s">
        <v>787</v>
      </c>
      <c r="U985" t="s">
        <v>791</v>
      </c>
      <c r="V985" s="369" t="s">
        <v>791</v>
      </c>
      <c r="W985" t="s">
        <v>1285</v>
      </c>
      <c r="X985">
        <v>22496</v>
      </c>
      <c r="Y985">
        <v>0</v>
      </c>
      <c r="Z985">
        <v>0</v>
      </c>
      <c r="AA985" s="6" t="s">
        <v>1890</v>
      </c>
      <c r="AB985" s="6"/>
      <c r="AC985" s="370"/>
      <c r="AD985" s="6">
        <v>1</v>
      </c>
      <c r="AE985" s="370">
        <v>3</v>
      </c>
      <c r="AF985" s="6">
        <v>1</v>
      </c>
      <c r="AG985" s="6"/>
      <c r="AH985" t="s">
        <v>1498</v>
      </c>
    </row>
    <row r="986" spans="1:34" x14ac:dyDescent="0.3">
      <c r="A986" t="s">
        <v>1980</v>
      </c>
      <c r="B986" s="380" t="s">
        <v>1170</v>
      </c>
      <c r="C986" s="365" t="s">
        <v>1652</v>
      </c>
      <c r="D986" s="365" t="s">
        <v>1481</v>
      </c>
      <c r="E986" s="365" t="s">
        <v>11</v>
      </c>
      <c r="F986" s="365" t="s">
        <v>486</v>
      </c>
      <c r="G986" s="366">
        <v>43020</v>
      </c>
      <c r="H986" s="367">
        <v>0.61249999999999993</v>
      </c>
      <c r="I986" s="368">
        <v>4.3099999999999999E-2</v>
      </c>
      <c r="J986" s="368">
        <v>2.9499999999999998E-2</v>
      </c>
      <c r="K986" s="368">
        <v>1.3600000000000001E-2</v>
      </c>
      <c r="L986">
        <v>0.20810000000000001</v>
      </c>
      <c r="M986" s="368">
        <v>0.12470000000000001</v>
      </c>
      <c r="N986" s="368">
        <v>8.3400000000000002E-2</v>
      </c>
      <c r="O986" s="368"/>
      <c r="Q986" t="s">
        <v>785</v>
      </c>
      <c r="R986" t="s">
        <v>785</v>
      </c>
      <c r="S986" t="s">
        <v>800</v>
      </c>
      <c r="T986" t="s">
        <v>805</v>
      </c>
      <c r="U986" t="s">
        <v>806</v>
      </c>
      <c r="V986" s="369" t="s">
        <v>807</v>
      </c>
      <c r="W986" t="s">
        <v>1322</v>
      </c>
      <c r="X986">
        <v>131141</v>
      </c>
      <c r="Y986">
        <v>0</v>
      </c>
      <c r="Z986">
        <v>0</v>
      </c>
      <c r="AA986" s="6" t="s">
        <v>1890</v>
      </c>
      <c r="AB986" s="6">
        <v>1</v>
      </c>
      <c r="AC986" s="370">
        <v>3</v>
      </c>
      <c r="AD986" s="6">
        <v>6</v>
      </c>
      <c r="AE986" s="370">
        <v>3</v>
      </c>
      <c r="AF986" s="6">
        <v>6</v>
      </c>
      <c r="AG986" s="6">
        <v>1</v>
      </c>
      <c r="AH986" t="s">
        <v>1981</v>
      </c>
    </row>
    <row r="987" spans="1:34" x14ac:dyDescent="0.3">
      <c r="A987" t="s">
        <v>1980</v>
      </c>
      <c r="B987" s="380" t="s">
        <v>1170</v>
      </c>
      <c r="C987" s="365" t="s">
        <v>1652</v>
      </c>
      <c r="D987" s="365" t="s">
        <v>1481</v>
      </c>
      <c r="E987" s="365" t="s">
        <v>11</v>
      </c>
      <c r="F987" s="365" t="s">
        <v>486</v>
      </c>
      <c r="G987" s="366">
        <v>43020</v>
      </c>
      <c r="H987" s="367">
        <v>0.61249999999999993</v>
      </c>
      <c r="I987" s="368"/>
      <c r="J987" s="368"/>
      <c r="K987" s="368"/>
      <c r="N987" s="368"/>
      <c r="O987" s="368"/>
      <c r="Q987" t="s">
        <v>1286</v>
      </c>
      <c r="R987" t="s">
        <v>1287</v>
      </c>
      <c r="S987" t="s">
        <v>1288</v>
      </c>
      <c r="T987" t="s">
        <v>1289</v>
      </c>
      <c r="U987" t="s">
        <v>1290</v>
      </c>
      <c r="V987" s="369" t="s">
        <v>1291</v>
      </c>
      <c r="W987" t="s">
        <v>1282</v>
      </c>
      <c r="X987">
        <v>127160</v>
      </c>
      <c r="Y987">
        <v>0</v>
      </c>
      <c r="Z987" t="s">
        <v>1292</v>
      </c>
      <c r="AA987" s="6" t="s">
        <v>1293</v>
      </c>
      <c r="AB987" s="6"/>
      <c r="AC987" s="370"/>
      <c r="AD987" s="6">
        <v>5</v>
      </c>
      <c r="AE987" s="370">
        <v>1</v>
      </c>
      <c r="AF987" s="6">
        <v>5</v>
      </c>
      <c r="AG987" s="6"/>
      <c r="AH987" t="s">
        <v>1294</v>
      </c>
    </row>
    <row r="988" spans="1:34" x14ac:dyDescent="0.3">
      <c r="A988" t="s">
        <v>1980</v>
      </c>
      <c r="B988" s="380" t="s">
        <v>1170</v>
      </c>
      <c r="C988" s="365" t="s">
        <v>1652</v>
      </c>
      <c r="D988" s="365" t="s">
        <v>1481</v>
      </c>
      <c r="E988" s="365" t="s">
        <v>11</v>
      </c>
      <c r="F988" s="365" t="s">
        <v>486</v>
      </c>
      <c r="G988" s="366">
        <v>43020</v>
      </c>
      <c r="H988" s="367">
        <v>0.61249999999999993</v>
      </c>
      <c r="I988" s="368"/>
      <c r="J988" s="368"/>
      <c r="K988" s="368"/>
      <c r="N988" s="368"/>
      <c r="O988" s="368"/>
      <c r="Q988" t="s">
        <v>1286</v>
      </c>
      <c r="R988" t="s">
        <v>1367</v>
      </c>
      <c r="S988" t="s">
        <v>1368</v>
      </c>
      <c r="T988">
        <v>0</v>
      </c>
      <c r="U988">
        <v>0</v>
      </c>
      <c r="V988" s="369" t="s">
        <v>1369</v>
      </c>
      <c r="W988" t="s">
        <v>1370</v>
      </c>
      <c r="X988">
        <v>148899</v>
      </c>
      <c r="Y988">
        <v>0</v>
      </c>
      <c r="Z988" t="s">
        <v>1371</v>
      </c>
      <c r="AA988" s="6" t="s">
        <v>1293</v>
      </c>
      <c r="AB988" s="6"/>
      <c r="AC988" s="370"/>
      <c r="AD988" s="6">
        <v>2</v>
      </c>
      <c r="AE988" s="370">
        <v>1</v>
      </c>
      <c r="AF988" s="6">
        <v>2</v>
      </c>
      <c r="AG988" s="6"/>
    </row>
    <row r="989" spans="1:34" x14ac:dyDescent="0.3">
      <c r="A989" t="s">
        <v>1980</v>
      </c>
      <c r="B989" s="380" t="s">
        <v>1166</v>
      </c>
      <c r="C989" s="365" t="s">
        <v>1652</v>
      </c>
      <c r="D989" s="365" t="s">
        <v>1481</v>
      </c>
      <c r="E989" s="365" t="s">
        <v>11</v>
      </c>
      <c r="F989" s="365" t="s">
        <v>486</v>
      </c>
      <c r="G989" s="366">
        <v>43020</v>
      </c>
      <c r="H989" s="367">
        <v>0.61249999999999993</v>
      </c>
      <c r="I989" s="368">
        <v>6.13E-2</v>
      </c>
      <c r="J989" s="368">
        <v>4.4999999999999998E-2</v>
      </c>
      <c r="K989" s="368">
        <v>1.6300000000000002E-2</v>
      </c>
      <c r="L989">
        <v>0.29820000000000002</v>
      </c>
      <c r="M989" s="368">
        <v>0.1159</v>
      </c>
      <c r="N989" s="368">
        <v>0.18230000000000002</v>
      </c>
      <c r="O989" s="368"/>
      <c r="Q989" t="s">
        <v>785</v>
      </c>
      <c r="R989" t="s">
        <v>785</v>
      </c>
      <c r="S989" t="s">
        <v>800</v>
      </c>
      <c r="T989" t="s">
        <v>805</v>
      </c>
      <c r="U989" t="s">
        <v>806</v>
      </c>
      <c r="V989" s="369" t="s">
        <v>807</v>
      </c>
      <c r="W989" t="s">
        <v>1322</v>
      </c>
      <c r="X989">
        <v>131141</v>
      </c>
      <c r="Y989">
        <v>0</v>
      </c>
      <c r="Z989">
        <v>0</v>
      </c>
      <c r="AA989" s="6" t="s">
        <v>1890</v>
      </c>
      <c r="AB989" s="6">
        <v>2</v>
      </c>
      <c r="AC989" s="370">
        <v>3</v>
      </c>
      <c r="AD989" s="6">
        <v>5</v>
      </c>
      <c r="AE989" s="370">
        <v>3</v>
      </c>
      <c r="AF989" s="6">
        <v>7</v>
      </c>
      <c r="AG989" s="6"/>
    </row>
    <row r="990" spans="1:34" x14ac:dyDescent="0.3">
      <c r="A990" t="s">
        <v>1980</v>
      </c>
      <c r="B990" s="380" t="s">
        <v>1166</v>
      </c>
      <c r="C990" s="365" t="s">
        <v>1652</v>
      </c>
      <c r="D990" s="365" t="s">
        <v>1481</v>
      </c>
      <c r="E990" s="365" t="s">
        <v>11</v>
      </c>
      <c r="F990" s="365" t="s">
        <v>486</v>
      </c>
      <c r="G990" s="366">
        <v>43020</v>
      </c>
      <c r="H990" s="367">
        <v>0.61249999999999993</v>
      </c>
      <c r="I990" s="368"/>
      <c r="J990" s="368"/>
      <c r="K990" s="368"/>
      <c r="N990" s="368"/>
      <c r="O990" s="368"/>
      <c r="Q990" t="s">
        <v>1286</v>
      </c>
      <c r="R990" t="s">
        <v>1287</v>
      </c>
      <c r="S990" t="s">
        <v>1288</v>
      </c>
      <c r="T990" t="s">
        <v>1289</v>
      </c>
      <c r="U990" t="s">
        <v>1290</v>
      </c>
      <c r="V990" s="369" t="s">
        <v>1291</v>
      </c>
      <c r="W990" t="s">
        <v>1282</v>
      </c>
      <c r="X990">
        <v>127160</v>
      </c>
      <c r="Y990">
        <v>0</v>
      </c>
      <c r="Z990" t="s">
        <v>1292</v>
      </c>
      <c r="AA990" s="6" t="s">
        <v>1293</v>
      </c>
      <c r="AB990" s="6">
        <v>1</v>
      </c>
      <c r="AC990" s="370">
        <v>1</v>
      </c>
      <c r="AD990" s="6">
        <v>1</v>
      </c>
      <c r="AE990" s="370">
        <v>1</v>
      </c>
      <c r="AF990" s="6">
        <v>2</v>
      </c>
      <c r="AG990" s="6"/>
      <c r="AH990" t="s">
        <v>1294</v>
      </c>
    </row>
    <row r="991" spans="1:34" x14ac:dyDescent="0.3">
      <c r="A991" t="s">
        <v>1980</v>
      </c>
      <c r="B991" s="380" t="s">
        <v>1166</v>
      </c>
      <c r="C991" s="365" t="s">
        <v>1652</v>
      </c>
      <c r="D991" s="365" t="s">
        <v>1481</v>
      </c>
      <c r="E991" s="365" t="s">
        <v>11</v>
      </c>
      <c r="F991" s="365" t="s">
        <v>486</v>
      </c>
      <c r="G991" s="366">
        <v>43020</v>
      </c>
      <c r="H991" s="367">
        <v>0.61249999999999993</v>
      </c>
      <c r="I991" s="368"/>
      <c r="J991" s="368"/>
      <c r="K991" s="368"/>
      <c r="N991" s="368"/>
      <c r="O991" s="368"/>
      <c r="Q991" t="s">
        <v>785</v>
      </c>
      <c r="R991" t="s">
        <v>785</v>
      </c>
      <c r="S991" t="s">
        <v>786</v>
      </c>
      <c r="T991" t="s">
        <v>787</v>
      </c>
      <c r="U991" t="s">
        <v>791</v>
      </c>
      <c r="V991" s="369" t="s">
        <v>791</v>
      </c>
      <c r="W991" t="s">
        <v>1285</v>
      </c>
      <c r="X991">
        <v>22496</v>
      </c>
      <c r="Y991">
        <v>0</v>
      </c>
      <c r="Z991">
        <v>0</v>
      </c>
      <c r="AA991" s="6" t="s">
        <v>1890</v>
      </c>
      <c r="AB991" s="6"/>
      <c r="AC991" s="370"/>
      <c r="AD991" s="6">
        <v>1</v>
      </c>
      <c r="AE991" s="370">
        <v>3</v>
      </c>
      <c r="AF991" s="6">
        <v>1</v>
      </c>
      <c r="AG991" s="6"/>
      <c r="AH991" t="s">
        <v>1982</v>
      </c>
    </row>
    <row r="992" spans="1:34" x14ac:dyDescent="0.3">
      <c r="A992" t="s">
        <v>1980</v>
      </c>
      <c r="B992" s="380" t="s">
        <v>1193</v>
      </c>
      <c r="C992" s="365" t="s">
        <v>1652</v>
      </c>
      <c r="D992" s="365" t="s">
        <v>1481</v>
      </c>
      <c r="E992" s="365" t="s">
        <v>11</v>
      </c>
      <c r="F992" s="365" t="s">
        <v>486</v>
      </c>
      <c r="G992" s="366">
        <v>43020</v>
      </c>
      <c r="H992" s="367">
        <v>0.61249999999999993</v>
      </c>
      <c r="I992" s="368">
        <v>9.5799999999999996E-2</v>
      </c>
      <c r="J992" s="368">
        <v>7.6700000000000004E-2</v>
      </c>
      <c r="K992" s="368">
        <v>1.9099999999999992E-2</v>
      </c>
      <c r="L992">
        <v>0.84379999999999999</v>
      </c>
      <c r="M992" s="368">
        <v>0.53659999999999997</v>
      </c>
      <c r="N992" s="368">
        <v>0.30720000000000003</v>
      </c>
      <c r="O992" s="368"/>
      <c r="P992" t="s">
        <v>1983</v>
      </c>
      <c r="Q992" t="s">
        <v>785</v>
      </c>
      <c r="R992" t="s">
        <v>785</v>
      </c>
      <c r="S992" t="s">
        <v>786</v>
      </c>
      <c r="T992" t="s">
        <v>787</v>
      </c>
      <c r="U992" t="s">
        <v>791</v>
      </c>
      <c r="V992" s="369" t="s">
        <v>791</v>
      </c>
      <c r="W992" t="s">
        <v>1285</v>
      </c>
      <c r="X992">
        <v>22496</v>
      </c>
      <c r="Y992">
        <v>0</v>
      </c>
      <c r="Z992">
        <v>0</v>
      </c>
      <c r="AA992" s="6" t="s">
        <v>1890</v>
      </c>
      <c r="AB992" s="6">
        <v>1</v>
      </c>
      <c r="AC992" s="370">
        <v>3</v>
      </c>
      <c r="AD992" s="6">
        <v>2</v>
      </c>
      <c r="AE992" s="370">
        <v>3</v>
      </c>
      <c r="AF992" s="6">
        <v>2</v>
      </c>
      <c r="AG992" s="6">
        <v>1</v>
      </c>
      <c r="AH992" t="s">
        <v>1984</v>
      </c>
    </row>
    <row r="993" spans="1:34" x14ac:dyDescent="0.3">
      <c r="A993" t="s">
        <v>1980</v>
      </c>
      <c r="B993" s="380" t="s">
        <v>1193</v>
      </c>
      <c r="C993" s="365" t="s">
        <v>1652</v>
      </c>
      <c r="D993" s="365" t="s">
        <v>1481</v>
      </c>
      <c r="E993" s="365" t="s">
        <v>11</v>
      </c>
      <c r="F993" s="365" t="s">
        <v>486</v>
      </c>
      <c r="G993" s="366">
        <v>43020</v>
      </c>
      <c r="H993" s="367">
        <v>0.61249999999999993</v>
      </c>
      <c r="I993" s="368"/>
      <c r="J993" s="368"/>
      <c r="K993" s="368"/>
      <c r="N993" s="368"/>
      <c r="O993" s="368"/>
      <c r="Q993" t="s">
        <v>785</v>
      </c>
      <c r="R993" t="s">
        <v>785</v>
      </c>
      <c r="S993" t="s">
        <v>786</v>
      </c>
      <c r="T993" t="s">
        <v>787</v>
      </c>
      <c r="U993" t="s">
        <v>788</v>
      </c>
      <c r="V993" s="369" t="s">
        <v>1911</v>
      </c>
      <c r="W993" t="s">
        <v>1912</v>
      </c>
      <c r="X993">
        <v>130363</v>
      </c>
      <c r="Y993">
        <v>0</v>
      </c>
      <c r="Z993">
        <v>0</v>
      </c>
      <c r="AA993" s="6" t="s">
        <v>1890</v>
      </c>
      <c r="AB993" s="6"/>
      <c r="AC993" s="370"/>
      <c r="AD993" s="6">
        <v>1</v>
      </c>
      <c r="AE993" s="370">
        <v>3</v>
      </c>
      <c r="AF993" s="6">
        <v>1</v>
      </c>
      <c r="AG993" s="6"/>
      <c r="AH993" t="s">
        <v>1985</v>
      </c>
    </row>
    <row r="994" spans="1:34" x14ac:dyDescent="0.3">
      <c r="A994" t="s">
        <v>1980</v>
      </c>
      <c r="B994" s="380" t="s">
        <v>1193</v>
      </c>
      <c r="C994" s="365" t="s">
        <v>1652</v>
      </c>
      <c r="D994" s="365" t="s">
        <v>1481</v>
      </c>
      <c r="E994" s="365" t="s">
        <v>11</v>
      </c>
      <c r="F994" s="365" t="s">
        <v>486</v>
      </c>
      <c r="G994" s="366">
        <v>43020</v>
      </c>
      <c r="H994" s="367">
        <v>0.61249999999999993</v>
      </c>
      <c r="I994" s="368"/>
      <c r="J994" s="368"/>
      <c r="K994" s="368"/>
      <c r="N994" s="368"/>
      <c r="O994" s="368"/>
      <c r="Q994" t="s">
        <v>813</v>
      </c>
      <c r="R994" t="s">
        <v>813</v>
      </c>
      <c r="S994" t="s">
        <v>821</v>
      </c>
      <c r="T994" t="s">
        <v>596</v>
      </c>
      <c r="U994" t="s">
        <v>826</v>
      </c>
      <c r="V994" s="369" t="s">
        <v>1281</v>
      </c>
      <c r="W994" t="s">
        <v>1282</v>
      </c>
      <c r="X994">
        <v>107552</v>
      </c>
      <c r="Y994">
        <v>0</v>
      </c>
      <c r="Z994" t="s">
        <v>1283</v>
      </c>
      <c r="AA994" s="6" t="s">
        <v>1890</v>
      </c>
      <c r="AB994" s="6"/>
      <c r="AC994" s="370"/>
      <c r="AD994" s="6">
        <v>1</v>
      </c>
      <c r="AE994" s="370">
        <v>2</v>
      </c>
      <c r="AF994" s="6">
        <v>1</v>
      </c>
      <c r="AG994" s="6"/>
    </row>
    <row r="995" spans="1:34" x14ac:dyDescent="0.3">
      <c r="A995" t="s">
        <v>1980</v>
      </c>
      <c r="B995" s="380" t="s">
        <v>1193</v>
      </c>
      <c r="C995" s="365" t="s">
        <v>1652</v>
      </c>
      <c r="D995" s="365" t="s">
        <v>1481</v>
      </c>
      <c r="E995" s="365" t="s">
        <v>11</v>
      </c>
      <c r="F995" s="365" t="s">
        <v>486</v>
      </c>
      <c r="G995" s="366">
        <v>43020</v>
      </c>
      <c r="H995" s="367">
        <v>0.61249999999999993</v>
      </c>
      <c r="I995" s="368"/>
      <c r="J995" s="368"/>
      <c r="K995" s="368"/>
      <c r="N995" s="368"/>
      <c r="O995" s="368"/>
      <c r="Q995" t="s">
        <v>785</v>
      </c>
      <c r="R995" t="s">
        <v>785</v>
      </c>
      <c r="S995" t="s">
        <v>800</v>
      </c>
      <c r="T995" t="s">
        <v>805</v>
      </c>
      <c r="U995" t="s">
        <v>806</v>
      </c>
      <c r="V995" s="369" t="s">
        <v>807</v>
      </c>
      <c r="W995" t="s">
        <v>1322</v>
      </c>
      <c r="X995">
        <v>131141</v>
      </c>
      <c r="Y995">
        <v>0</v>
      </c>
      <c r="Z995">
        <v>0</v>
      </c>
      <c r="AA995" s="6" t="s">
        <v>1890</v>
      </c>
      <c r="AB995" s="6"/>
      <c r="AC995" s="370"/>
      <c r="AD995" s="6">
        <v>2</v>
      </c>
      <c r="AE995" s="370">
        <v>3</v>
      </c>
      <c r="AF995" s="6">
        <v>2</v>
      </c>
      <c r="AG995" s="6"/>
    </row>
    <row r="996" spans="1:34" x14ac:dyDescent="0.3">
      <c r="A996" t="s">
        <v>1980</v>
      </c>
      <c r="B996" s="380" t="s">
        <v>1191</v>
      </c>
      <c r="C996" s="365" t="s">
        <v>1652</v>
      </c>
      <c r="D996" s="365" t="s">
        <v>1481</v>
      </c>
      <c r="E996" s="365" t="s">
        <v>11</v>
      </c>
      <c r="F996" s="365" t="s">
        <v>486</v>
      </c>
      <c r="G996" s="366">
        <v>43020</v>
      </c>
      <c r="H996" s="367">
        <v>0.61249999999999993</v>
      </c>
      <c r="I996" s="368">
        <v>0.12509999999999999</v>
      </c>
      <c r="J996" s="368">
        <v>9.4100000000000003E-2</v>
      </c>
      <c r="K996" s="368">
        <v>3.0999999999999986E-2</v>
      </c>
      <c r="L996">
        <v>1.0852999999999999</v>
      </c>
      <c r="M996" s="368">
        <v>0.53010000000000002</v>
      </c>
      <c r="N996" s="368">
        <v>0.55519999999999992</v>
      </c>
      <c r="O996" s="368"/>
      <c r="Q996" t="s">
        <v>834</v>
      </c>
      <c r="R996" t="s">
        <v>834</v>
      </c>
      <c r="S996" t="s">
        <v>534</v>
      </c>
      <c r="T996">
        <v>0</v>
      </c>
      <c r="U996">
        <v>0</v>
      </c>
      <c r="V996" s="369" t="s">
        <v>534</v>
      </c>
      <c r="W996" t="s">
        <v>1310</v>
      </c>
      <c r="X996">
        <v>105</v>
      </c>
      <c r="Y996">
        <v>0</v>
      </c>
      <c r="Z996">
        <v>0</v>
      </c>
      <c r="AA996" s="6" t="s">
        <v>1890</v>
      </c>
      <c r="AB996" s="6"/>
      <c r="AC996" s="370"/>
      <c r="AD996" s="6">
        <v>19</v>
      </c>
      <c r="AE996" s="370">
        <v>3</v>
      </c>
      <c r="AF996" s="6">
        <v>19</v>
      </c>
      <c r="AG996" s="6"/>
      <c r="AH996" t="s">
        <v>1338</v>
      </c>
    </row>
    <row r="997" spans="1:34" x14ac:dyDescent="0.3">
      <c r="A997" t="s">
        <v>1980</v>
      </c>
      <c r="B997" s="380" t="s">
        <v>1191</v>
      </c>
      <c r="C997" s="365" t="s">
        <v>1652</v>
      </c>
      <c r="D997" s="365" t="s">
        <v>1481</v>
      </c>
      <c r="E997" s="365" t="s">
        <v>11</v>
      </c>
      <c r="F997" s="365" t="s">
        <v>486</v>
      </c>
      <c r="G997" s="366">
        <v>43020</v>
      </c>
      <c r="H997" s="367">
        <v>0.61249999999999993</v>
      </c>
      <c r="I997" s="368"/>
      <c r="J997" s="368"/>
      <c r="K997" s="368"/>
      <c r="N997" s="368"/>
      <c r="O997" s="368"/>
      <c r="Q997" t="s">
        <v>785</v>
      </c>
      <c r="R997" t="s">
        <v>785</v>
      </c>
      <c r="S997" t="s">
        <v>786</v>
      </c>
      <c r="T997" t="s">
        <v>787</v>
      </c>
      <c r="U997" t="s">
        <v>791</v>
      </c>
      <c r="V997" s="369" t="s">
        <v>791</v>
      </c>
      <c r="W997" t="s">
        <v>1285</v>
      </c>
      <c r="X997">
        <v>22496</v>
      </c>
      <c r="Y997">
        <v>0</v>
      </c>
      <c r="Z997">
        <v>0</v>
      </c>
      <c r="AA997" s="6" t="s">
        <v>1890</v>
      </c>
      <c r="AB997" s="6">
        <v>1</v>
      </c>
      <c r="AC997" s="370">
        <v>3</v>
      </c>
      <c r="AD997" s="6">
        <v>1</v>
      </c>
      <c r="AE997" s="370">
        <v>3</v>
      </c>
      <c r="AF997" s="6">
        <v>1</v>
      </c>
      <c r="AG997" s="6">
        <v>1</v>
      </c>
      <c r="AH997" t="s">
        <v>1318</v>
      </c>
    </row>
    <row r="998" spans="1:34" x14ac:dyDescent="0.3">
      <c r="A998" t="s">
        <v>1980</v>
      </c>
      <c r="B998" s="380" t="s">
        <v>1180</v>
      </c>
      <c r="C998" s="365" t="s">
        <v>1652</v>
      </c>
      <c r="D998" s="365" t="s">
        <v>1481</v>
      </c>
      <c r="E998" s="365" t="s">
        <v>11</v>
      </c>
      <c r="F998" s="365" t="s">
        <v>486</v>
      </c>
      <c r="G998" s="366">
        <v>43020</v>
      </c>
      <c r="H998" s="367">
        <v>0.61249999999999993</v>
      </c>
      <c r="I998" s="368">
        <v>0.154</v>
      </c>
      <c r="J998" s="368">
        <v>0.1152</v>
      </c>
      <c r="K998" s="368">
        <v>3.8800000000000001E-2</v>
      </c>
      <c r="L998">
        <v>1.2995000000000001</v>
      </c>
      <c r="M998" s="368">
        <v>0.49640000000000001</v>
      </c>
      <c r="N998" s="368">
        <v>0.80310000000000015</v>
      </c>
      <c r="O998" s="368" t="s">
        <v>1323</v>
      </c>
      <c r="P998" t="s">
        <v>1324</v>
      </c>
      <c r="Q998" t="s">
        <v>785</v>
      </c>
      <c r="R998" t="s">
        <v>785</v>
      </c>
      <c r="S998" t="s">
        <v>786</v>
      </c>
      <c r="T998" t="s">
        <v>787</v>
      </c>
      <c r="U998" t="s">
        <v>791</v>
      </c>
      <c r="V998" s="369" t="s">
        <v>791</v>
      </c>
      <c r="W998" t="s">
        <v>1285</v>
      </c>
      <c r="X998">
        <v>22496</v>
      </c>
      <c r="Y998">
        <v>0</v>
      </c>
      <c r="Z998">
        <v>0</v>
      </c>
      <c r="AA998" s="6" t="s">
        <v>1890</v>
      </c>
      <c r="AB998" s="6"/>
      <c r="AC998" s="370"/>
      <c r="AD998" s="6">
        <v>1</v>
      </c>
      <c r="AE998" s="370">
        <v>3</v>
      </c>
      <c r="AF998" s="6">
        <v>1</v>
      </c>
      <c r="AG998" s="6"/>
      <c r="AH998" t="s">
        <v>1318</v>
      </c>
    </row>
    <row r="999" spans="1:34" x14ac:dyDescent="0.3">
      <c r="A999" t="s">
        <v>1980</v>
      </c>
      <c r="B999" s="380" t="s">
        <v>1180</v>
      </c>
      <c r="C999" s="365" t="s">
        <v>1652</v>
      </c>
      <c r="D999" s="365" t="s">
        <v>1481</v>
      </c>
      <c r="E999" s="365" t="s">
        <v>11</v>
      </c>
      <c r="F999" s="365" t="s">
        <v>486</v>
      </c>
      <c r="G999" s="366">
        <v>43020</v>
      </c>
      <c r="H999" s="367">
        <v>0.61249999999999993</v>
      </c>
      <c r="I999" s="368"/>
      <c r="J999" s="368"/>
      <c r="K999" s="368"/>
      <c r="N999" s="368"/>
      <c r="O999" s="368"/>
      <c r="Q999" t="s">
        <v>834</v>
      </c>
      <c r="R999" t="s">
        <v>834</v>
      </c>
      <c r="S999" t="s">
        <v>534</v>
      </c>
      <c r="T999">
        <v>0</v>
      </c>
      <c r="U999">
        <v>0</v>
      </c>
      <c r="V999" s="369" t="s">
        <v>534</v>
      </c>
      <c r="W999" t="s">
        <v>1310</v>
      </c>
      <c r="X999">
        <v>105</v>
      </c>
      <c r="Y999">
        <v>0</v>
      </c>
      <c r="Z999">
        <v>0</v>
      </c>
      <c r="AA999" s="6" t="s">
        <v>1890</v>
      </c>
      <c r="AB999" s="6"/>
      <c r="AC999" s="370"/>
      <c r="AD999" s="6">
        <v>23</v>
      </c>
      <c r="AE999" s="370">
        <v>3</v>
      </c>
      <c r="AF999" s="6">
        <v>23</v>
      </c>
      <c r="AG999" s="6"/>
      <c r="AH999" t="s">
        <v>1338</v>
      </c>
    </row>
    <row r="1000" spans="1:34" x14ac:dyDescent="0.3">
      <c r="A1000" t="s">
        <v>1980</v>
      </c>
      <c r="B1000" s="380" t="s">
        <v>1989</v>
      </c>
      <c r="C1000" s="365" t="s">
        <v>1652</v>
      </c>
      <c r="D1000" s="365" t="s">
        <v>1481</v>
      </c>
      <c r="E1000" s="365" t="s">
        <v>3</v>
      </c>
      <c r="F1000" s="365" t="s">
        <v>192</v>
      </c>
      <c r="G1000" s="366">
        <v>43018</v>
      </c>
      <c r="H1000" s="367">
        <v>0.43888888888888888</v>
      </c>
      <c r="I1000" s="368">
        <v>3.1800000000000002E-2</v>
      </c>
      <c r="J1000" s="368">
        <v>2.2200000000000001E-2</v>
      </c>
      <c r="K1000" s="368">
        <v>9.6000000000000009E-3</v>
      </c>
      <c r="L1000">
        <v>0.2157</v>
      </c>
      <c r="M1000" s="368">
        <v>0.1206</v>
      </c>
      <c r="N1000" s="368">
        <v>9.5100000000000004E-2</v>
      </c>
      <c r="O1000" s="368"/>
      <c r="Q1000" t="s">
        <v>785</v>
      </c>
      <c r="R1000" t="s">
        <v>785</v>
      </c>
      <c r="S1000" t="s">
        <v>786</v>
      </c>
      <c r="T1000" t="s">
        <v>787</v>
      </c>
      <c r="U1000" t="s">
        <v>788</v>
      </c>
      <c r="V1000" s="369" t="s">
        <v>35</v>
      </c>
      <c r="W1000" t="s">
        <v>1358</v>
      </c>
      <c r="X1000">
        <v>129370</v>
      </c>
      <c r="Y1000">
        <v>0</v>
      </c>
      <c r="Z1000">
        <v>0</v>
      </c>
      <c r="AA1000" s="6" t="s">
        <v>1890</v>
      </c>
      <c r="AB1000" s="6">
        <v>1</v>
      </c>
      <c r="AC1000" s="370">
        <v>3</v>
      </c>
      <c r="AD1000" s="6"/>
      <c r="AE1000" s="370"/>
      <c r="AF1000" s="6">
        <v>1</v>
      </c>
      <c r="AG1000" s="6"/>
      <c r="AH1000" t="s">
        <v>1664</v>
      </c>
    </row>
    <row r="1001" spans="1:34" x14ac:dyDescent="0.3">
      <c r="A1001" t="s">
        <v>1980</v>
      </c>
      <c r="B1001" s="380" t="s">
        <v>1989</v>
      </c>
      <c r="C1001" s="365" t="s">
        <v>1652</v>
      </c>
      <c r="D1001" s="365" t="s">
        <v>1481</v>
      </c>
      <c r="E1001" s="365" t="s">
        <v>3</v>
      </c>
      <c r="F1001" s="365" t="s">
        <v>192</v>
      </c>
      <c r="G1001" s="366">
        <v>43018</v>
      </c>
      <c r="H1001" s="367">
        <v>0.43888888888888888</v>
      </c>
      <c r="I1001" s="368"/>
      <c r="J1001" s="368"/>
      <c r="K1001" s="368"/>
      <c r="N1001" s="368"/>
      <c r="O1001" s="368"/>
      <c r="Q1001" t="s">
        <v>1286</v>
      </c>
      <c r="R1001">
        <v>0</v>
      </c>
      <c r="S1001">
        <v>0</v>
      </c>
      <c r="T1001">
        <v>0</v>
      </c>
      <c r="U1001">
        <v>0</v>
      </c>
      <c r="V1001" s="369" t="s">
        <v>1366</v>
      </c>
      <c r="W1001">
        <v>0</v>
      </c>
      <c r="X1001">
        <v>0</v>
      </c>
      <c r="Y1001">
        <v>0</v>
      </c>
      <c r="Z1001">
        <v>0</v>
      </c>
      <c r="AA1001" s="6" t="s">
        <v>1890</v>
      </c>
      <c r="AB1001" s="6">
        <v>1</v>
      </c>
      <c r="AC1001" s="370">
        <v>1</v>
      </c>
      <c r="AD1001" s="6">
        <v>1</v>
      </c>
      <c r="AE1001" s="370">
        <v>1</v>
      </c>
      <c r="AF1001" s="6">
        <v>2</v>
      </c>
      <c r="AG1001" s="6"/>
    </row>
    <row r="1002" spans="1:34" x14ac:dyDescent="0.3">
      <c r="A1002" t="s">
        <v>1980</v>
      </c>
      <c r="B1002" s="380" t="s">
        <v>1989</v>
      </c>
      <c r="C1002" s="365" t="s">
        <v>1652</v>
      </c>
      <c r="D1002" s="365" t="s">
        <v>1481</v>
      </c>
      <c r="E1002" s="365" t="s">
        <v>3</v>
      </c>
      <c r="F1002" s="365" t="s">
        <v>192</v>
      </c>
      <c r="G1002" s="366">
        <v>43018</v>
      </c>
      <c r="H1002" s="367">
        <v>0.43888888888888888</v>
      </c>
      <c r="I1002" s="368"/>
      <c r="J1002" s="368"/>
      <c r="K1002" s="368"/>
      <c r="N1002" s="368"/>
      <c r="O1002" s="368"/>
      <c r="Q1002" t="s">
        <v>785</v>
      </c>
      <c r="R1002" t="s">
        <v>785</v>
      </c>
      <c r="S1002" t="s">
        <v>800</v>
      </c>
      <c r="T1002" t="s">
        <v>801</v>
      </c>
      <c r="U1002" t="s">
        <v>802</v>
      </c>
      <c r="V1002" s="369" t="s">
        <v>38</v>
      </c>
      <c r="W1002" t="s">
        <v>1376</v>
      </c>
      <c r="X1002">
        <v>130544</v>
      </c>
      <c r="Y1002">
        <v>0</v>
      </c>
      <c r="Z1002">
        <v>0</v>
      </c>
      <c r="AA1002" s="6" t="s">
        <v>1890</v>
      </c>
      <c r="AB1002" s="6"/>
      <c r="AC1002" s="370"/>
      <c r="AD1002" s="6">
        <v>1</v>
      </c>
      <c r="AE1002" s="370">
        <v>2</v>
      </c>
      <c r="AF1002" s="6">
        <v>1</v>
      </c>
      <c r="AG1002" s="6"/>
    </row>
    <row r="1003" spans="1:34" x14ac:dyDescent="0.3">
      <c r="A1003" t="s">
        <v>1980</v>
      </c>
      <c r="B1003" s="380" t="s">
        <v>1989</v>
      </c>
      <c r="C1003" s="365" t="s">
        <v>1652</v>
      </c>
      <c r="D1003" s="365" t="s">
        <v>1481</v>
      </c>
      <c r="E1003" s="365" t="s">
        <v>3</v>
      </c>
      <c r="F1003" s="365" t="s">
        <v>192</v>
      </c>
      <c r="G1003" s="366">
        <v>43018</v>
      </c>
      <c r="H1003" s="367">
        <v>0.43888888888888888</v>
      </c>
      <c r="I1003" s="368"/>
      <c r="J1003" s="368"/>
      <c r="K1003" s="368"/>
      <c r="N1003" s="368"/>
      <c r="O1003" s="368"/>
      <c r="Q1003" t="s">
        <v>785</v>
      </c>
      <c r="R1003" t="s">
        <v>785</v>
      </c>
      <c r="S1003" t="s">
        <v>800</v>
      </c>
      <c r="T1003" t="s">
        <v>805</v>
      </c>
      <c r="U1003" t="s">
        <v>806</v>
      </c>
      <c r="V1003" s="369" t="s">
        <v>807</v>
      </c>
      <c r="W1003" t="s">
        <v>1322</v>
      </c>
      <c r="X1003">
        <v>131141</v>
      </c>
      <c r="Y1003">
        <v>0</v>
      </c>
      <c r="Z1003">
        <v>0</v>
      </c>
      <c r="AA1003" s="6" t="s">
        <v>1890</v>
      </c>
      <c r="AB1003" s="6"/>
      <c r="AC1003" s="370"/>
      <c r="AD1003" s="6">
        <v>1</v>
      </c>
      <c r="AE1003" s="370">
        <v>3</v>
      </c>
      <c r="AF1003" s="6">
        <v>1</v>
      </c>
      <c r="AG1003" s="6"/>
    </row>
    <row r="1004" spans="1:34" x14ac:dyDescent="0.3">
      <c r="A1004" t="s">
        <v>1980</v>
      </c>
      <c r="B1004" s="380" t="s">
        <v>1989</v>
      </c>
      <c r="C1004" s="365" t="s">
        <v>1652</v>
      </c>
      <c r="D1004" s="365" t="s">
        <v>1481</v>
      </c>
      <c r="E1004" s="365" t="s">
        <v>3</v>
      </c>
      <c r="F1004" s="365" t="s">
        <v>192</v>
      </c>
      <c r="G1004" s="366">
        <v>43018</v>
      </c>
      <c r="H1004" s="367">
        <v>0.43888888888888888</v>
      </c>
      <c r="I1004" s="368"/>
      <c r="J1004" s="368"/>
      <c r="K1004" s="368"/>
      <c r="N1004" s="368"/>
      <c r="O1004" s="368"/>
      <c r="Q1004" t="s">
        <v>1286</v>
      </c>
      <c r="R1004">
        <v>0</v>
      </c>
      <c r="S1004">
        <v>0</v>
      </c>
      <c r="T1004">
        <v>0</v>
      </c>
      <c r="U1004">
        <v>0</v>
      </c>
      <c r="V1004" s="369" t="s">
        <v>1463</v>
      </c>
      <c r="W1004">
        <v>0</v>
      </c>
      <c r="X1004">
        <v>0</v>
      </c>
      <c r="Y1004">
        <v>0</v>
      </c>
      <c r="Z1004">
        <v>0</v>
      </c>
      <c r="AA1004" s="6" t="s">
        <v>1298</v>
      </c>
      <c r="AB1004" s="6"/>
      <c r="AC1004" s="370"/>
      <c r="AD1004" s="6">
        <v>1</v>
      </c>
      <c r="AE1004" s="370">
        <v>1</v>
      </c>
      <c r="AF1004" s="6">
        <v>1</v>
      </c>
      <c r="AG1004" s="6"/>
      <c r="AH1004" t="s">
        <v>1710</v>
      </c>
    </row>
    <row r="1005" spans="1:34" x14ac:dyDescent="0.3">
      <c r="A1005" t="s">
        <v>1980</v>
      </c>
      <c r="B1005" t="s">
        <v>1001</v>
      </c>
      <c r="C1005" s="365" t="s">
        <v>1278</v>
      </c>
      <c r="D1005" s="365" t="s">
        <v>1481</v>
      </c>
      <c r="E1005" s="365" t="s">
        <v>10</v>
      </c>
      <c r="F1005" s="365" t="s">
        <v>203</v>
      </c>
      <c r="G1005" s="366">
        <v>42900</v>
      </c>
      <c r="H1005" s="367">
        <v>0.76111111111111107</v>
      </c>
      <c r="I1005" s="368">
        <v>2.0999999999999999E-3</v>
      </c>
      <c r="J1005" s="368">
        <v>0</v>
      </c>
      <c r="K1005" s="368">
        <v>2.0999999999999999E-3</v>
      </c>
      <c r="L1005">
        <v>1.5100000000000001E-2</v>
      </c>
      <c r="M1005" s="368">
        <v>3.5000000000000001E-3</v>
      </c>
      <c r="N1005" s="368">
        <v>1.1600000000000001E-2</v>
      </c>
      <c r="O1005" s="368"/>
      <c r="Q1005" t="s">
        <v>834</v>
      </c>
      <c r="R1005" t="s">
        <v>834</v>
      </c>
      <c r="S1005" t="s">
        <v>1352</v>
      </c>
      <c r="T1005">
        <v>0</v>
      </c>
      <c r="U1005">
        <v>0</v>
      </c>
      <c r="V1005" s="369" t="s">
        <v>1352</v>
      </c>
      <c r="W1005" t="s">
        <v>1353</v>
      </c>
      <c r="X1005">
        <v>101</v>
      </c>
      <c r="Y1005">
        <v>0</v>
      </c>
      <c r="Z1005">
        <v>0</v>
      </c>
      <c r="AA1005" s="6" t="s">
        <v>1890</v>
      </c>
      <c r="AB1005" s="6">
        <v>1</v>
      </c>
      <c r="AC1005" s="370">
        <v>1</v>
      </c>
      <c r="AD1005" s="6"/>
      <c r="AE1005" s="370"/>
      <c r="AF1005" s="6">
        <v>1</v>
      </c>
      <c r="AG1005" s="6"/>
      <c r="AH1005" t="s">
        <v>1464</v>
      </c>
    </row>
    <row r="1006" spans="1:34" x14ac:dyDescent="0.3">
      <c r="A1006" t="s">
        <v>1980</v>
      </c>
      <c r="B1006" t="s">
        <v>1001</v>
      </c>
      <c r="C1006" s="365" t="s">
        <v>1278</v>
      </c>
      <c r="D1006" s="365" t="s">
        <v>1481</v>
      </c>
      <c r="E1006" s="365" t="s">
        <v>10</v>
      </c>
      <c r="F1006" s="365" t="s">
        <v>203</v>
      </c>
      <c r="G1006" s="366">
        <v>42900</v>
      </c>
      <c r="H1006" s="367">
        <v>0.76111111111111107</v>
      </c>
      <c r="I1006" s="368"/>
      <c r="J1006" s="368"/>
      <c r="K1006" s="368"/>
      <c r="N1006" s="368"/>
      <c r="O1006" s="368"/>
      <c r="Q1006" t="s">
        <v>785</v>
      </c>
      <c r="R1006" t="s">
        <v>785</v>
      </c>
      <c r="S1006" t="s">
        <v>800</v>
      </c>
      <c r="T1006" t="s">
        <v>805</v>
      </c>
      <c r="U1006" t="s">
        <v>806</v>
      </c>
      <c r="V1006" s="369" t="s">
        <v>806</v>
      </c>
      <c r="W1006" t="s">
        <v>1317</v>
      </c>
      <c r="X1006">
        <v>913</v>
      </c>
      <c r="Y1006">
        <v>0</v>
      </c>
      <c r="Z1006">
        <v>0</v>
      </c>
      <c r="AA1006" s="6" t="s">
        <v>1890</v>
      </c>
      <c r="AB1006" s="6">
        <v>1</v>
      </c>
      <c r="AC1006" s="370">
        <v>3</v>
      </c>
      <c r="AD1006" s="6">
        <v>1</v>
      </c>
      <c r="AE1006" s="370">
        <v>3</v>
      </c>
      <c r="AF1006" s="6">
        <v>2</v>
      </c>
      <c r="AG1006" s="6"/>
    </row>
    <row r="1007" spans="1:34" x14ac:dyDescent="0.3">
      <c r="A1007" t="s">
        <v>1980</v>
      </c>
      <c r="B1007" t="s">
        <v>1001</v>
      </c>
      <c r="C1007" s="365" t="s">
        <v>1278</v>
      </c>
      <c r="D1007" s="365" t="s">
        <v>1481</v>
      </c>
      <c r="E1007" s="365" t="s">
        <v>10</v>
      </c>
      <c r="F1007" s="365" t="s">
        <v>203</v>
      </c>
      <c r="G1007" s="366">
        <v>42900</v>
      </c>
      <c r="H1007" s="367">
        <v>0.76111111111111107</v>
      </c>
      <c r="I1007" s="368"/>
      <c r="J1007" s="368"/>
      <c r="K1007" s="368"/>
      <c r="N1007" s="368"/>
      <c r="O1007" s="368"/>
      <c r="Q1007" t="s">
        <v>813</v>
      </c>
      <c r="R1007" t="s">
        <v>813</v>
      </c>
      <c r="S1007" t="s">
        <v>821</v>
      </c>
      <c r="T1007" t="s">
        <v>1302</v>
      </c>
      <c r="U1007" t="s">
        <v>1303</v>
      </c>
      <c r="V1007" s="369" t="s">
        <v>1304</v>
      </c>
      <c r="W1007" t="s">
        <v>1305</v>
      </c>
      <c r="X1007">
        <v>120020</v>
      </c>
      <c r="Y1007">
        <v>0</v>
      </c>
      <c r="Z1007">
        <v>0</v>
      </c>
      <c r="AA1007" s="6" t="s">
        <v>1890</v>
      </c>
      <c r="AB1007" s="6"/>
      <c r="AC1007" s="370"/>
      <c r="AD1007" s="6">
        <v>1</v>
      </c>
      <c r="AE1007" s="370">
        <v>1</v>
      </c>
      <c r="AF1007" s="6">
        <v>1</v>
      </c>
      <c r="AG1007" s="6"/>
    </row>
    <row r="1008" spans="1:34" x14ac:dyDescent="0.3">
      <c r="A1008" t="s">
        <v>1980</v>
      </c>
      <c r="B1008" t="s">
        <v>1001</v>
      </c>
      <c r="C1008" s="365" t="s">
        <v>1278</v>
      </c>
      <c r="D1008" s="365" t="s">
        <v>1481</v>
      </c>
      <c r="E1008" s="365" t="s">
        <v>10</v>
      </c>
      <c r="F1008" s="365" t="s">
        <v>203</v>
      </c>
      <c r="G1008" s="366">
        <v>42900</v>
      </c>
      <c r="H1008" s="367">
        <v>0.76111111111111107</v>
      </c>
      <c r="I1008" s="368"/>
      <c r="J1008" s="368"/>
      <c r="K1008" s="368"/>
      <c r="N1008" s="368"/>
      <c r="O1008" s="368"/>
      <c r="Q1008" t="s">
        <v>813</v>
      </c>
      <c r="R1008" t="s">
        <v>813</v>
      </c>
      <c r="S1008" t="s">
        <v>821</v>
      </c>
      <c r="T1008" t="s">
        <v>1302</v>
      </c>
      <c r="U1008" t="s">
        <v>1303</v>
      </c>
      <c r="V1008" s="369" t="s">
        <v>1303</v>
      </c>
      <c r="W1008" t="s">
        <v>1319</v>
      </c>
      <c r="X1008">
        <v>119822</v>
      </c>
      <c r="Y1008">
        <v>0</v>
      </c>
      <c r="Z1008">
        <v>0</v>
      </c>
      <c r="AA1008" s="6" t="s">
        <v>1890</v>
      </c>
      <c r="AB1008" s="6"/>
      <c r="AC1008" s="370"/>
      <c r="AD1008" s="6">
        <v>1</v>
      </c>
      <c r="AE1008" s="370">
        <v>3</v>
      </c>
      <c r="AF1008" s="6">
        <v>1</v>
      </c>
      <c r="AG1008" s="6"/>
    </row>
    <row r="1009" spans="1:34" x14ac:dyDescent="0.3">
      <c r="A1009" t="s">
        <v>1980</v>
      </c>
      <c r="B1009" t="s">
        <v>1001</v>
      </c>
      <c r="C1009" s="365" t="s">
        <v>1278</v>
      </c>
      <c r="D1009" s="365" t="s">
        <v>1481</v>
      </c>
      <c r="E1009" s="365" t="s">
        <v>10</v>
      </c>
      <c r="F1009" s="365" t="s">
        <v>203</v>
      </c>
      <c r="G1009" s="366">
        <v>42900</v>
      </c>
      <c r="H1009" s="367">
        <v>0.76111111111111107</v>
      </c>
      <c r="I1009" s="368"/>
      <c r="J1009" s="368"/>
      <c r="K1009" s="368"/>
      <c r="N1009" s="368"/>
      <c r="O1009" s="368"/>
      <c r="Q1009" t="s">
        <v>813</v>
      </c>
      <c r="R1009" t="s">
        <v>813</v>
      </c>
      <c r="S1009" t="s">
        <v>833</v>
      </c>
      <c r="T1009">
        <v>0</v>
      </c>
      <c r="U1009">
        <v>0</v>
      </c>
      <c r="V1009" s="369" t="s">
        <v>833</v>
      </c>
      <c r="W1009" t="s">
        <v>1355</v>
      </c>
      <c r="X1009">
        <v>1078</v>
      </c>
      <c r="Y1009">
        <v>0</v>
      </c>
      <c r="Z1009" t="s">
        <v>1356</v>
      </c>
      <c r="AA1009" s="6" t="s">
        <v>1890</v>
      </c>
      <c r="AB1009" s="6"/>
      <c r="AC1009" s="370"/>
      <c r="AD1009" s="6">
        <v>1</v>
      </c>
      <c r="AE1009" s="370">
        <v>1</v>
      </c>
      <c r="AF1009" s="6">
        <v>1</v>
      </c>
      <c r="AG1009" s="6"/>
    </row>
    <row r="1010" spans="1:34" x14ac:dyDescent="0.3">
      <c r="A1010" t="s">
        <v>1980</v>
      </c>
      <c r="B1010" t="s">
        <v>1001</v>
      </c>
      <c r="C1010" s="365" t="s">
        <v>1278</v>
      </c>
      <c r="D1010" s="365" t="s">
        <v>1481</v>
      </c>
      <c r="E1010" s="365" t="s">
        <v>10</v>
      </c>
      <c r="F1010" s="365" t="s">
        <v>203</v>
      </c>
      <c r="G1010" s="366">
        <v>42900</v>
      </c>
      <c r="H1010" s="367">
        <v>0.76111111111111107</v>
      </c>
      <c r="I1010" s="368"/>
      <c r="J1010" s="368"/>
      <c r="K1010" s="368"/>
      <c r="N1010" s="368"/>
      <c r="O1010" s="368"/>
      <c r="Q1010" t="s">
        <v>834</v>
      </c>
      <c r="R1010" t="s">
        <v>834</v>
      </c>
      <c r="S1010" t="s">
        <v>534</v>
      </c>
      <c r="T1010" t="s">
        <v>835</v>
      </c>
      <c r="U1010" t="s">
        <v>850</v>
      </c>
      <c r="V1010" s="369" t="s">
        <v>41</v>
      </c>
      <c r="W1010" t="s">
        <v>1282</v>
      </c>
      <c r="X1010">
        <v>138998</v>
      </c>
      <c r="Y1010">
        <v>0</v>
      </c>
      <c r="Z1010" t="s">
        <v>1454</v>
      </c>
      <c r="AA1010" s="6" t="s">
        <v>1890</v>
      </c>
      <c r="AB1010" s="6"/>
      <c r="AC1010" s="370"/>
      <c r="AD1010" s="6">
        <v>1</v>
      </c>
      <c r="AE1010" s="370">
        <v>2</v>
      </c>
      <c r="AF1010" s="6">
        <v>1</v>
      </c>
      <c r="AG1010" s="6"/>
    </row>
    <row r="1011" spans="1:34" x14ac:dyDescent="0.3">
      <c r="A1011" t="s">
        <v>1980</v>
      </c>
      <c r="B1011" t="s">
        <v>1001</v>
      </c>
      <c r="C1011" s="365" t="s">
        <v>1278</v>
      </c>
      <c r="D1011" s="365" t="s">
        <v>1481</v>
      </c>
      <c r="E1011" s="365" t="s">
        <v>10</v>
      </c>
      <c r="F1011" s="365" t="s">
        <v>203</v>
      </c>
      <c r="G1011" s="366">
        <v>42900</v>
      </c>
      <c r="H1011" s="367">
        <v>0.76111111111111107</v>
      </c>
      <c r="I1011" s="368"/>
      <c r="J1011" s="368"/>
      <c r="K1011" s="368"/>
      <c r="N1011" s="368"/>
      <c r="O1011" s="368"/>
      <c r="Q1011" t="s">
        <v>813</v>
      </c>
      <c r="R1011" t="s">
        <v>813</v>
      </c>
      <c r="S1011" t="s">
        <v>817</v>
      </c>
      <c r="T1011">
        <v>0</v>
      </c>
      <c r="U1011">
        <v>0</v>
      </c>
      <c r="V1011" s="369" t="s">
        <v>1473</v>
      </c>
      <c r="W1011">
        <v>0</v>
      </c>
      <c r="X1011">
        <v>1080</v>
      </c>
      <c r="Y1011">
        <v>0</v>
      </c>
      <c r="Z1011">
        <v>0</v>
      </c>
      <c r="AA1011" s="6" t="s">
        <v>1890</v>
      </c>
      <c r="AB1011" s="6"/>
      <c r="AC1011" s="370"/>
      <c r="AD1011" s="6">
        <v>1</v>
      </c>
      <c r="AE1011" s="370">
        <v>2</v>
      </c>
      <c r="AF1011" s="6">
        <v>1</v>
      </c>
      <c r="AG1011" s="6"/>
    </row>
    <row r="1012" spans="1:34" x14ac:dyDescent="0.3">
      <c r="A1012" t="s">
        <v>1980</v>
      </c>
      <c r="B1012" t="s">
        <v>1001</v>
      </c>
      <c r="C1012" s="365" t="s">
        <v>1278</v>
      </c>
      <c r="D1012" s="365" t="s">
        <v>1481</v>
      </c>
      <c r="E1012" s="365" t="s">
        <v>10</v>
      </c>
      <c r="F1012" s="365" t="s">
        <v>203</v>
      </c>
      <c r="G1012" s="366">
        <v>42900</v>
      </c>
      <c r="H1012" s="367">
        <v>0.76111111111111107</v>
      </c>
      <c r="I1012" s="368"/>
      <c r="J1012" s="368"/>
      <c r="K1012" s="368"/>
      <c r="N1012" s="368"/>
      <c r="O1012" s="368"/>
      <c r="Q1012" t="s">
        <v>1286</v>
      </c>
      <c r="R1012" t="s">
        <v>1450</v>
      </c>
      <c r="S1012">
        <v>0</v>
      </c>
      <c r="T1012">
        <v>0</v>
      </c>
      <c r="U1012">
        <v>0</v>
      </c>
      <c r="V1012" s="369" t="s">
        <v>1450</v>
      </c>
      <c r="W1012">
        <v>0</v>
      </c>
      <c r="X1012">
        <v>0</v>
      </c>
      <c r="Y1012">
        <v>0</v>
      </c>
      <c r="Z1012" t="s">
        <v>1451</v>
      </c>
      <c r="AA1012" s="6" t="s">
        <v>1293</v>
      </c>
      <c r="AB1012" s="6"/>
      <c r="AC1012" s="370"/>
      <c r="AD1012" s="6">
        <v>1</v>
      </c>
      <c r="AE1012" s="370">
        <v>3</v>
      </c>
      <c r="AF1012" s="6">
        <v>1</v>
      </c>
      <c r="AG1012" s="6"/>
      <c r="AH1012" t="s">
        <v>1659</v>
      </c>
    </row>
    <row r="1013" spans="1:34" x14ac:dyDescent="0.3">
      <c r="A1013" t="s">
        <v>1980</v>
      </c>
      <c r="B1013" t="s">
        <v>1000</v>
      </c>
      <c r="C1013" s="365" t="s">
        <v>1278</v>
      </c>
      <c r="D1013" s="365" t="s">
        <v>1481</v>
      </c>
      <c r="E1013" s="365" t="s">
        <v>10</v>
      </c>
      <c r="F1013" s="365" t="s">
        <v>203</v>
      </c>
      <c r="G1013" s="366">
        <v>42900</v>
      </c>
      <c r="H1013" s="367">
        <v>0.76111111111111107</v>
      </c>
      <c r="I1013" s="368">
        <v>2.2000000000000001E-3</v>
      </c>
      <c r="J1013" s="368">
        <v>0</v>
      </c>
      <c r="K1013" s="368">
        <v>2.2000000000000001E-3</v>
      </c>
      <c r="L1013">
        <v>1.0699999999999999E-2</v>
      </c>
      <c r="M1013" s="368">
        <v>3.2000000000000002E-3</v>
      </c>
      <c r="N1013" s="368">
        <v>7.4999999999999997E-3</v>
      </c>
      <c r="O1013" s="368"/>
      <c r="Q1013" t="s">
        <v>813</v>
      </c>
      <c r="R1013" t="s">
        <v>813</v>
      </c>
      <c r="S1013" t="s">
        <v>821</v>
      </c>
      <c r="T1013" t="s">
        <v>822</v>
      </c>
      <c r="U1013" t="s">
        <v>1400</v>
      </c>
      <c r="V1013" s="369" t="s">
        <v>1435</v>
      </c>
      <c r="W1013" t="s">
        <v>1436</v>
      </c>
      <c r="X1013">
        <v>101702</v>
      </c>
      <c r="Y1013">
        <v>0</v>
      </c>
      <c r="Z1013">
        <v>0</v>
      </c>
      <c r="AA1013" s="6" t="s">
        <v>1890</v>
      </c>
      <c r="AB1013" s="6">
        <v>1</v>
      </c>
      <c r="AC1013" s="370">
        <v>2</v>
      </c>
      <c r="AD1013" s="6" t="s">
        <v>1896</v>
      </c>
      <c r="AE1013" s="370">
        <v>3</v>
      </c>
      <c r="AF1013" s="6">
        <v>1</v>
      </c>
      <c r="AG1013" s="6">
        <v>1</v>
      </c>
    </row>
    <row r="1014" spans="1:34" x14ac:dyDescent="0.3">
      <c r="A1014" t="s">
        <v>1980</v>
      </c>
      <c r="B1014" t="s">
        <v>1000</v>
      </c>
      <c r="C1014" s="365" t="s">
        <v>1278</v>
      </c>
      <c r="D1014" s="365" t="s">
        <v>1481</v>
      </c>
      <c r="E1014" s="365" t="s">
        <v>10</v>
      </c>
      <c r="F1014" s="365" t="s">
        <v>203</v>
      </c>
      <c r="G1014" s="366">
        <v>42900</v>
      </c>
      <c r="H1014" s="367">
        <v>0.76111111111111107</v>
      </c>
      <c r="I1014" s="368"/>
      <c r="J1014" s="368"/>
      <c r="K1014" s="368"/>
      <c r="N1014" s="368"/>
      <c r="O1014" s="368"/>
      <c r="Q1014" t="s">
        <v>785</v>
      </c>
      <c r="R1014" t="s">
        <v>785</v>
      </c>
      <c r="S1014" t="s">
        <v>800</v>
      </c>
      <c r="T1014" t="s">
        <v>805</v>
      </c>
      <c r="U1014" t="s">
        <v>806</v>
      </c>
      <c r="V1014" s="369" t="s">
        <v>806</v>
      </c>
      <c r="W1014" t="s">
        <v>1317</v>
      </c>
      <c r="X1014">
        <v>913</v>
      </c>
      <c r="Y1014">
        <v>0</v>
      </c>
      <c r="Z1014">
        <v>0</v>
      </c>
      <c r="AA1014" s="6" t="s">
        <v>1890</v>
      </c>
      <c r="AB1014" s="6"/>
      <c r="AC1014" s="370"/>
      <c r="AD1014" s="6">
        <v>1</v>
      </c>
      <c r="AE1014" s="370">
        <v>3</v>
      </c>
      <c r="AF1014" s="6">
        <v>1</v>
      </c>
      <c r="AG1014" s="6"/>
    </row>
    <row r="1015" spans="1:34" x14ac:dyDescent="0.3">
      <c r="A1015" t="s">
        <v>1980</v>
      </c>
      <c r="B1015" t="s">
        <v>1000</v>
      </c>
      <c r="C1015" s="365" t="s">
        <v>1278</v>
      </c>
      <c r="D1015" s="365" t="s">
        <v>1481</v>
      </c>
      <c r="E1015" s="365" t="s">
        <v>10</v>
      </c>
      <c r="F1015" s="365" t="s">
        <v>203</v>
      </c>
      <c r="G1015" s="366">
        <v>42900</v>
      </c>
      <c r="H1015" s="367">
        <v>0.76111111111111107</v>
      </c>
      <c r="I1015" s="368"/>
      <c r="J1015" s="368"/>
      <c r="K1015" s="368"/>
      <c r="N1015" s="368"/>
      <c r="O1015" s="368"/>
      <c r="Q1015" t="s">
        <v>813</v>
      </c>
      <c r="R1015" t="s">
        <v>813</v>
      </c>
      <c r="S1015" t="s">
        <v>817</v>
      </c>
      <c r="T1015" t="s">
        <v>830</v>
      </c>
      <c r="U1015">
        <v>0</v>
      </c>
      <c r="V1015" s="369" t="s">
        <v>830</v>
      </c>
      <c r="W1015" t="s">
        <v>1348</v>
      </c>
      <c r="X1015">
        <v>106033</v>
      </c>
      <c r="Y1015">
        <v>0</v>
      </c>
      <c r="Z1015">
        <v>0</v>
      </c>
      <c r="AA1015" s="6" t="s">
        <v>1890</v>
      </c>
      <c r="AB1015" s="6"/>
      <c r="AC1015" s="370"/>
      <c r="AD1015" s="6">
        <v>2</v>
      </c>
      <c r="AE1015" s="370">
        <v>1</v>
      </c>
      <c r="AF1015" s="6">
        <v>2</v>
      </c>
      <c r="AG1015" s="6"/>
      <c r="AH1015" t="s">
        <v>1990</v>
      </c>
    </row>
    <row r="1016" spans="1:34" x14ac:dyDescent="0.3">
      <c r="A1016" t="s">
        <v>1980</v>
      </c>
      <c r="B1016" t="s">
        <v>1000</v>
      </c>
      <c r="C1016" s="365" t="s">
        <v>1278</v>
      </c>
      <c r="D1016" s="365" t="s">
        <v>1481</v>
      </c>
      <c r="E1016" s="365" t="s">
        <v>10</v>
      </c>
      <c r="F1016" s="365" t="s">
        <v>203</v>
      </c>
      <c r="G1016" s="366">
        <v>42900</v>
      </c>
      <c r="H1016" s="367">
        <v>0.76111111111111107</v>
      </c>
      <c r="I1016" s="368"/>
      <c r="J1016" s="368"/>
      <c r="K1016" s="368"/>
      <c r="N1016" s="368"/>
      <c r="O1016" s="368"/>
      <c r="Q1016" t="s">
        <v>813</v>
      </c>
      <c r="R1016" t="s">
        <v>813</v>
      </c>
      <c r="S1016" t="s">
        <v>817</v>
      </c>
      <c r="T1016" t="s">
        <v>820</v>
      </c>
      <c r="U1016">
        <v>0</v>
      </c>
      <c r="V1016" s="369" t="s">
        <v>820</v>
      </c>
      <c r="W1016" t="s">
        <v>1424</v>
      </c>
      <c r="X1016">
        <v>1102</v>
      </c>
      <c r="Y1016">
        <v>0</v>
      </c>
      <c r="Z1016" t="s">
        <v>1425</v>
      </c>
      <c r="AA1016" s="6" t="s">
        <v>1890</v>
      </c>
      <c r="AB1016" s="6"/>
      <c r="AC1016" s="370"/>
      <c r="AD1016" s="6">
        <v>7</v>
      </c>
      <c r="AE1016" s="370">
        <v>2</v>
      </c>
      <c r="AF1016" s="6">
        <v>7</v>
      </c>
      <c r="AG1016" s="6"/>
    </row>
    <row r="1017" spans="1:34" x14ac:dyDescent="0.3">
      <c r="A1017" t="s">
        <v>1980</v>
      </c>
      <c r="B1017" t="s">
        <v>1000</v>
      </c>
      <c r="C1017" s="365" t="s">
        <v>1278</v>
      </c>
      <c r="D1017" s="365" t="s">
        <v>1481</v>
      </c>
      <c r="E1017" s="365" t="s">
        <v>10</v>
      </c>
      <c r="F1017" s="365" t="s">
        <v>203</v>
      </c>
      <c r="G1017" s="366">
        <v>42900</v>
      </c>
      <c r="H1017" s="367">
        <v>0.76111111111111107</v>
      </c>
      <c r="I1017" s="368"/>
      <c r="J1017" s="368"/>
      <c r="K1017" s="368"/>
      <c r="N1017" s="368"/>
      <c r="O1017" s="368"/>
      <c r="Q1017" t="s">
        <v>1286</v>
      </c>
      <c r="R1017">
        <v>0</v>
      </c>
      <c r="S1017">
        <v>0</v>
      </c>
      <c r="T1017">
        <v>0</v>
      </c>
      <c r="U1017">
        <v>0</v>
      </c>
      <c r="V1017" s="369" t="s">
        <v>1366</v>
      </c>
      <c r="W1017">
        <v>0</v>
      </c>
      <c r="X1017">
        <v>0</v>
      </c>
      <c r="Y1017">
        <v>0</v>
      </c>
      <c r="Z1017">
        <v>0</v>
      </c>
      <c r="AA1017" s="6" t="s">
        <v>1890</v>
      </c>
      <c r="AB1017" s="6"/>
      <c r="AC1017" s="370"/>
      <c r="AD1017" s="6">
        <v>3</v>
      </c>
      <c r="AE1017" s="370">
        <v>1</v>
      </c>
      <c r="AF1017" s="6">
        <v>3</v>
      </c>
      <c r="AG1017" s="6"/>
    </row>
    <row r="1018" spans="1:34" x14ac:dyDescent="0.3">
      <c r="A1018" t="s">
        <v>1980</v>
      </c>
      <c r="B1018" t="s">
        <v>1011</v>
      </c>
      <c r="C1018" s="365" t="s">
        <v>1278</v>
      </c>
      <c r="D1018" s="365" t="s">
        <v>1481</v>
      </c>
      <c r="E1018" s="365" t="s">
        <v>10</v>
      </c>
      <c r="F1018" s="365" t="s">
        <v>204</v>
      </c>
      <c r="G1018" s="366">
        <v>42914</v>
      </c>
      <c r="H1018" s="367">
        <v>0.76597222222222217</v>
      </c>
      <c r="I1018" s="368">
        <v>4.5999999999999999E-3</v>
      </c>
      <c r="J1018" s="368">
        <v>3.7000000000000002E-3</v>
      </c>
      <c r="K1018" s="368">
        <v>8.9999999999999976E-4</v>
      </c>
      <c r="L1018">
        <v>3.8100000000000002E-2</v>
      </c>
      <c r="M1018" s="368">
        <v>1.32E-2</v>
      </c>
      <c r="N1018" s="368">
        <v>2.4900000000000002E-2</v>
      </c>
      <c r="O1018" s="368" t="s">
        <v>1323</v>
      </c>
      <c r="Q1018" t="s">
        <v>834</v>
      </c>
      <c r="R1018" t="s">
        <v>834</v>
      </c>
      <c r="S1018" t="s">
        <v>534</v>
      </c>
      <c r="T1018" t="s">
        <v>835</v>
      </c>
      <c r="U1018" t="s">
        <v>850</v>
      </c>
      <c r="V1018" s="369" t="s">
        <v>41</v>
      </c>
      <c r="W1018" t="s">
        <v>1282</v>
      </c>
      <c r="X1018">
        <v>138998</v>
      </c>
      <c r="Y1018">
        <v>0</v>
      </c>
      <c r="Z1018" t="s">
        <v>1454</v>
      </c>
      <c r="AA1018" s="6" t="s">
        <v>1890</v>
      </c>
      <c r="AB1018" s="6"/>
      <c r="AC1018" s="370"/>
      <c r="AD1018" s="6">
        <v>11</v>
      </c>
      <c r="AE1018" s="370">
        <v>1</v>
      </c>
      <c r="AF1018" s="6">
        <v>11</v>
      </c>
      <c r="AG1018" s="6"/>
    </row>
    <row r="1019" spans="1:34" x14ac:dyDescent="0.3">
      <c r="A1019" t="s">
        <v>1980</v>
      </c>
      <c r="B1019" t="s">
        <v>1011</v>
      </c>
      <c r="C1019" s="365" t="s">
        <v>1278</v>
      </c>
      <c r="D1019" s="365" t="s">
        <v>1481</v>
      </c>
      <c r="E1019" s="365" t="s">
        <v>10</v>
      </c>
      <c r="F1019" s="365" t="s">
        <v>204</v>
      </c>
      <c r="G1019" s="366">
        <v>42914</v>
      </c>
      <c r="H1019" s="367">
        <v>0.76597222222222217</v>
      </c>
      <c r="I1019" s="368"/>
      <c r="J1019" s="368"/>
      <c r="K1019" s="368"/>
      <c r="N1019" s="368"/>
      <c r="O1019" s="368"/>
      <c r="Q1019" t="s">
        <v>813</v>
      </c>
      <c r="R1019" t="s">
        <v>813</v>
      </c>
      <c r="S1019" t="s">
        <v>821</v>
      </c>
      <c r="T1019" t="s">
        <v>822</v>
      </c>
      <c r="U1019" t="s">
        <v>1381</v>
      </c>
      <c r="V1019" s="369" t="s">
        <v>1382</v>
      </c>
      <c r="W1019" t="s">
        <v>1383</v>
      </c>
      <c r="X1019">
        <v>101857</v>
      </c>
      <c r="Y1019">
        <v>0</v>
      </c>
      <c r="Z1019">
        <v>0</v>
      </c>
      <c r="AA1019" s="6" t="s">
        <v>1890</v>
      </c>
      <c r="AB1019" s="6"/>
      <c r="AC1019" s="370"/>
      <c r="AD1019" s="6">
        <v>1</v>
      </c>
      <c r="AE1019" s="370">
        <v>1</v>
      </c>
      <c r="AF1019" s="6">
        <v>1</v>
      </c>
      <c r="AG1019" s="6"/>
    </row>
    <row r="1020" spans="1:34" x14ac:dyDescent="0.3">
      <c r="A1020" t="s">
        <v>1980</v>
      </c>
      <c r="B1020" t="s">
        <v>1011</v>
      </c>
      <c r="C1020" s="365" t="s">
        <v>1278</v>
      </c>
      <c r="D1020" s="365" t="s">
        <v>1481</v>
      </c>
      <c r="E1020" s="365" t="s">
        <v>10</v>
      </c>
      <c r="F1020" s="365" t="s">
        <v>204</v>
      </c>
      <c r="G1020" s="366">
        <v>42914</v>
      </c>
      <c r="H1020" s="367">
        <v>0.76597222222222217</v>
      </c>
      <c r="I1020" s="368"/>
      <c r="J1020" s="368"/>
      <c r="K1020" s="368"/>
      <c r="N1020" s="368"/>
      <c r="O1020" s="368"/>
      <c r="Q1020" t="s">
        <v>813</v>
      </c>
      <c r="R1020" t="s">
        <v>813</v>
      </c>
      <c r="S1020" t="s">
        <v>821</v>
      </c>
      <c r="T1020" t="s">
        <v>596</v>
      </c>
      <c r="U1020" t="s">
        <v>1667</v>
      </c>
      <c r="V1020" s="369" t="s">
        <v>1668</v>
      </c>
      <c r="W1020" t="s">
        <v>1669</v>
      </c>
      <c r="X1020">
        <v>107199</v>
      </c>
      <c r="Y1020">
        <v>0</v>
      </c>
      <c r="Z1020" t="s">
        <v>1670</v>
      </c>
      <c r="AA1020" s="6" t="s">
        <v>1890</v>
      </c>
      <c r="AB1020" s="6"/>
      <c r="AC1020" s="370"/>
      <c r="AD1020" s="6">
        <v>1</v>
      </c>
      <c r="AE1020" s="370">
        <v>2</v>
      </c>
      <c r="AF1020" s="6">
        <v>1</v>
      </c>
      <c r="AG1020" s="6"/>
    </row>
    <row r="1021" spans="1:34" x14ac:dyDescent="0.3">
      <c r="A1021" t="s">
        <v>1980</v>
      </c>
      <c r="B1021" t="s">
        <v>1011</v>
      </c>
      <c r="C1021" s="365" t="s">
        <v>1278</v>
      </c>
      <c r="D1021" s="365" t="s">
        <v>1481</v>
      </c>
      <c r="E1021" s="365" t="s">
        <v>10</v>
      </c>
      <c r="F1021" s="365" t="s">
        <v>204</v>
      </c>
      <c r="G1021" s="366">
        <v>42914</v>
      </c>
      <c r="H1021" s="367">
        <v>0.76597222222222217</v>
      </c>
      <c r="I1021" s="368"/>
      <c r="J1021" s="368"/>
      <c r="K1021" s="368"/>
      <c r="N1021" s="368"/>
      <c r="O1021" s="368"/>
      <c r="Q1021" t="s">
        <v>813</v>
      </c>
      <c r="R1021" t="s">
        <v>813</v>
      </c>
      <c r="S1021" t="s">
        <v>821</v>
      </c>
      <c r="T1021" t="s">
        <v>1377</v>
      </c>
      <c r="U1021" t="s">
        <v>1378</v>
      </c>
      <c r="V1021" s="369" t="s">
        <v>1379</v>
      </c>
      <c r="W1021" t="s">
        <v>1380</v>
      </c>
      <c r="X1021">
        <v>110398</v>
      </c>
      <c r="Y1021">
        <v>0</v>
      </c>
      <c r="Z1021">
        <v>0</v>
      </c>
      <c r="AA1021" s="6" t="s">
        <v>1890</v>
      </c>
      <c r="AB1021" s="6"/>
      <c r="AC1021" s="370"/>
      <c r="AD1021" s="6">
        <v>1</v>
      </c>
      <c r="AE1021" s="370">
        <v>2</v>
      </c>
      <c r="AF1021" s="6">
        <v>1</v>
      </c>
      <c r="AG1021" s="6"/>
    </row>
    <row r="1022" spans="1:34" x14ac:dyDescent="0.3">
      <c r="A1022" t="s">
        <v>1980</v>
      </c>
      <c r="B1022" t="s">
        <v>1011</v>
      </c>
      <c r="C1022" s="365" t="s">
        <v>1278</v>
      </c>
      <c r="D1022" s="365" t="s">
        <v>1481</v>
      </c>
      <c r="E1022" s="365" t="s">
        <v>10</v>
      </c>
      <c r="F1022" s="365" t="s">
        <v>204</v>
      </c>
      <c r="G1022" s="366">
        <v>42914</v>
      </c>
      <c r="H1022" s="367">
        <v>0.76597222222222217</v>
      </c>
      <c r="I1022" s="368"/>
      <c r="J1022" s="368"/>
      <c r="K1022" s="368"/>
      <c r="N1022" s="368"/>
      <c r="O1022" s="368"/>
      <c r="Q1022" t="s">
        <v>813</v>
      </c>
      <c r="R1022" t="s">
        <v>813</v>
      </c>
      <c r="S1022" t="s">
        <v>821</v>
      </c>
      <c r="T1022" t="s">
        <v>822</v>
      </c>
      <c r="U1022" t="s">
        <v>1991</v>
      </c>
      <c r="V1022" s="369" t="s">
        <v>1992</v>
      </c>
      <c r="W1022" t="s">
        <v>1993</v>
      </c>
      <c r="X1022">
        <v>103166</v>
      </c>
      <c r="Y1022">
        <v>0</v>
      </c>
      <c r="Z1022">
        <v>0</v>
      </c>
      <c r="AA1022" s="6" t="s">
        <v>1890</v>
      </c>
      <c r="AB1022" s="6"/>
      <c r="AC1022" s="370"/>
      <c r="AD1022" s="6">
        <v>1</v>
      </c>
      <c r="AE1022" s="370">
        <v>1</v>
      </c>
      <c r="AF1022" s="6">
        <v>1</v>
      </c>
      <c r="AG1022" s="6"/>
    </row>
    <row r="1023" spans="1:34" x14ac:dyDescent="0.3">
      <c r="A1023" t="s">
        <v>1980</v>
      </c>
      <c r="B1023" t="s">
        <v>1011</v>
      </c>
      <c r="C1023" s="365" t="s">
        <v>1278</v>
      </c>
      <c r="D1023" s="365" t="s">
        <v>1481</v>
      </c>
      <c r="E1023" s="365" t="s">
        <v>10</v>
      </c>
      <c r="F1023" s="365" t="s">
        <v>204</v>
      </c>
      <c r="G1023" s="366">
        <v>42914</v>
      </c>
      <c r="H1023" s="367">
        <v>0.76597222222222217</v>
      </c>
      <c r="I1023" s="368"/>
      <c r="J1023" s="368"/>
      <c r="K1023" s="368"/>
      <c r="N1023" s="368"/>
      <c r="O1023" s="368"/>
      <c r="Q1023" t="s">
        <v>785</v>
      </c>
      <c r="R1023" t="s">
        <v>785</v>
      </c>
      <c r="S1023" t="s">
        <v>800</v>
      </c>
      <c r="T1023" t="s">
        <v>805</v>
      </c>
      <c r="U1023" t="s">
        <v>806</v>
      </c>
      <c r="V1023" s="369" t="s">
        <v>806</v>
      </c>
      <c r="W1023" t="s">
        <v>1317</v>
      </c>
      <c r="X1023">
        <v>913</v>
      </c>
      <c r="Y1023">
        <v>0</v>
      </c>
      <c r="Z1023">
        <v>0</v>
      </c>
      <c r="AA1023" s="6" t="s">
        <v>1890</v>
      </c>
      <c r="AB1023" s="6"/>
      <c r="AC1023" s="370"/>
      <c r="AD1023" s="6">
        <v>1</v>
      </c>
      <c r="AE1023" s="370">
        <v>3</v>
      </c>
      <c r="AF1023" s="6">
        <v>1</v>
      </c>
      <c r="AG1023" s="6"/>
    </row>
    <row r="1024" spans="1:34" x14ac:dyDescent="0.3">
      <c r="A1024" t="s">
        <v>1980</v>
      </c>
      <c r="B1024" t="s">
        <v>1011</v>
      </c>
      <c r="C1024" s="365" t="s">
        <v>1278</v>
      </c>
      <c r="D1024" s="365" t="s">
        <v>1481</v>
      </c>
      <c r="E1024" s="365" t="s">
        <v>10</v>
      </c>
      <c r="F1024" s="365" t="s">
        <v>204</v>
      </c>
      <c r="G1024" s="366">
        <v>42914</v>
      </c>
      <c r="H1024" s="367">
        <v>0.76597222222222217</v>
      </c>
      <c r="I1024" s="368"/>
      <c r="J1024" s="368"/>
      <c r="K1024" s="368"/>
      <c r="N1024" s="368"/>
      <c r="O1024" s="368"/>
      <c r="Q1024" t="s">
        <v>785</v>
      </c>
      <c r="R1024" t="s">
        <v>785</v>
      </c>
      <c r="S1024" t="s">
        <v>786</v>
      </c>
      <c r="T1024" t="s">
        <v>787</v>
      </c>
      <c r="U1024" t="s">
        <v>1422</v>
      </c>
      <c r="V1024" s="369" t="s">
        <v>1422</v>
      </c>
      <c r="W1024" t="s">
        <v>1423</v>
      </c>
      <c r="X1024">
        <v>939</v>
      </c>
      <c r="Y1024">
        <v>0</v>
      </c>
      <c r="Z1024">
        <v>0</v>
      </c>
      <c r="AA1024" s="6" t="s">
        <v>1890</v>
      </c>
      <c r="AB1024" s="6"/>
      <c r="AC1024" s="370"/>
      <c r="AD1024" s="6">
        <v>1</v>
      </c>
      <c r="AE1024" s="370">
        <v>3</v>
      </c>
      <c r="AF1024" s="6">
        <v>1</v>
      </c>
      <c r="AG1024" s="6"/>
      <c r="AH1024" t="s">
        <v>1318</v>
      </c>
    </row>
    <row r="1025" spans="1:34" x14ac:dyDescent="0.3">
      <c r="A1025" t="s">
        <v>1980</v>
      </c>
      <c r="B1025" t="s">
        <v>1011</v>
      </c>
      <c r="C1025" s="365" t="s">
        <v>1278</v>
      </c>
      <c r="D1025" s="365" t="s">
        <v>1481</v>
      </c>
      <c r="E1025" s="365" t="s">
        <v>10</v>
      </c>
      <c r="F1025" s="365" t="s">
        <v>204</v>
      </c>
      <c r="G1025" s="366">
        <v>42914</v>
      </c>
      <c r="H1025" s="367">
        <v>0.76597222222222217</v>
      </c>
      <c r="I1025" s="368"/>
      <c r="J1025" s="368"/>
      <c r="K1025" s="368"/>
      <c r="N1025" s="368"/>
      <c r="O1025" s="368"/>
      <c r="Q1025" t="s">
        <v>813</v>
      </c>
      <c r="R1025" t="s">
        <v>813</v>
      </c>
      <c r="S1025" t="s">
        <v>817</v>
      </c>
      <c r="T1025" t="s">
        <v>820</v>
      </c>
      <c r="U1025">
        <v>0</v>
      </c>
      <c r="V1025" s="369" t="s">
        <v>820</v>
      </c>
      <c r="W1025" t="s">
        <v>1424</v>
      </c>
      <c r="X1025">
        <v>1102</v>
      </c>
      <c r="Y1025">
        <v>0</v>
      </c>
      <c r="Z1025" t="s">
        <v>1425</v>
      </c>
      <c r="AA1025" s="6" t="s">
        <v>1890</v>
      </c>
      <c r="AB1025" s="6"/>
      <c r="AC1025" s="370"/>
      <c r="AD1025" s="6">
        <v>1</v>
      </c>
      <c r="AE1025" s="370">
        <v>2</v>
      </c>
      <c r="AF1025" s="6">
        <v>1</v>
      </c>
      <c r="AG1025" s="6"/>
    </row>
    <row r="1026" spans="1:34" x14ac:dyDescent="0.3">
      <c r="A1026" t="s">
        <v>1980</v>
      </c>
      <c r="B1026" t="s">
        <v>1011</v>
      </c>
      <c r="C1026" s="365" t="s">
        <v>1278</v>
      </c>
      <c r="D1026" s="365" t="s">
        <v>1481</v>
      </c>
      <c r="E1026" s="365" t="s">
        <v>10</v>
      </c>
      <c r="F1026" s="365" t="s">
        <v>204</v>
      </c>
      <c r="G1026" s="366">
        <v>42914</v>
      </c>
      <c r="H1026" s="367">
        <v>0.76597222222222217</v>
      </c>
      <c r="I1026" s="368"/>
      <c r="J1026" s="368"/>
      <c r="K1026" s="368"/>
      <c r="N1026" s="368"/>
      <c r="O1026" s="368"/>
      <c r="Q1026" t="s">
        <v>813</v>
      </c>
      <c r="R1026" t="s">
        <v>813</v>
      </c>
      <c r="S1026" t="s">
        <v>821</v>
      </c>
      <c r="T1026" t="s">
        <v>822</v>
      </c>
      <c r="U1026">
        <v>0</v>
      </c>
      <c r="V1026" s="369" t="s">
        <v>822</v>
      </c>
      <c r="W1026" t="s">
        <v>1344</v>
      </c>
      <c r="X1026">
        <v>1135</v>
      </c>
      <c r="Y1026">
        <v>0</v>
      </c>
      <c r="Z1026">
        <v>0</v>
      </c>
      <c r="AA1026" s="6" t="s">
        <v>1890</v>
      </c>
      <c r="AB1026" s="6"/>
      <c r="AC1026" s="370"/>
      <c r="AD1026" s="6">
        <v>1</v>
      </c>
      <c r="AE1026" s="370">
        <v>2</v>
      </c>
      <c r="AF1026" s="6">
        <v>1</v>
      </c>
      <c r="AG1026" s="6"/>
      <c r="AH1026" t="s">
        <v>1994</v>
      </c>
    </row>
    <row r="1027" spans="1:34" x14ac:dyDescent="0.3">
      <c r="A1027" t="s">
        <v>1980</v>
      </c>
      <c r="B1027" t="s">
        <v>1008</v>
      </c>
      <c r="C1027" s="365" t="s">
        <v>1278</v>
      </c>
      <c r="D1027" s="365" t="s">
        <v>1481</v>
      </c>
      <c r="E1027" s="365" t="s">
        <v>10</v>
      </c>
      <c r="F1027" s="365" t="s">
        <v>204</v>
      </c>
      <c r="G1027" s="366">
        <v>42914</v>
      </c>
      <c r="H1027" s="367">
        <v>0.76597222222222217</v>
      </c>
      <c r="I1027" s="368">
        <v>7.1000000000000004E-3</v>
      </c>
      <c r="J1027" s="368">
        <v>4.0000000000000001E-3</v>
      </c>
      <c r="K1027" s="368">
        <v>3.1000000000000003E-3</v>
      </c>
      <c r="L1027">
        <v>2.6200000000000001E-2</v>
      </c>
      <c r="M1027" s="368">
        <v>7.3000000000000001E-3</v>
      </c>
      <c r="N1027" s="368">
        <v>1.89E-2</v>
      </c>
      <c r="O1027" s="368"/>
      <c r="Q1027" t="s">
        <v>785</v>
      </c>
      <c r="R1027" t="s">
        <v>785</v>
      </c>
      <c r="S1027" t="s">
        <v>800</v>
      </c>
      <c r="T1027" t="s">
        <v>805</v>
      </c>
      <c r="U1027" t="s">
        <v>806</v>
      </c>
      <c r="V1027" s="369" t="s">
        <v>807</v>
      </c>
      <c r="W1027" t="s">
        <v>1322</v>
      </c>
      <c r="X1027">
        <v>131141</v>
      </c>
      <c r="Y1027">
        <v>0</v>
      </c>
      <c r="Z1027">
        <v>0</v>
      </c>
      <c r="AA1027" s="6" t="s">
        <v>1890</v>
      </c>
      <c r="AB1027" s="6">
        <v>1</v>
      </c>
      <c r="AC1027" s="370">
        <v>3</v>
      </c>
      <c r="AD1027" s="6">
        <v>4</v>
      </c>
      <c r="AE1027" s="370">
        <v>3</v>
      </c>
      <c r="AF1027" s="6">
        <v>5</v>
      </c>
      <c r="AG1027" s="6"/>
    </row>
    <row r="1028" spans="1:34" x14ac:dyDescent="0.3">
      <c r="A1028" t="s">
        <v>1980</v>
      </c>
      <c r="B1028" t="s">
        <v>1013</v>
      </c>
      <c r="C1028" s="365" t="s">
        <v>1278</v>
      </c>
      <c r="D1028" s="365" t="s">
        <v>1481</v>
      </c>
      <c r="E1028" s="365" t="s">
        <v>10</v>
      </c>
      <c r="F1028" s="365" t="s">
        <v>204</v>
      </c>
      <c r="G1028" s="366">
        <v>42914</v>
      </c>
      <c r="H1028" s="367">
        <v>0.76597222222222217</v>
      </c>
      <c r="I1028" s="368">
        <v>8.2000000000000007E-3</v>
      </c>
      <c r="J1028" s="368">
        <v>6.4999999999999997E-3</v>
      </c>
      <c r="K1028" s="368">
        <v>1.700000000000001E-3</v>
      </c>
      <c r="L1028">
        <v>3.7900000000000003E-2</v>
      </c>
      <c r="M1028" s="368">
        <v>1.44E-2</v>
      </c>
      <c r="N1028" s="368">
        <v>2.3500000000000004E-2</v>
      </c>
      <c r="O1028" s="368"/>
      <c r="Q1028" t="s">
        <v>785</v>
      </c>
      <c r="R1028" t="s">
        <v>785</v>
      </c>
      <c r="S1028" t="s">
        <v>800</v>
      </c>
      <c r="T1028" t="s">
        <v>805</v>
      </c>
      <c r="U1028" t="s">
        <v>806</v>
      </c>
      <c r="V1028" s="369" t="s">
        <v>807</v>
      </c>
      <c r="W1028" t="s">
        <v>1322</v>
      </c>
      <c r="X1028">
        <v>131141</v>
      </c>
      <c r="Y1028">
        <v>0</v>
      </c>
      <c r="Z1028">
        <v>0</v>
      </c>
      <c r="AA1028" s="6" t="s">
        <v>1890</v>
      </c>
      <c r="AB1028" s="6">
        <v>1</v>
      </c>
      <c r="AC1028" s="370">
        <v>3</v>
      </c>
      <c r="AD1028" s="6">
        <v>3</v>
      </c>
      <c r="AE1028" s="370">
        <v>3</v>
      </c>
      <c r="AF1028" s="6">
        <v>4</v>
      </c>
      <c r="AG1028" s="6"/>
    </row>
    <row r="1029" spans="1:34" x14ac:dyDescent="0.3">
      <c r="A1029" t="s">
        <v>1980</v>
      </c>
      <c r="B1029" t="s">
        <v>1013</v>
      </c>
      <c r="C1029" s="365" t="s">
        <v>1278</v>
      </c>
      <c r="D1029" s="365" t="s">
        <v>1481</v>
      </c>
      <c r="E1029" s="365" t="s">
        <v>10</v>
      </c>
      <c r="F1029" s="365" t="s">
        <v>204</v>
      </c>
      <c r="G1029" s="366">
        <v>42914</v>
      </c>
      <c r="H1029" s="367">
        <v>0.76597222222222217</v>
      </c>
      <c r="I1029" s="368"/>
      <c r="J1029" s="368"/>
      <c r="K1029" s="368"/>
      <c r="N1029" s="368"/>
      <c r="O1029" s="368"/>
      <c r="Q1029" t="s">
        <v>1286</v>
      </c>
      <c r="R1029">
        <v>0</v>
      </c>
      <c r="S1029">
        <v>0</v>
      </c>
      <c r="T1029">
        <v>0</v>
      </c>
      <c r="U1029">
        <v>0</v>
      </c>
      <c r="V1029" s="369" t="s">
        <v>1366</v>
      </c>
      <c r="W1029">
        <v>0</v>
      </c>
      <c r="X1029">
        <v>0</v>
      </c>
      <c r="Y1029">
        <v>0</v>
      </c>
      <c r="Z1029">
        <v>0</v>
      </c>
      <c r="AA1029" s="6" t="s">
        <v>1890</v>
      </c>
      <c r="AB1029" s="6"/>
      <c r="AC1029" s="370"/>
      <c r="AD1029" s="6">
        <v>7</v>
      </c>
      <c r="AE1029" s="370">
        <v>1</v>
      </c>
      <c r="AF1029" s="6">
        <v>7</v>
      </c>
      <c r="AG1029" s="6"/>
    </row>
    <row r="1030" spans="1:34" x14ac:dyDescent="0.3">
      <c r="A1030" t="s">
        <v>1980</v>
      </c>
      <c r="B1030" t="s">
        <v>1013</v>
      </c>
      <c r="C1030" s="365" t="s">
        <v>1278</v>
      </c>
      <c r="D1030" s="365" t="s">
        <v>1481</v>
      </c>
      <c r="E1030" s="365" t="s">
        <v>10</v>
      </c>
      <c r="F1030" s="365" t="s">
        <v>204</v>
      </c>
      <c r="G1030" s="366">
        <v>42914</v>
      </c>
      <c r="H1030" s="367">
        <v>0.76597222222222217</v>
      </c>
      <c r="I1030" s="368"/>
      <c r="J1030" s="368"/>
      <c r="K1030" s="368"/>
      <c r="N1030" s="368"/>
      <c r="O1030" s="368"/>
      <c r="Q1030" t="s">
        <v>813</v>
      </c>
      <c r="R1030" t="s">
        <v>813</v>
      </c>
      <c r="S1030" t="s">
        <v>817</v>
      </c>
      <c r="T1030" t="s">
        <v>820</v>
      </c>
      <c r="U1030">
        <v>0</v>
      </c>
      <c r="V1030" s="369" t="s">
        <v>820</v>
      </c>
      <c r="W1030" t="s">
        <v>1424</v>
      </c>
      <c r="X1030">
        <v>1102</v>
      </c>
      <c r="Y1030">
        <v>0</v>
      </c>
      <c r="Z1030" t="s">
        <v>1425</v>
      </c>
      <c r="AA1030" s="6" t="s">
        <v>1890</v>
      </c>
      <c r="AB1030" s="6"/>
      <c r="AC1030" s="370"/>
      <c r="AD1030" s="6">
        <v>4</v>
      </c>
      <c r="AE1030" s="370">
        <v>1</v>
      </c>
      <c r="AF1030" s="6">
        <v>4</v>
      </c>
      <c r="AG1030" s="6"/>
    </row>
    <row r="1031" spans="1:34" x14ac:dyDescent="0.3">
      <c r="A1031" t="s">
        <v>1980</v>
      </c>
      <c r="B1031" t="s">
        <v>1013</v>
      </c>
      <c r="C1031" s="365" t="s">
        <v>1278</v>
      </c>
      <c r="D1031" s="365" t="s">
        <v>1481</v>
      </c>
      <c r="E1031" s="365" t="s">
        <v>10</v>
      </c>
      <c r="F1031" s="365" t="s">
        <v>204</v>
      </c>
      <c r="G1031" s="366">
        <v>42914</v>
      </c>
      <c r="H1031" s="367">
        <v>0.76597222222222217</v>
      </c>
      <c r="I1031" s="368"/>
      <c r="J1031" s="368"/>
      <c r="K1031" s="368"/>
      <c r="N1031" s="368"/>
      <c r="O1031" s="368"/>
      <c r="Q1031" t="s">
        <v>813</v>
      </c>
      <c r="R1031" t="s">
        <v>813</v>
      </c>
      <c r="S1031" t="s">
        <v>817</v>
      </c>
      <c r="T1031" t="s">
        <v>830</v>
      </c>
      <c r="U1031">
        <v>0</v>
      </c>
      <c r="V1031" s="369" t="s">
        <v>830</v>
      </c>
      <c r="W1031" t="s">
        <v>1348</v>
      </c>
      <c r="X1031">
        <v>106033</v>
      </c>
      <c r="Y1031">
        <v>0</v>
      </c>
      <c r="Z1031">
        <v>0</v>
      </c>
      <c r="AA1031" s="6" t="s">
        <v>1890</v>
      </c>
      <c r="AB1031" s="6"/>
      <c r="AC1031" s="370"/>
      <c r="AD1031" s="6">
        <v>7</v>
      </c>
      <c r="AE1031" s="370">
        <v>1</v>
      </c>
      <c r="AF1031" s="6">
        <v>7</v>
      </c>
      <c r="AG1031" s="6"/>
    </row>
    <row r="1032" spans="1:34" x14ac:dyDescent="0.3">
      <c r="A1032" t="s">
        <v>1980</v>
      </c>
      <c r="B1032" t="s">
        <v>1013</v>
      </c>
      <c r="C1032" s="365" t="s">
        <v>1278</v>
      </c>
      <c r="D1032" s="365" t="s">
        <v>1481</v>
      </c>
      <c r="E1032" s="365" t="s">
        <v>10</v>
      </c>
      <c r="F1032" s="365" t="s">
        <v>204</v>
      </c>
      <c r="G1032" s="366">
        <v>42914</v>
      </c>
      <c r="H1032" s="367">
        <v>0.76597222222222217</v>
      </c>
      <c r="I1032" s="368"/>
      <c r="J1032" s="368"/>
      <c r="K1032" s="368"/>
      <c r="N1032" s="368"/>
      <c r="O1032" s="368"/>
      <c r="Q1032" t="s">
        <v>813</v>
      </c>
      <c r="R1032" t="s">
        <v>813</v>
      </c>
      <c r="S1032" t="s">
        <v>821</v>
      </c>
      <c r="T1032" t="s">
        <v>596</v>
      </c>
      <c r="U1032" t="s">
        <v>826</v>
      </c>
      <c r="V1032" s="369" t="s">
        <v>1281</v>
      </c>
      <c r="W1032" t="s">
        <v>1282</v>
      </c>
      <c r="X1032">
        <v>107552</v>
      </c>
      <c r="Y1032">
        <v>0</v>
      </c>
      <c r="Z1032" t="s">
        <v>1283</v>
      </c>
      <c r="AA1032" s="6" t="s">
        <v>1890</v>
      </c>
      <c r="AB1032" s="6"/>
      <c r="AC1032" s="370"/>
      <c r="AD1032" s="6">
        <v>1</v>
      </c>
      <c r="AE1032" s="370">
        <v>2</v>
      </c>
      <c r="AF1032" s="6">
        <v>1</v>
      </c>
      <c r="AG1032" s="6"/>
    </row>
    <row r="1033" spans="1:34" x14ac:dyDescent="0.3">
      <c r="A1033" t="s">
        <v>1980</v>
      </c>
      <c r="B1033" t="s">
        <v>1013</v>
      </c>
      <c r="C1033" s="365" t="s">
        <v>1278</v>
      </c>
      <c r="D1033" s="365" t="s">
        <v>1481</v>
      </c>
      <c r="E1033" s="365" t="s">
        <v>10</v>
      </c>
      <c r="F1033" s="365" t="s">
        <v>204</v>
      </c>
      <c r="G1033" s="366">
        <v>42914</v>
      </c>
      <c r="H1033" s="367">
        <v>0.76597222222222217</v>
      </c>
      <c r="I1033" s="368"/>
      <c r="J1033" s="368"/>
      <c r="K1033" s="368"/>
      <c r="N1033" s="368"/>
      <c r="O1033" s="368"/>
      <c r="Q1033" t="s">
        <v>813</v>
      </c>
      <c r="R1033" t="s">
        <v>813</v>
      </c>
      <c r="S1033" t="s">
        <v>821</v>
      </c>
      <c r="T1033" t="s">
        <v>822</v>
      </c>
      <c r="U1033">
        <v>0</v>
      </c>
      <c r="V1033" s="369" t="s">
        <v>822</v>
      </c>
      <c r="W1033" t="s">
        <v>1344</v>
      </c>
      <c r="X1033">
        <v>1135</v>
      </c>
      <c r="Y1033">
        <v>0</v>
      </c>
      <c r="Z1033">
        <v>0</v>
      </c>
      <c r="AA1033" s="6" t="s">
        <v>1890</v>
      </c>
      <c r="AB1033" s="6"/>
      <c r="AC1033" s="370"/>
      <c r="AD1033" s="6">
        <v>1</v>
      </c>
      <c r="AE1033" s="370">
        <v>3</v>
      </c>
      <c r="AF1033" s="6">
        <v>1</v>
      </c>
      <c r="AG1033" s="6"/>
    </row>
    <row r="1034" spans="1:34" x14ac:dyDescent="0.3">
      <c r="A1034" t="s">
        <v>1980</v>
      </c>
      <c r="B1034" t="s">
        <v>1013</v>
      </c>
      <c r="C1034" s="365" t="s">
        <v>1278</v>
      </c>
      <c r="D1034" s="365" t="s">
        <v>1481</v>
      </c>
      <c r="E1034" s="365" t="s">
        <v>10</v>
      </c>
      <c r="F1034" s="365" t="s">
        <v>204</v>
      </c>
      <c r="G1034" s="366">
        <v>42914</v>
      </c>
      <c r="H1034" s="367">
        <v>0.76597222222222217</v>
      </c>
      <c r="I1034" s="368"/>
      <c r="J1034" s="368"/>
      <c r="K1034" s="368"/>
      <c r="N1034" s="368"/>
      <c r="O1034" s="368"/>
      <c r="Q1034" t="s">
        <v>813</v>
      </c>
      <c r="R1034" t="s">
        <v>813</v>
      </c>
      <c r="S1034" t="s">
        <v>817</v>
      </c>
      <c r="T1034">
        <v>0</v>
      </c>
      <c r="U1034">
        <v>0</v>
      </c>
      <c r="V1034" s="369" t="s">
        <v>1473</v>
      </c>
      <c r="W1034">
        <v>0</v>
      </c>
      <c r="X1034">
        <v>1080</v>
      </c>
      <c r="Y1034">
        <v>0</v>
      </c>
      <c r="Z1034">
        <v>0</v>
      </c>
      <c r="AA1034" s="6" t="s">
        <v>1890</v>
      </c>
      <c r="AB1034" s="6"/>
      <c r="AC1034" s="370"/>
      <c r="AD1034" s="6">
        <v>1</v>
      </c>
      <c r="AE1034" s="370">
        <v>1</v>
      </c>
      <c r="AF1034" s="6">
        <v>1</v>
      </c>
      <c r="AG1034" s="6"/>
    </row>
    <row r="1035" spans="1:34" x14ac:dyDescent="0.3">
      <c r="A1035" t="s">
        <v>1980</v>
      </c>
      <c r="B1035" t="s">
        <v>1013</v>
      </c>
      <c r="C1035" s="365" t="s">
        <v>1278</v>
      </c>
      <c r="D1035" s="365" t="s">
        <v>1481</v>
      </c>
      <c r="E1035" s="365" t="s">
        <v>10</v>
      </c>
      <c r="F1035" s="365" t="s">
        <v>204</v>
      </c>
      <c r="G1035" s="366">
        <v>42914</v>
      </c>
      <c r="H1035" s="367">
        <v>0.76597222222222217</v>
      </c>
      <c r="I1035" s="368"/>
      <c r="J1035" s="368"/>
      <c r="K1035" s="368"/>
      <c r="N1035" s="368"/>
      <c r="O1035" s="368"/>
      <c r="Q1035" t="s">
        <v>813</v>
      </c>
      <c r="R1035" t="s">
        <v>813</v>
      </c>
      <c r="S1035" t="s">
        <v>833</v>
      </c>
      <c r="T1035">
        <v>0</v>
      </c>
      <c r="U1035">
        <v>0</v>
      </c>
      <c r="V1035" s="369" t="s">
        <v>833</v>
      </c>
      <c r="W1035" t="s">
        <v>1355</v>
      </c>
      <c r="X1035">
        <v>1078</v>
      </c>
      <c r="Y1035">
        <v>0</v>
      </c>
      <c r="Z1035" t="s">
        <v>1356</v>
      </c>
      <c r="AA1035" s="6" t="s">
        <v>1890</v>
      </c>
      <c r="AB1035" s="6"/>
      <c r="AC1035" s="370"/>
      <c r="AD1035" s="6">
        <v>2</v>
      </c>
      <c r="AE1035" s="370">
        <v>2</v>
      </c>
      <c r="AF1035" s="6">
        <v>2</v>
      </c>
      <c r="AG1035" s="6"/>
    </row>
    <row r="1036" spans="1:34" x14ac:dyDescent="0.3">
      <c r="A1036" t="s">
        <v>1980</v>
      </c>
      <c r="B1036" t="s">
        <v>1013</v>
      </c>
      <c r="C1036" s="365" t="s">
        <v>1278</v>
      </c>
      <c r="D1036" s="365" t="s">
        <v>1481</v>
      </c>
      <c r="E1036" s="365" t="s">
        <v>10</v>
      </c>
      <c r="F1036" s="365" t="s">
        <v>204</v>
      </c>
      <c r="G1036" s="366">
        <v>42914</v>
      </c>
      <c r="H1036" s="367">
        <v>0.76597222222222217</v>
      </c>
      <c r="I1036" s="368"/>
      <c r="J1036" s="368"/>
      <c r="K1036" s="368"/>
      <c r="N1036" s="368"/>
      <c r="O1036" s="368"/>
      <c r="Q1036" t="s">
        <v>1286</v>
      </c>
      <c r="R1036" t="s">
        <v>1295</v>
      </c>
      <c r="S1036" t="s">
        <v>1296</v>
      </c>
      <c r="T1036">
        <v>0</v>
      </c>
      <c r="U1036">
        <v>0</v>
      </c>
      <c r="V1036" s="369" t="s">
        <v>1297</v>
      </c>
      <c r="W1036">
        <v>0</v>
      </c>
      <c r="X1036">
        <v>108400</v>
      </c>
      <c r="Y1036">
        <v>0</v>
      </c>
      <c r="Z1036">
        <v>0</v>
      </c>
      <c r="AA1036" s="6" t="s">
        <v>1298</v>
      </c>
      <c r="AB1036" s="6"/>
      <c r="AC1036" s="370"/>
      <c r="AD1036" s="6">
        <v>1</v>
      </c>
      <c r="AE1036" s="370">
        <v>1</v>
      </c>
      <c r="AF1036" s="6">
        <v>1</v>
      </c>
      <c r="AG1036" s="6"/>
    </row>
    <row r="1037" spans="1:34" x14ac:dyDescent="0.3">
      <c r="A1037" t="s">
        <v>1980</v>
      </c>
      <c r="B1037" t="s">
        <v>1013</v>
      </c>
      <c r="C1037" s="365" t="s">
        <v>1278</v>
      </c>
      <c r="D1037" s="365" t="s">
        <v>1481</v>
      </c>
      <c r="E1037" s="365" t="s">
        <v>10</v>
      </c>
      <c r="F1037" s="365" t="s">
        <v>204</v>
      </c>
      <c r="G1037" s="366">
        <v>42914</v>
      </c>
      <c r="H1037" s="367">
        <v>0.76597222222222217</v>
      </c>
      <c r="I1037" s="368"/>
      <c r="J1037" s="368"/>
      <c r="K1037" s="368"/>
      <c r="N1037" s="368"/>
      <c r="O1037" s="368"/>
      <c r="Q1037" t="s">
        <v>834</v>
      </c>
      <c r="R1037" t="s">
        <v>834</v>
      </c>
      <c r="S1037" t="s">
        <v>534</v>
      </c>
      <c r="T1037">
        <v>0</v>
      </c>
      <c r="U1037">
        <v>0</v>
      </c>
      <c r="V1037" s="369" t="s">
        <v>534</v>
      </c>
      <c r="W1037" t="s">
        <v>1310</v>
      </c>
      <c r="X1037">
        <v>105</v>
      </c>
      <c r="Y1037">
        <v>0</v>
      </c>
      <c r="Z1037">
        <v>0</v>
      </c>
      <c r="AA1037" s="6" t="s">
        <v>1890</v>
      </c>
      <c r="AB1037" s="6"/>
      <c r="AC1037" s="370"/>
      <c r="AD1037" s="6">
        <v>1</v>
      </c>
      <c r="AE1037" s="370">
        <v>1</v>
      </c>
      <c r="AF1037" s="6">
        <v>1</v>
      </c>
      <c r="AG1037" s="6"/>
      <c r="AH1037" t="s">
        <v>1330</v>
      </c>
    </row>
    <row r="1038" spans="1:34" x14ac:dyDescent="0.3">
      <c r="A1038" t="s">
        <v>1980</v>
      </c>
      <c r="B1038" t="s">
        <v>1037</v>
      </c>
      <c r="C1038" s="365" t="s">
        <v>1278</v>
      </c>
      <c r="D1038" s="365" t="s">
        <v>1481</v>
      </c>
      <c r="E1038" s="365" t="s">
        <v>11</v>
      </c>
      <c r="F1038" s="365" t="s">
        <v>197</v>
      </c>
      <c r="G1038" s="366">
        <v>42900</v>
      </c>
      <c r="H1038" s="367">
        <v>0.55486111111111114</v>
      </c>
      <c r="I1038" s="368">
        <v>2.0999999999999999E-3</v>
      </c>
      <c r="J1038" s="368">
        <v>1.1999999999999999E-3</v>
      </c>
      <c r="K1038" s="368">
        <v>8.9999999999999998E-4</v>
      </c>
      <c r="L1038">
        <v>4.1000000000000003E-3</v>
      </c>
      <c r="M1038" s="368">
        <v>1.6000000000000001E-3</v>
      </c>
      <c r="N1038" s="368">
        <v>2.5000000000000005E-3</v>
      </c>
      <c r="O1038" s="368"/>
      <c r="Q1038" t="s">
        <v>785</v>
      </c>
      <c r="R1038" t="s">
        <v>785</v>
      </c>
      <c r="S1038" t="s">
        <v>786</v>
      </c>
      <c r="T1038" t="s">
        <v>787</v>
      </c>
      <c r="U1038" t="s">
        <v>788</v>
      </c>
      <c r="V1038" s="369" t="s">
        <v>35</v>
      </c>
      <c r="W1038" t="s">
        <v>1358</v>
      </c>
      <c r="X1038">
        <v>129370</v>
      </c>
      <c r="Y1038">
        <v>0</v>
      </c>
      <c r="Z1038">
        <v>0</v>
      </c>
      <c r="AA1038" s="6" t="s">
        <v>1890</v>
      </c>
      <c r="AB1038" s="6">
        <v>1</v>
      </c>
      <c r="AC1038" s="370">
        <v>3</v>
      </c>
      <c r="AD1038" s="6"/>
      <c r="AE1038" s="370"/>
      <c r="AF1038" s="6">
        <v>1</v>
      </c>
      <c r="AG1038" s="6"/>
      <c r="AH1038" t="s">
        <v>1318</v>
      </c>
    </row>
    <row r="1039" spans="1:34" x14ac:dyDescent="0.3">
      <c r="A1039" t="s">
        <v>1980</v>
      </c>
      <c r="B1039" t="s">
        <v>1037</v>
      </c>
      <c r="C1039" s="365" t="s">
        <v>1278</v>
      </c>
      <c r="D1039" s="365" t="s">
        <v>1481</v>
      </c>
      <c r="E1039" s="365" t="s">
        <v>11</v>
      </c>
      <c r="F1039" s="365" t="s">
        <v>197</v>
      </c>
      <c r="G1039" s="366">
        <v>42900</v>
      </c>
      <c r="H1039" s="367">
        <v>0.55486111111111114</v>
      </c>
      <c r="I1039" s="368"/>
      <c r="J1039" s="368"/>
      <c r="K1039" s="368"/>
      <c r="N1039" s="368"/>
      <c r="O1039" s="368"/>
      <c r="Q1039" t="s">
        <v>785</v>
      </c>
      <c r="R1039" t="s">
        <v>785</v>
      </c>
      <c r="S1039" t="s">
        <v>800</v>
      </c>
      <c r="T1039" t="s">
        <v>805</v>
      </c>
      <c r="U1039" t="s">
        <v>806</v>
      </c>
      <c r="V1039" s="369" t="s">
        <v>806</v>
      </c>
      <c r="W1039" t="s">
        <v>1317</v>
      </c>
      <c r="X1039">
        <v>913</v>
      </c>
      <c r="Y1039">
        <v>0</v>
      </c>
      <c r="Z1039">
        <v>0</v>
      </c>
      <c r="AA1039" s="6" t="s">
        <v>1890</v>
      </c>
      <c r="AB1039" s="6">
        <v>1</v>
      </c>
      <c r="AC1039" s="370">
        <v>3</v>
      </c>
      <c r="AD1039" s="6">
        <v>1</v>
      </c>
      <c r="AE1039" s="370">
        <v>3</v>
      </c>
      <c r="AF1039" s="6">
        <v>1</v>
      </c>
      <c r="AG1039" s="6">
        <v>1</v>
      </c>
      <c r="AH1039" t="s">
        <v>1318</v>
      </c>
    </row>
    <row r="1040" spans="1:34" x14ac:dyDescent="0.3">
      <c r="A1040" t="s">
        <v>1980</v>
      </c>
      <c r="B1040" t="s">
        <v>1037</v>
      </c>
      <c r="C1040" s="365" t="s">
        <v>1278</v>
      </c>
      <c r="D1040" s="365" t="s">
        <v>1481</v>
      </c>
      <c r="E1040" s="365" t="s">
        <v>11</v>
      </c>
      <c r="F1040" s="365" t="s">
        <v>197</v>
      </c>
      <c r="G1040" s="366">
        <v>42900</v>
      </c>
      <c r="H1040" s="367">
        <v>0.55486111111111114</v>
      </c>
      <c r="I1040" s="368"/>
      <c r="J1040" s="368"/>
      <c r="K1040" s="368"/>
      <c r="N1040" s="368"/>
      <c r="O1040" s="368"/>
      <c r="Q1040" t="s">
        <v>813</v>
      </c>
      <c r="R1040" t="s">
        <v>813</v>
      </c>
      <c r="S1040" t="s">
        <v>821</v>
      </c>
      <c r="T1040">
        <v>0</v>
      </c>
      <c r="U1040">
        <v>0</v>
      </c>
      <c r="V1040" s="369" t="s">
        <v>813</v>
      </c>
      <c r="W1040">
        <v>0</v>
      </c>
      <c r="X1040">
        <v>1066</v>
      </c>
      <c r="Y1040">
        <v>0</v>
      </c>
      <c r="Z1040">
        <v>0</v>
      </c>
      <c r="AA1040" s="6" t="s">
        <v>1890</v>
      </c>
      <c r="AB1040" s="6">
        <v>1</v>
      </c>
      <c r="AC1040" s="370">
        <v>3</v>
      </c>
      <c r="AD1040" s="6"/>
      <c r="AE1040" s="370"/>
      <c r="AF1040" s="6">
        <v>1</v>
      </c>
      <c r="AG1040" s="6"/>
      <c r="AH1040" t="s">
        <v>1995</v>
      </c>
    </row>
    <row r="1041" spans="1:34" x14ac:dyDescent="0.3">
      <c r="A1041" t="s">
        <v>1980</v>
      </c>
      <c r="B1041" t="s">
        <v>1996</v>
      </c>
      <c r="C1041" s="365" t="s">
        <v>1652</v>
      </c>
      <c r="D1041" s="365" t="s">
        <v>1481</v>
      </c>
      <c r="E1041" s="365" t="s">
        <v>3</v>
      </c>
      <c r="F1041" s="365" t="s">
        <v>189</v>
      </c>
      <c r="G1041" s="366">
        <v>43018</v>
      </c>
      <c r="H1041" s="367">
        <v>0.42430555555555555</v>
      </c>
      <c r="I1041" s="368">
        <v>5.2200000000000003E-2</v>
      </c>
      <c r="J1041" s="368">
        <v>1.8599999999999998E-2</v>
      </c>
      <c r="K1041" s="368">
        <v>3.3600000000000005E-2</v>
      </c>
      <c r="L1041">
        <v>0.2034</v>
      </c>
      <c r="M1041" s="368">
        <v>0.1105</v>
      </c>
      <c r="N1041" s="368">
        <v>9.2899999999999996E-2</v>
      </c>
      <c r="O1041" s="368"/>
      <c r="P1041" t="s">
        <v>1997</v>
      </c>
      <c r="Q1041" t="s">
        <v>813</v>
      </c>
      <c r="R1041" t="s">
        <v>813</v>
      </c>
      <c r="S1041" t="s">
        <v>821</v>
      </c>
      <c r="T1041" t="s">
        <v>596</v>
      </c>
      <c r="U1041" t="s">
        <v>826</v>
      </c>
      <c r="V1041" s="369" t="s">
        <v>1281</v>
      </c>
      <c r="W1041" t="s">
        <v>1282</v>
      </c>
      <c r="X1041">
        <v>107552</v>
      </c>
      <c r="Y1041">
        <v>0</v>
      </c>
      <c r="Z1041" t="s">
        <v>1283</v>
      </c>
      <c r="AA1041" s="6" t="s">
        <v>1890</v>
      </c>
      <c r="AB1041" s="6">
        <v>1</v>
      </c>
      <c r="AC1041" s="370">
        <v>1</v>
      </c>
      <c r="AD1041" s="6">
        <v>1</v>
      </c>
      <c r="AE1041" s="370">
        <v>3</v>
      </c>
      <c r="AF1041" s="6">
        <v>2</v>
      </c>
      <c r="AG1041" s="6"/>
    </row>
    <row r="1042" spans="1:34" x14ac:dyDescent="0.3">
      <c r="A1042" t="s">
        <v>1980</v>
      </c>
      <c r="B1042" t="s">
        <v>1996</v>
      </c>
      <c r="C1042" s="365" t="s">
        <v>1652</v>
      </c>
      <c r="D1042" s="365" t="s">
        <v>1481</v>
      </c>
      <c r="E1042" s="365" t="s">
        <v>3</v>
      </c>
      <c r="F1042" s="365" t="s">
        <v>189</v>
      </c>
      <c r="G1042" s="366">
        <v>43018</v>
      </c>
      <c r="H1042" s="367">
        <v>0.42430555555555555</v>
      </c>
      <c r="I1042" s="368"/>
      <c r="J1042" s="368"/>
      <c r="K1042" s="368"/>
      <c r="N1042" s="368"/>
      <c r="O1042" s="368"/>
      <c r="Q1042" t="s">
        <v>785</v>
      </c>
      <c r="R1042" t="s">
        <v>785</v>
      </c>
      <c r="S1042" t="s">
        <v>800</v>
      </c>
      <c r="T1042" t="s">
        <v>801</v>
      </c>
      <c r="U1042" t="s">
        <v>802</v>
      </c>
      <c r="V1042" s="369" t="s">
        <v>38</v>
      </c>
      <c r="W1042" t="s">
        <v>1376</v>
      </c>
      <c r="X1042">
        <v>130544</v>
      </c>
      <c r="Y1042">
        <v>0</v>
      </c>
      <c r="Z1042">
        <v>0</v>
      </c>
      <c r="AA1042" s="6" t="s">
        <v>1890</v>
      </c>
      <c r="AB1042" s="6">
        <v>4</v>
      </c>
      <c r="AC1042" s="370">
        <v>1</v>
      </c>
      <c r="AD1042" s="6">
        <v>3</v>
      </c>
      <c r="AE1042" s="370">
        <v>2</v>
      </c>
      <c r="AF1042" s="6">
        <v>7</v>
      </c>
      <c r="AG1042" s="6"/>
    </row>
    <row r="1043" spans="1:34" x14ac:dyDescent="0.3">
      <c r="A1043" t="s">
        <v>1980</v>
      </c>
      <c r="B1043" t="s">
        <v>1996</v>
      </c>
      <c r="C1043" s="365" t="s">
        <v>1652</v>
      </c>
      <c r="D1043" s="365" t="s">
        <v>1481</v>
      </c>
      <c r="E1043" s="365" t="s">
        <v>3</v>
      </c>
      <c r="F1043" s="365" t="s">
        <v>189</v>
      </c>
      <c r="G1043" s="366">
        <v>43018</v>
      </c>
      <c r="H1043" s="367">
        <v>0.42430555555555555</v>
      </c>
      <c r="I1043" s="368"/>
      <c r="J1043" s="368"/>
      <c r="K1043" s="368"/>
      <c r="N1043" s="368"/>
      <c r="O1043" s="368"/>
      <c r="Q1043" t="s">
        <v>813</v>
      </c>
      <c r="R1043" t="s">
        <v>813</v>
      </c>
      <c r="S1043" t="s">
        <v>821</v>
      </c>
      <c r="T1043" t="s">
        <v>1377</v>
      </c>
      <c r="U1043" t="s">
        <v>1378</v>
      </c>
      <c r="V1043" s="369" t="s">
        <v>1379</v>
      </c>
      <c r="W1043" t="s">
        <v>1380</v>
      </c>
      <c r="X1043">
        <v>110398</v>
      </c>
      <c r="Y1043">
        <v>0</v>
      </c>
      <c r="Z1043">
        <v>0</v>
      </c>
      <c r="AA1043" s="6" t="s">
        <v>1890</v>
      </c>
      <c r="AB1043" s="6">
        <v>2</v>
      </c>
      <c r="AC1043" s="370">
        <v>1</v>
      </c>
      <c r="AD1043" s="6">
        <v>1</v>
      </c>
      <c r="AE1043" s="370">
        <v>3</v>
      </c>
      <c r="AF1043" s="6">
        <v>3</v>
      </c>
      <c r="AG1043" s="6"/>
    </row>
    <row r="1044" spans="1:34" x14ac:dyDescent="0.3">
      <c r="A1044" t="s">
        <v>1980</v>
      </c>
      <c r="B1044" t="s">
        <v>1996</v>
      </c>
      <c r="C1044" s="365" t="s">
        <v>1652</v>
      </c>
      <c r="D1044" s="365" t="s">
        <v>1481</v>
      </c>
      <c r="E1044" s="365" t="s">
        <v>3</v>
      </c>
      <c r="F1044" s="365" t="s">
        <v>189</v>
      </c>
      <c r="G1044" s="366">
        <v>43018</v>
      </c>
      <c r="H1044" s="367">
        <v>0.42430555555555555</v>
      </c>
      <c r="I1044" s="368"/>
      <c r="J1044" s="368"/>
      <c r="K1044" s="368"/>
      <c r="N1044" s="368"/>
      <c r="O1044" s="368"/>
      <c r="Q1044" t="s">
        <v>1286</v>
      </c>
      <c r="R1044" t="s">
        <v>1295</v>
      </c>
      <c r="S1044" t="s">
        <v>1296</v>
      </c>
      <c r="T1044">
        <v>0</v>
      </c>
      <c r="U1044">
        <v>0</v>
      </c>
      <c r="V1044" s="369" t="s">
        <v>1297</v>
      </c>
      <c r="W1044">
        <v>0</v>
      </c>
      <c r="X1044">
        <v>108400</v>
      </c>
      <c r="Y1044">
        <v>0</v>
      </c>
      <c r="Z1044">
        <v>0</v>
      </c>
      <c r="AA1044" s="6" t="s">
        <v>1298</v>
      </c>
      <c r="AB1044" s="6">
        <v>3</v>
      </c>
      <c r="AC1044" s="370">
        <v>1</v>
      </c>
      <c r="AD1044" s="6"/>
      <c r="AE1044" s="370"/>
      <c r="AF1044" s="6">
        <v>3</v>
      </c>
      <c r="AG1044" s="6"/>
    </row>
    <row r="1045" spans="1:34" x14ac:dyDescent="0.3">
      <c r="A1045" t="s">
        <v>1980</v>
      </c>
      <c r="B1045" t="s">
        <v>1996</v>
      </c>
      <c r="C1045" s="365" t="s">
        <v>1652</v>
      </c>
      <c r="D1045" s="365" t="s">
        <v>1481</v>
      </c>
      <c r="E1045" s="365" t="s">
        <v>3</v>
      </c>
      <c r="F1045" s="365" t="s">
        <v>189</v>
      </c>
      <c r="G1045" s="366">
        <v>43018</v>
      </c>
      <c r="H1045" s="367">
        <v>0.42430555555555555</v>
      </c>
      <c r="I1045" s="368"/>
      <c r="J1045" s="368"/>
      <c r="K1045" s="368"/>
      <c r="N1045" s="368"/>
      <c r="O1045" s="368"/>
      <c r="Q1045" t="s">
        <v>785</v>
      </c>
      <c r="R1045" t="s">
        <v>785</v>
      </c>
      <c r="S1045" t="s">
        <v>800</v>
      </c>
      <c r="T1045" t="s">
        <v>809</v>
      </c>
      <c r="U1045" t="s">
        <v>1361</v>
      </c>
      <c r="V1045" s="369" t="s">
        <v>1361</v>
      </c>
      <c r="W1045" t="s">
        <v>1389</v>
      </c>
      <c r="X1045">
        <v>981</v>
      </c>
      <c r="Y1045">
        <v>0</v>
      </c>
      <c r="Z1045">
        <v>0</v>
      </c>
      <c r="AA1045" s="6" t="s">
        <v>1890</v>
      </c>
      <c r="AB1045" s="6"/>
      <c r="AC1045" s="370"/>
      <c r="AD1045" s="6">
        <v>1</v>
      </c>
      <c r="AE1045" s="370">
        <v>3</v>
      </c>
      <c r="AF1045" s="6">
        <v>1</v>
      </c>
      <c r="AG1045" s="6"/>
    </row>
    <row r="1046" spans="1:34" x14ac:dyDescent="0.3">
      <c r="A1046" t="s">
        <v>1980</v>
      </c>
      <c r="B1046" t="s">
        <v>1996</v>
      </c>
      <c r="C1046" s="365" t="s">
        <v>1652</v>
      </c>
      <c r="D1046" s="365" t="s">
        <v>1481</v>
      </c>
      <c r="E1046" s="365" t="s">
        <v>3</v>
      </c>
      <c r="F1046" s="365" t="s">
        <v>189</v>
      </c>
      <c r="G1046" s="366">
        <v>43018</v>
      </c>
      <c r="H1046" s="367">
        <v>0.42430555555555555</v>
      </c>
      <c r="I1046" s="368"/>
      <c r="J1046" s="368"/>
      <c r="K1046" s="368"/>
      <c r="N1046" s="368"/>
      <c r="O1046" s="368"/>
      <c r="Q1046" t="s">
        <v>1286</v>
      </c>
      <c r="R1046" t="s">
        <v>1397</v>
      </c>
      <c r="S1046" t="s">
        <v>1444</v>
      </c>
      <c r="T1046">
        <v>0</v>
      </c>
      <c r="U1046">
        <v>0</v>
      </c>
      <c r="V1046" s="369" t="s">
        <v>1444</v>
      </c>
      <c r="W1046" t="s">
        <v>1445</v>
      </c>
      <c r="X1046">
        <v>1337</v>
      </c>
      <c r="Y1046">
        <v>0</v>
      </c>
      <c r="Z1046" t="s">
        <v>1446</v>
      </c>
      <c r="AA1046" s="6" t="s">
        <v>1890</v>
      </c>
      <c r="AB1046" s="6"/>
      <c r="AC1046" s="370"/>
      <c r="AD1046" s="6">
        <v>1</v>
      </c>
      <c r="AE1046" s="370">
        <v>1</v>
      </c>
      <c r="AF1046" s="6">
        <v>1</v>
      </c>
      <c r="AG1046" s="6"/>
      <c r="AH1046" t="s">
        <v>1998</v>
      </c>
    </row>
    <row r="1047" spans="1:34" x14ac:dyDescent="0.3">
      <c r="A1047" t="s">
        <v>1980</v>
      </c>
      <c r="B1047" t="s">
        <v>1999</v>
      </c>
      <c r="C1047" s="365" t="s">
        <v>1652</v>
      </c>
      <c r="D1047" s="365" t="s">
        <v>1481</v>
      </c>
      <c r="E1047" s="365" t="s">
        <v>3</v>
      </c>
      <c r="F1047" s="365" t="s">
        <v>189</v>
      </c>
      <c r="G1047" s="366">
        <v>43018</v>
      </c>
      <c r="H1047" s="367">
        <v>0.42430555555555555</v>
      </c>
      <c r="I1047" s="368">
        <v>5.1900000000000002E-2</v>
      </c>
      <c r="J1047" s="368">
        <v>2.8000000000000001E-2</v>
      </c>
      <c r="K1047" s="368">
        <v>2.3900000000000001E-2</v>
      </c>
      <c r="L1047">
        <v>0.31440000000000001</v>
      </c>
      <c r="M1047" s="368">
        <v>0.16839999999999999</v>
      </c>
      <c r="N1047" s="368">
        <v>0.14600000000000002</v>
      </c>
      <c r="O1047" s="368"/>
      <c r="Q1047" t="s">
        <v>1286</v>
      </c>
      <c r="R1047" t="s">
        <v>1295</v>
      </c>
      <c r="S1047" t="s">
        <v>1296</v>
      </c>
      <c r="T1047">
        <v>0</v>
      </c>
      <c r="U1047">
        <v>0</v>
      </c>
      <c r="V1047" s="369" t="s">
        <v>1297</v>
      </c>
      <c r="W1047">
        <v>0</v>
      </c>
      <c r="X1047">
        <v>108400</v>
      </c>
      <c r="Y1047">
        <v>0</v>
      </c>
      <c r="Z1047">
        <v>0</v>
      </c>
      <c r="AA1047" s="6" t="s">
        <v>1298</v>
      </c>
      <c r="AB1047" s="6">
        <v>1</v>
      </c>
      <c r="AC1047" s="370">
        <v>1</v>
      </c>
      <c r="AD1047" s="6"/>
      <c r="AE1047" s="370"/>
      <c r="AF1047" s="6">
        <v>1</v>
      </c>
      <c r="AG1047" s="6"/>
    </row>
    <row r="1048" spans="1:34" x14ac:dyDescent="0.3">
      <c r="A1048" t="s">
        <v>1980</v>
      </c>
      <c r="B1048" t="s">
        <v>1999</v>
      </c>
      <c r="C1048" s="365" t="s">
        <v>1652</v>
      </c>
      <c r="D1048" s="365" t="s">
        <v>1481</v>
      </c>
      <c r="E1048" s="365" t="s">
        <v>3</v>
      </c>
      <c r="F1048" s="365" t="s">
        <v>189</v>
      </c>
      <c r="G1048" s="366">
        <v>43018</v>
      </c>
      <c r="H1048" s="367">
        <v>0.42430555555555555</v>
      </c>
      <c r="I1048" s="368"/>
      <c r="J1048" s="368"/>
      <c r="K1048" s="368"/>
      <c r="N1048" s="368"/>
      <c r="O1048" s="368"/>
      <c r="Q1048" t="s">
        <v>785</v>
      </c>
      <c r="R1048" t="s">
        <v>785</v>
      </c>
      <c r="S1048" t="s">
        <v>800</v>
      </c>
      <c r="T1048" t="s">
        <v>801</v>
      </c>
      <c r="U1048" t="s">
        <v>802</v>
      </c>
      <c r="V1048" s="369" t="s">
        <v>38</v>
      </c>
      <c r="W1048" t="s">
        <v>1376</v>
      </c>
      <c r="X1048">
        <v>130544</v>
      </c>
      <c r="Y1048">
        <v>0</v>
      </c>
      <c r="Z1048">
        <v>0</v>
      </c>
      <c r="AA1048" s="6" t="s">
        <v>1890</v>
      </c>
      <c r="AB1048" s="6">
        <v>2</v>
      </c>
      <c r="AC1048" s="370">
        <v>1</v>
      </c>
      <c r="AD1048" s="6"/>
      <c r="AE1048" s="370"/>
      <c r="AF1048" s="6">
        <v>2</v>
      </c>
      <c r="AG1048" s="6"/>
    </row>
    <row r="1049" spans="1:34" x14ac:dyDescent="0.3">
      <c r="A1049" t="s">
        <v>1980</v>
      </c>
      <c r="B1049" t="s">
        <v>1999</v>
      </c>
      <c r="C1049" s="365" t="s">
        <v>1652</v>
      </c>
      <c r="D1049" s="365" t="s">
        <v>1481</v>
      </c>
      <c r="E1049" s="365" t="s">
        <v>3</v>
      </c>
      <c r="F1049" s="365" t="s">
        <v>189</v>
      </c>
      <c r="G1049" s="366">
        <v>43018</v>
      </c>
      <c r="H1049" s="367">
        <v>0.42430555555555555</v>
      </c>
      <c r="I1049" s="368"/>
      <c r="J1049" s="368"/>
      <c r="K1049" s="368"/>
      <c r="N1049" s="368"/>
      <c r="O1049" s="368"/>
      <c r="Q1049" t="s">
        <v>785</v>
      </c>
      <c r="R1049" t="s">
        <v>785</v>
      </c>
      <c r="S1049" t="s">
        <v>800</v>
      </c>
      <c r="T1049" t="s">
        <v>809</v>
      </c>
      <c r="U1049" t="s">
        <v>812</v>
      </c>
      <c r="V1049" s="369" t="s">
        <v>72</v>
      </c>
      <c r="W1049" t="s">
        <v>1279</v>
      </c>
      <c r="X1049">
        <v>131495</v>
      </c>
      <c r="Y1049">
        <v>0</v>
      </c>
      <c r="Z1049" t="s">
        <v>1314</v>
      </c>
      <c r="AA1049" s="6" t="s">
        <v>1890</v>
      </c>
      <c r="AB1049" s="6">
        <v>1</v>
      </c>
      <c r="AC1049" s="370">
        <v>3</v>
      </c>
      <c r="AD1049" s="6">
        <v>3</v>
      </c>
      <c r="AE1049" s="370">
        <v>2</v>
      </c>
      <c r="AF1049" s="6">
        <v>3</v>
      </c>
      <c r="AG1049" s="6">
        <v>1</v>
      </c>
    </row>
    <row r="1050" spans="1:34" x14ac:dyDescent="0.3">
      <c r="A1050" t="s">
        <v>1980</v>
      </c>
      <c r="B1050" t="s">
        <v>1999</v>
      </c>
      <c r="C1050" s="365" t="s">
        <v>1652</v>
      </c>
      <c r="D1050" s="365" t="s">
        <v>1481</v>
      </c>
      <c r="E1050" s="365" t="s">
        <v>3</v>
      </c>
      <c r="F1050" s="365" t="s">
        <v>189</v>
      </c>
      <c r="G1050" s="366">
        <v>43018</v>
      </c>
      <c r="H1050" s="367">
        <v>0.42430555555555555</v>
      </c>
      <c r="I1050" s="368"/>
      <c r="J1050" s="368"/>
      <c r="K1050" s="368"/>
      <c r="N1050" s="368"/>
      <c r="O1050" s="368"/>
      <c r="Q1050" t="s">
        <v>1286</v>
      </c>
      <c r="R1050" t="s">
        <v>1311</v>
      </c>
      <c r="S1050">
        <v>0</v>
      </c>
      <c r="T1050">
        <v>0</v>
      </c>
      <c r="U1050">
        <v>0</v>
      </c>
      <c r="V1050" s="369" t="s">
        <v>1311</v>
      </c>
      <c r="W1050">
        <v>0</v>
      </c>
      <c r="X1050">
        <v>799</v>
      </c>
      <c r="Y1050" t="s">
        <v>1312</v>
      </c>
      <c r="Z1050" t="s">
        <v>1313</v>
      </c>
      <c r="AA1050" s="6" t="s">
        <v>1298</v>
      </c>
      <c r="AB1050" s="6">
        <v>1</v>
      </c>
      <c r="AC1050" s="370">
        <v>1</v>
      </c>
      <c r="AD1050" s="6"/>
      <c r="AE1050" s="370"/>
      <c r="AF1050" s="6">
        <v>1</v>
      </c>
      <c r="AG1050" s="6"/>
    </row>
    <row r="1051" spans="1:34" x14ac:dyDescent="0.3">
      <c r="A1051" t="s">
        <v>1980</v>
      </c>
      <c r="B1051" t="s">
        <v>1999</v>
      </c>
      <c r="C1051" s="365" t="s">
        <v>1652</v>
      </c>
      <c r="D1051" s="365" t="s">
        <v>1481</v>
      </c>
      <c r="E1051" s="365" t="s">
        <v>3</v>
      </c>
      <c r="F1051" s="365" t="s">
        <v>189</v>
      </c>
      <c r="G1051" s="366">
        <v>43018</v>
      </c>
      <c r="H1051" s="367">
        <v>0.42430555555555555</v>
      </c>
      <c r="I1051" s="368"/>
      <c r="J1051" s="368"/>
      <c r="K1051" s="368"/>
      <c r="N1051" s="368"/>
      <c r="O1051" s="368"/>
      <c r="Q1051" t="s">
        <v>834</v>
      </c>
      <c r="R1051" t="s">
        <v>834</v>
      </c>
      <c r="S1051" t="s">
        <v>534</v>
      </c>
      <c r="T1051">
        <v>0</v>
      </c>
      <c r="U1051">
        <v>0</v>
      </c>
      <c r="V1051" s="369" t="s">
        <v>534</v>
      </c>
      <c r="W1051" t="s">
        <v>1310</v>
      </c>
      <c r="X1051">
        <v>105</v>
      </c>
      <c r="Y1051">
        <v>0</v>
      </c>
      <c r="Z1051">
        <v>0</v>
      </c>
      <c r="AA1051" s="6" t="s">
        <v>1890</v>
      </c>
      <c r="AB1051" s="6"/>
      <c r="AC1051" s="370"/>
      <c r="AD1051" s="6">
        <v>2</v>
      </c>
      <c r="AE1051" s="370">
        <v>3</v>
      </c>
      <c r="AF1051" s="6">
        <v>2</v>
      </c>
      <c r="AG1051" s="6"/>
      <c r="AH1051" t="s">
        <v>1338</v>
      </c>
    </row>
    <row r="1052" spans="1:34" x14ac:dyDescent="0.3">
      <c r="A1052" t="s">
        <v>1980</v>
      </c>
      <c r="B1052" t="s">
        <v>2000</v>
      </c>
      <c r="C1052" s="365" t="s">
        <v>1652</v>
      </c>
      <c r="D1052" s="365" t="s">
        <v>1481</v>
      </c>
      <c r="E1052" s="365" t="s">
        <v>3</v>
      </c>
      <c r="F1052" s="365" t="s">
        <v>398</v>
      </c>
      <c r="G1052" s="366">
        <v>43020</v>
      </c>
      <c r="H1052" s="367">
        <v>0.50486111111111109</v>
      </c>
      <c r="I1052" s="368"/>
      <c r="J1052" s="368"/>
      <c r="K1052" s="368">
        <v>0</v>
      </c>
      <c r="L1052">
        <v>6.4299999999999996E-2</v>
      </c>
      <c r="M1052">
        <v>2.1499999999999998E-2</v>
      </c>
      <c r="N1052" s="368">
        <v>4.2799999999999998E-2</v>
      </c>
      <c r="O1052" s="368"/>
      <c r="P1052" t="s">
        <v>2001</v>
      </c>
      <c r="Q1052" t="s">
        <v>813</v>
      </c>
      <c r="R1052" t="s">
        <v>813</v>
      </c>
      <c r="S1052" t="s">
        <v>821</v>
      </c>
      <c r="T1052" t="s">
        <v>596</v>
      </c>
      <c r="U1052">
        <v>0</v>
      </c>
      <c r="V1052" s="369" t="s">
        <v>1864</v>
      </c>
      <c r="W1052" t="s">
        <v>1865</v>
      </c>
      <c r="X1052">
        <v>106674</v>
      </c>
      <c r="Y1052">
        <v>0</v>
      </c>
      <c r="Z1052" t="s">
        <v>1866</v>
      </c>
      <c r="AA1052" s="6" t="s">
        <v>1890</v>
      </c>
      <c r="AB1052" s="6"/>
      <c r="AC1052" s="370"/>
      <c r="AD1052" s="6">
        <v>1</v>
      </c>
      <c r="AE1052" s="370">
        <v>3</v>
      </c>
      <c r="AF1052" s="6">
        <v>1</v>
      </c>
      <c r="AG1052" s="6"/>
    </row>
    <row r="1053" spans="1:34" x14ac:dyDescent="0.3">
      <c r="A1053" t="s">
        <v>1980</v>
      </c>
      <c r="B1053" t="s">
        <v>2000</v>
      </c>
      <c r="C1053" s="365" t="s">
        <v>1652</v>
      </c>
      <c r="D1053" s="365" t="s">
        <v>1481</v>
      </c>
      <c r="E1053" s="365" t="s">
        <v>3</v>
      </c>
      <c r="F1053" s="365" t="s">
        <v>398</v>
      </c>
      <c r="G1053" s="366">
        <v>43020</v>
      </c>
      <c r="H1053" s="367">
        <v>0.50486111111111109</v>
      </c>
      <c r="I1053" s="368"/>
      <c r="J1053" s="368"/>
      <c r="K1053" s="368"/>
      <c r="N1053" s="368"/>
      <c r="O1053" s="368"/>
      <c r="Q1053" t="s">
        <v>813</v>
      </c>
      <c r="R1053" t="s">
        <v>813</v>
      </c>
      <c r="S1053" t="s">
        <v>821</v>
      </c>
      <c r="T1053" t="s">
        <v>1377</v>
      </c>
      <c r="U1053" t="s">
        <v>1378</v>
      </c>
      <c r="V1053" s="369" t="s">
        <v>1379</v>
      </c>
      <c r="W1053" t="s">
        <v>1380</v>
      </c>
      <c r="X1053">
        <v>110398</v>
      </c>
      <c r="Y1053">
        <v>0</v>
      </c>
      <c r="Z1053">
        <v>0</v>
      </c>
      <c r="AA1053" s="6" t="s">
        <v>1890</v>
      </c>
      <c r="AB1053" s="6"/>
      <c r="AC1053" s="370"/>
      <c r="AD1053" s="6">
        <v>3</v>
      </c>
      <c r="AE1053" s="370">
        <v>2</v>
      </c>
      <c r="AF1053" s="6">
        <v>3</v>
      </c>
      <c r="AG1053" s="6"/>
    </row>
    <row r="1054" spans="1:34" x14ac:dyDescent="0.3">
      <c r="A1054" t="s">
        <v>1980</v>
      </c>
      <c r="B1054" t="s">
        <v>2000</v>
      </c>
      <c r="C1054" s="365" t="s">
        <v>1652</v>
      </c>
      <c r="D1054" s="365" t="s">
        <v>1481</v>
      </c>
      <c r="E1054" s="365" t="s">
        <v>3</v>
      </c>
      <c r="F1054" s="365" t="s">
        <v>398</v>
      </c>
      <c r="G1054" s="366">
        <v>43020</v>
      </c>
      <c r="H1054" s="367">
        <v>0.50486111111111109</v>
      </c>
      <c r="I1054" s="368"/>
      <c r="J1054" s="368"/>
      <c r="K1054" s="368"/>
      <c r="N1054" s="368"/>
      <c r="O1054" s="368"/>
      <c r="Q1054" t="s">
        <v>1286</v>
      </c>
      <c r="R1054" t="s">
        <v>1450</v>
      </c>
      <c r="S1054">
        <v>0</v>
      </c>
      <c r="T1054">
        <v>0</v>
      </c>
      <c r="U1054">
        <v>0</v>
      </c>
      <c r="V1054" s="369" t="s">
        <v>1450</v>
      </c>
      <c r="W1054">
        <v>0</v>
      </c>
      <c r="X1054">
        <v>0</v>
      </c>
      <c r="Y1054">
        <v>0</v>
      </c>
      <c r="Z1054" t="s">
        <v>1451</v>
      </c>
      <c r="AA1054" s="6" t="s">
        <v>1293</v>
      </c>
      <c r="AB1054" s="6"/>
      <c r="AC1054" s="370"/>
      <c r="AD1054" s="6">
        <v>1</v>
      </c>
      <c r="AE1054" s="370">
        <v>1</v>
      </c>
      <c r="AF1054" s="6">
        <v>1</v>
      </c>
      <c r="AG1054" s="6"/>
      <c r="AH1054" t="s">
        <v>1452</v>
      </c>
    </row>
    <row r="1055" spans="1:34" x14ac:dyDescent="0.3">
      <c r="A1055" t="s">
        <v>1980</v>
      </c>
      <c r="B1055" t="s">
        <v>2000</v>
      </c>
      <c r="C1055" s="365" t="s">
        <v>1652</v>
      </c>
      <c r="D1055" s="365" t="s">
        <v>1481</v>
      </c>
      <c r="E1055" s="365" t="s">
        <v>3</v>
      </c>
      <c r="F1055" s="365" t="s">
        <v>398</v>
      </c>
      <c r="G1055" s="366">
        <v>43020</v>
      </c>
      <c r="H1055" s="367">
        <v>0.50486111111111109</v>
      </c>
      <c r="I1055" s="368"/>
      <c r="J1055" s="368"/>
      <c r="K1055" s="368"/>
      <c r="N1055" s="368"/>
      <c r="O1055" s="368"/>
      <c r="Q1055" t="s">
        <v>1286</v>
      </c>
      <c r="R1055" t="s">
        <v>1287</v>
      </c>
      <c r="S1055" t="s">
        <v>1288</v>
      </c>
      <c r="T1055" t="s">
        <v>1289</v>
      </c>
      <c r="U1055" t="s">
        <v>1290</v>
      </c>
      <c r="V1055" s="369" t="s">
        <v>1291</v>
      </c>
      <c r="W1055" t="s">
        <v>1282</v>
      </c>
      <c r="X1055">
        <v>127160</v>
      </c>
      <c r="Y1055">
        <v>0</v>
      </c>
      <c r="Z1055" t="s">
        <v>1292</v>
      </c>
      <c r="AA1055" s="6" t="s">
        <v>1293</v>
      </c>
      <c r="AB1055" s="6"/>
      <c r="AC1055" s="370"/>
      <c r="AD1055" s="6">
        <v>3</v>
      </c>
      <c r="AE1055" s="370">
        <v>1</v>
      </c>
      <c r="AF1055" s="6">
        <v>3</v>
      </c>
      <c r="AG1055" s="6"/>
      <c r="AH1055" t="s">
        <v>1294</v>
      </c>
    </row>
    <row r="1056" spans="1:34" x14ac:dyDescent="0.3">
      <c r="A1056" t="s">
        <v>1980</v>
      </c>
      <c r="B1056" t="s">
        <v>2000</v>
      </c>
      <c r="C1056" s="365" t="s">
        <v>1652</v>
      </c>
      <c r="D1056" s="365" t="s">
        <v>1481</v>
      </c>
      <c r="E1056" s="365" t="s">
        <v>3</v>
      </c>
      <c r="F1056" s="365" t="s">
        <v>398</v>
      </c>
      <c r="G1056" s="366">
        <v>43020</v>
      </c>
      <c r="H1056" s="367">
        <v>0.50486111111111109</v>
      </c>
      <c r="I1056" s="368"/>
      <c r="J1056" s="368"/>
      <c r="K1056" s="368"/>
      <c r="N1056" s="368"/>
      <c r="O1056" s="368"/>
      <c r="Q1056" t="s">
        <v>785</v>
      </c>
      <c r="R1056" t="s">
        <v>785</v>
      </c>
      <c r="S1056" t="s">
        <v>786</v>
      </c>
      <c r="T1056" t="s">
        <v>787</v>
      </c>
      <c r="U1056" t="s">
        <v>788</v>
      </c>
      <c r="V1056" s="369" t="s">
        <v>35</v>
      </c>
      <c r="W1056" t="s">
        <v>1358</v>
      </c>
      <c r="X1056">
        <v>129370</v>
      </c>
      <c r="Y1056">
        <v>0</v>
      </c>
      <c r="Z1056">
        <v>0</v>
      </c>
      <c r="AA1056" s="6" t="s">
        <v>1890</v>
      </c>
      <c r="AB1056" s="6"/>
      <c r="AC1056" s="370"/>
      <c r="AD1056" s="6">
        <v>1</v>
      </c>
      <c r="AE1056" s="370">
        <v>3</v>
      </c>
      <c r="AF1056" s="6">
        <v>1</v>
      </c>
      <c r="AG1056" s="6"/>
    </row>
    <row r="1057" spans="1:34" x14ac:dyDescent="0.3">
      <c r="A1057" t="s">
        <v>1980</v>
      </c>
      <c r="B1057" t="s">
        <v>2002</v>
      </c>
      <c r="C1057" s="365" t="s">
        <v>1652</v>
      </c>
      <c r="D1057" s="365" t="s">
        <v>1481</v>
      </c>
      <c r="E1057" s="365" t="s">
        <v>3</v>
      </c>
      <c r="F1057" s="365" t="s">
        <v>189</v>
      </c>
      <c r="G1057" s="366">
        <v>43018</v>
      </c>
      <c r="H1057" s="367">
        <v>0.42430555555555555</v>
      </c>
      <c r="I1057" s="368">
        <v>5.8799999999999998E-2</v>
      </c>
      <c r="J1057" s="368">
        <v>0.04</v>
      </c>
      <c r="K1057" s="368">
        <v>1.8799999999999997E-2</v>
      </c>
      <c r="L1057">
        <v>0.30719999999999997</v>
      </c>
      <c r="M1057" s="368">
        <v>0.15920000000000001</v>
      </c>
      <c r="N1057" s="368">
        <v>0.14799999999999996</v>
      </c>
      <c r="O1057" s="368" t="s">
        <v>1323</v>
      </c>
      <c r="P1057" t="s">
        <v>2003</v>
      </c>
      <c r="Q1057" t="s">
        <v>785</v>
      </c>
      <c r="R1057" t="s">
        <v>785</v>
      </c>
      <c r="S1057" t="s">
        <v>800</v>
      </c>
      <c r="T1057" t="s">
        <v>809</v>
      </c>
      <c r="U1057" t="s">
        <v>812</v>
      </c>
      <c r="V1057" s="369" t="s">
        <v>72</v>
      </c>
      <c r="W1057" t="s">
        <v>1279</v>
      </c>
      <c r="X1057">
        <v>131495</v>
      </c>
      <c r="Y1057">
        <v>0</v>
      </c>
      <c r="Z1057" t="s">
        <v>1314</v>
      </c>
      <c r="AA1057" s="6" t="s">
        <v>1890</v>
      </c>
      <c r="AB1057" s="6"/>
      <c r="AC1057" s="370"/>
      <c r="AD1057" s="6">
        <v>1</v>
      </c>
      <c r="AE1057" s="370">
        <v>2</v>
      </c>
      <c r="AF1057" s="6">
        <v>1</v>
      </c>
      <c r="AG1057" s="6"/>
    </row>
    <row r="1058" spans="1:34" x14ac:dyDescent="0.3">
      <c r="A1058" t="s">
        <v>1980</v>
      </c>
      <c r="B1058" t="s">
        <v>2002</v>
      </c>
      <c r="C1058" s="365" t="s">
        <v>1652</v>
      </c>
      <c r="D1058" s="365" t="s">
        <v>1481</v>
      </c>
      <c r="E1058" s="365" t="s">
        <v>3</v>
      </c>
      <c r="F1058" s="365" t="s">
        <v>189</v>
      </c>
      <c r="G1058" s="366">
        <v>43018</v>
      </c>
      <c r="H1058" s="367">
        <v>0.42430555555555555</v>
      </c>
      <c r="I1058" s="368"/>
      <c r="J1058" s="368"/>
      <c r="K1058" s="368"/>
      <c r="N1058" s="368"/>
      <c r="O1058" s="368"/>
      <c r="Q1058" t="s">
        <v>1286</v>
      </c>
      <c r="R1058" t="s">
        <v>1287</v>
      </c>
      <c r="S1058" t="s">
        <v>1288</v>
      </c>
      <c r="T1058" t="s">
        <v>1289</v>
      </c>
      <c r="U1058" t="s">
        <v>1290</v>
      </c>
      <c r="V1058" s="369" t="s">
        <v>1291</v>
      </c>
      <c r="W1058" t="s">
        <v>1282</v>
      </c>
      <c r="X1058">
        <v>127160</v>
      </c>
      <c r="Y1058">
        <v>0</v>
      </c>
      <c r="Z1058" t="s">
        <v>1292</v>
      </c>
      <c r="AA1058" s="6" t="s">
        <v>1293</v>
      </c>
      <c r="AB1058" s="6"/>
      <c r="AC1058" s="370"/>
      <c r="AD1058" s="6">
        <v>1</v>
      </c>
      <c r="AE1058" s="370">
        <v>1</v>
      </c>
      <c r="AF1058" s="6">
        <v>1</v>
      </c>
      <c r="AG1058" s="6"/>
      <c r="AH1058" t="s">
        <v>1294</v>
      </c>
    </row>
    <row r="1059" spans="1:34" x14ac:dyDescent="0.3">
      <c r="A1059" t="s">
        <v>1980</v>
      </c>
      <c r="B1059" t="s">
        <v>1125</v>
      </c>
      <c r="C1059" s="365" t="s">
        <v>1652</v>
      </c>
      <c r="D1059" s="365" t="s">
        <v>1481</v>
      </c>
      <c r="E1059" s="365" t="s">
        <v>3</v>
      </c>
      <c r="F1059" s="365" t="s">
        <v>188</v>
      </c>
      <c r="G1059" s="366">
        <v>42985</v>
      </c>
      <c r="H1059" s="367">
        <v>0.30694444444444441</v>
      </c>
      <c r="I1059" s="368">
        <v>0.1186</v>
      </c>
      <c r="J1059" s="368">
        <v>9.7199999999999995E-2</v>
      </c>
      <c r="K1059" s="368">
        <v>2.1400000000000002E-2</v>
      </c>
      <c r="L1059">
        <v>0.50719999999999998</v>
      </c>
      <c r="M1059" s="368">
        <v>0.309</v>
      </c>
      <c r="N1059" s="368">
        <v>0.19819999999999999</v>
      </c>
      <c r="O1059" s="368"/>
      <c r="Q1059" t="s">
        <v>785</v>
      </c>
      <c r="R1059" t="s">
        <v>785</v>
      </c>
      <c r="S1059" t="s">
        <v>800</v>
      </c>
      <c r="T1059" t="s">
        <v>805</v>
      </c>
      <c r="U1059" t="s">
        <v>1430</v>
      </c>
      <c r="V1059" s="369" t="s">
        <v>1431</v>
      </c>
      <c r="W1059" t="s">
        <v>1432</v>
      </c>
      <c r="X1059">
        <v>129341</v>
      </c>
      <c r="Y1059">
        <v>0</v>
      </c>
      <c r="Z1059">
        <v>0</v>
      </c>
      <c r="AA1059" s="6" t="s">
        <v>1890</v>
      </c>
      <c r="AB1059" s="6">
        <v>1</v>
      </c>
      <c r="AC1059" s="370">
        <v>3</v>
      </c>
      <c r="AD1059" s="6"/>
      <c r="AE1059" s="370"/>
      <c r="AF1059" s="6">
        <v>1</v>
      </c>
      <c r="AG1059" s="6"/>
      <c r="AH1059" t="s">
        <v>2004</v>
      </c>
    </row>
    <row r="1060" spans="1:34" x14ac:dyDescent="0.3">
      <c r="A1060" t="s">
        <v>1980</v>
      </c>
      <c r="B1060" t="s">
        <v>1125</v>
      </c>
      <c r="C1060" s="365" t="s">
        <v>1652</v>
      </c>
      <c r="D1060" s="365" t="s">
        <v>1481</v>
      </c>
      <c r="E1060" s="365" t="s">
        <v>3</v>
      </c>
      <c r="F1060" s="365" t="s">
        <v>188</v>
      </c>
      <c r="G1060" s="366">
        <v>42985</v>
      </c>
      <c r="H1060" s="367">
        <v>0.30694444444444441</v>
      </c>
      <c r="I1060" s="368"/>
      <c r="J1060" s="368"/>
      <c r="K1060" s="368"/>
      <c r="N1060" s="368"/>
      <c r="O1060" s="368"/>
      <c r="Q1060" t="s">
        <v>813</v>
      </c>
      <c r="R1060" t="s">
        <v>813</v>
      </c>
      <c r="S1060" t="s">
        <v>821</v>
      </c>
      <c r="T1060" t="s">
        <v>596</v>
      </c>
      <c r="U1060" t="s">
        <v>826</v>
      </c>
      <c r="V1060" s="369" t="s">
        <v>1281</v>
      </c>
      <c r="W1060" t="s">
        <v>1282</v>
      </c>
      <c r="X1060">
        <v>107552</v>
      </c>
      <c r="Y1060">
        <v>0</v>
      </c>
      <c r="Z1060" t="s">
        <v>1283</v>
      </c>
      <c r="AA1060" s="6" t="s">
        <v>1890</v>
      </c>
      <c r="AB1060" s="6"/>
      <c r="AC1060" s="370"/>
      <c r="AD1060" s="6">
        <v>1</v>
      </c>
      <c r="AE1060" s="370">
        <v>3</v>
      </c>
      <c r="AF1060" s="6">
        <v>1</v>
      </c>
      <c r="AG1060" s="6"/>
    </row>
    <row r="1061" spans="1:34" x14ac:dyDescent="0.3">
      <c r="A1061" t="s">
        <v>1980</v>
      </c>
      <c r="B1061" t="s">
        <v>1125</v>
      </c>
      <c r="C1061" s="365" t="s">
        <v>1652</v>
      </c>
      <c r="D1061" s="365" t="s">
        <v>1481</v>
      </c>
      <c r="E1061" s="365" t="s">
        <v>3</v>
      </c>
      <c r="F1061" s="365" t="s">
        <v>188</v>
      </c>
      <c r="G1061" s="366">
        <v>42985</v>
      </c>
      <c r="H1061" s="367">
        <v>0.30694444444444441</v>
      </c>
      <c r="I1061" s="368"/>
      <c r="J1061" s="368"/>
      <c r="K1061" s="368"/>
      <c r="N1061" s="368"/>
      <c r="O1061" s="368"/>
      <c r="Q1061" t="s">
        <v>834</v>
      </c>
      <c r="R1061" t="s">
        <v>834</v>
      </c>
      <c r="S1061" t="s">
        <v>534</v>
      </c>
      <c r="T1061" t="s">
        <v>847</v>
      </c>
      <c r="U1061" t="s">
        <v>848</v>
      </c>
      <c r="V1061" s="369" t="s">
        <v>1986</v>
      </c>
      <c r="W1061" t="s">
        <v>1987</v>
      </c>
      <c r="X1061">
        <v>140589</v>
      </c>
      <c r="Y1061">
        <v>0</v>
      </c>
      <c r="Z1061" t="s">
        <v>1988</v>
      </c>
      <c r="AA1061" s="6" t="s">
        <v>1890</v>
      </c>
      <c r="AB1061" s="6"/>
      <c r="AC1061" s="370"/>
      <c r="AD1061" s="6">
        <v>1</v>
      </c>
      <c r="AE1061" s="370">
        <v>1</v>
      </c>
      <c r="AF1061" s="6">
        <v>1</v>
      </c>
      <c r="AG1061" s="6"/>
    </row>
    <row r="1062" spans="1:34" x14ac:dyDescent="0.3">
      <c r="A1062" t="s">
        <v>1980</v>
      </c>
      <c r="B1062" t="s">
        <v>1125</v>
      </c>
      <c r="C1062" s="365" t="s">
        <v>1652</v>
      </c>
      <c r="D1062" s="365" t="s">
        <v>1481</v>
      </c>
      <c r="E1062" s="365" t="s">
        <v>3</v>
      </c>
      <c r="F1062" s="365" t="s">
        <v>188</v>
      </c>
      <c r="G1062" s="366">
        <v>42985</v>
      </c>
      <c r="H1062" s="367">
        <v>0.30694444444444441</v>
      </c>
      <c r="I1062" s="368"/>
      <c r="J1062" s="368"/>
      <c r="K1062" s="368"/>
      <c r="N1062" s="368"/>
      <c r="O1062" s="368"/>
      <c r="Q1062" t="s">
        <v>813</v>
      </c>
      <c r="R1062" t="s">
        <v>813</v>
      </c>
      <c r="S1062" t="s">
        <v>833</v>
      </c>
      <c r="T1062">
        <v>0</v>
      </c>
      <c r="U1062">
        <v>0</v>
      </c>
      <c r="V1062" s="369" t="s">
        <v>833</v>
      </c>
      <c r="W1062" t="s">
        <v>1355</v>
      </c>
      <c r="X1062">
        <v>1078</v>
      </c>
      <c r="Y1062">
        <v>0</v>
      </c>
      <c r="Z1062" t="s">
        <v>1356</v>
      </c>
      <c r="AA1062" s="6" t="s">
        <v>1890</v>
      </c>
      <c r="AB1062" s="6"/>
      <c r="AC1062" s="370"/>
      <c r="AD1062" s="6">
        <v>4</v>
      </c>
      <c r="AE1062" s="370">
        <v>1</v>
      </c>
      <c r="AF1062" s="6">
        <v>4</v>
      </c>
      <c r="AG1062" s="6"/>
    </row>
    <row r="1063" spans="1:34" x14ac:dyDescent="0.3">
      <c r="A1063" t="s">
        <v>1980</v>
      </c>
      <c r="B1063" t="s">
        <v>1125</v>
      </c>
      <c r="C1063" s="365" t="s">
        <v>1652</v>
      </c>
      <c r="D1063" s="365" t="s">
        <v>1481</v>
      </c>
      <c r="E1063" s="365" t="s">
        <v>3</v>
      </c>
      <c r="F1063" s="365" t="s">
        <v>188</v>
      </c>
      <c r="G1063" s="366">
        <v>42985</v>
      </c>
      <c r="H1063" s="367">
        <v>0.30694444444444441</v>
      </c>
      <c r="I1063" s="368"/>
      <c r="J1063" s="368"/>
      <c r="K1063" s="368"/>
      <c r="N1063" s="368"/>
      <c r="O1063" s="368"/>
      <c r="Q1063" t="s">
        <v>785</v>
      </c>
      <c r="R1063" t="s">
        <v>785</v>
      </c>
      <c r="S1063" t="s">
        <v>786</v>
      </c>
      <c r="T1063" t="s">
        <v>787</v>
      </c>
      <c r="U1063" t="s">
        <v>788</v>
      </c>
      <c r="V1063" s="369" t="s">
        <v>35</v>
      </c>
      <c r="W1063" t="s">
        <v>1358</v>
      </c>
      <c r="X1063">
        <v>129370</v>
      </c>
      <c r="Y1063">
        <v>0</v>
      </c>
      <c r="Z1063">
        <v>0</v>
      </c>
      <c r="AA1063" s="6" t="s">
        <v>1890</v>
      </c>
      <c r="AB1063" s="6"/>
      <c r="AC1063" s="370"/>
      <c r="AD1063" s="6">
        <v>1</v>
      </c>
      <c r="AE1063" s="370">
        <v>3</v>
      </c>
      <c r="AF1063" s="6">
        <v>1</v>
      </c>
      <c r="AG1063" s="6"/>
    </row>
    <row r="1064" spans="1:34" x14ac:dyDescent="0.3">
      <c r="A1064" t="s">
        <v>1980</v>
      </c>
      <c r="B1064" t="s">
        <v>1125</v>
      </c>
      <c r="C1064" s="365" t="s">
        <v>1652</v>
      </c>
      <c r="D1064" s="365" t="s">
        <v>1481</v>
      </c>
      <c r="E1064" s="365" t="s">
        <v>3</v>
      </c>
      <c r="F1064" s="365" t="s">
        <v>188</v>
      </c>
      <c r="G1064" s="366">
        <v>42985</v>
      </c>
      <c r="H1064" s="367">
        <v>0.30694444444444441</v>
      </c>
      <c r="I1064" s="368"/>
      <c r="J1064" s="368"/>
      <c r="K1064" s="368"/>
      <c r="N1064" s="368"/>
      <c r="O1064" s="368"/>
      <c r="Q1064" t="s">
        <v>785</v>
      </c>
      <c r="R1064" t="s">
        <v>785</v>
      </c>
      <c r="S1064" t="s">
        <v>800</v>
      </c>
      <c r="T1064" t="s">
        <v>805</v>
      </c>
      <c r="U1064" t="s">
        <v>806</v>
      </c>
      <c r="V1064" s="369" t="s">
        <v>806</v>
      </c>
      <c r="W1064" t="s">
        <v>1317</v>
      </c>
      <c r="X1064">
        <v>913</v>
      </c>
      <c r="Y1064">
        <v>0</v>
      </c>
      <c r="Z1064">
        <v>0</v>
      </c>
      <c r="AA1064" s="6" t="s">
        <v>1890</v>
      </c>
      <c r="AB1064" s="6"/>
      <c r="AC1064" s="370"/>
      <c r="AD1064" s="6">
        <v>1</v>
      </c>
      <c r="AE1064" s="370">
        <v>3</v>
      </c>
      <c r="AF1064" s="6">
        <v>1</v>
      </c>
      <c r="AG1064" s="6"/>
    </row>
    <row r="1065" spans="1:34" x14ac:dyDescent="0.3">
      <c r="A1065" t="s">
        <v>1980</v>
      </c>
      <c r="B1065" t="s">
        <v>1125</v>
      </c>
      <c r="C1065" s="365" t="s">
        <v>1652</v>
      </c>
      <c r="D1065" s="365" t="s">
        <v>1481</v>
      </c>
      <c r="E1065" s="365" t="s">
        <v>3</v>
      </c>
      <c r="F1065" s="365" t="s">
        <v>188</v>
      </c>
      <c r="G1065" s="366">
        <v>42985</v>
      </c>
      <c r="H1065" s="367">
        <v>0.30694444444444441</v>
      </c>
      <c r="I1065" s="368"/>
      <c r="J1065" s="368"/>
      <c r="K1065" s="368"/>
      <c r="N1065" s="368"/>
      <c r="O1065" s="368"/>
      <c r="Q1065" t="s">
        <v>785</v>
      </c>
      <c r="R1065" t="s">
        <v>785</v>
      </c>
      <c r="S1065" t="s">
        <v>800</v>
      </c>
      <c r="T1065" t="s">
        <v>805</v>
      </c>
      <c r="U1065" t="s">
        <v>806</v>
      </c>
      <c r="V1065" s="369" t="s">
        <v>807</v>
      </c>
      <c r="W1065" t="s">
        <v>1322</v>
      </c>
      <c r="X1065">
        <v>131141</v>
      </c>
      <c r="Y1065">
        <v>0</v>
      </c>
      <c r="Z1065">
        <v>0</v>
      </c>
      <c r="AA1065" s="6" t="s">
        <v>1890</v>
      </c>
      <c r="AB1065" s="6"/>
      <c r="AC1065" s="370"/>
      <c r="AD1065" s="6">
        <v>23</v>
      </c>
      <c r="AE1065" s="370">
        <v>3</v>
      </c>
      <c r="AF1065" s="6">
        <v>23</v>
      </c>
      <c r="AG1065" s="6"/>
    </row>
    <row r="1066" spans="1:34" x14ac:dyDescent="0.3">
      <c r="A1066" t="s">
        <v>1980</v>
      </c>
      <c r="B1066" t="s">
        <v>1125</v>
      </c>
      <c r="C1066" s="365" t="s">
        <v>1652</v>
      </c>
      <c r="D1066" s="365" t="s">
        <v>1481</v>
      </c>
      <c r="E1066" s="365" t="s">
        <v>3</v>
      </c>
      <c r="F1066" s="365" t="s">
        <v>188</v>
      </c>
      <c r="G1066" s="366">
        <v>42985</v>
      </c>
      <c r="H1066" s="367">
        <v>0.30694444444444441</v>
      </c>
      <c r="I1066" s="368"/>
      <c r="J1066" s="368"/>
      <c r="K1066" s="368"/>
      <c r="N1066" s="368"/>
      <c r="O1066" s="368"/>
      <c r="Q1066" t="s">
        <v>1286</v>
      </c>
      <c r="R1066" t="s">
        <v>1390</v>
      </c>
      <c r="S1066">
        <v>0</v>
      </c>
      <c r="T1066">
        <v>0</v>
      </c>
      <c r="U1066">
        <v>0</v>
      </c>
      <c r="V1066" s="369" t="s">
        <v>1390</v>
      </c>
      <c r="W1066">
        <v>0</v>
      </c>
      <c r="X1066">
        <v>1410</v>
      </c>
      <c r="Y1066">
        <v>0</v>
      </c>
      <c r="Z1066" t="s">
        <v>1391</v>
      </c>
      <c r="AA1066" s="6" t="s">
        <v>1293</v>
      </c>
      <c r="AB1066" s="6"/>
      <c r="AC1066" s="370"/>
      <c r="AD1066" s="6">
        <v>13</v>
      </c>
      <c r="AE1066" s="370">
        <v>1</v>
      </c>
      <c r="AF1066" s="6">
        <v>13</v>
      </c>
      <c r="AG1066" s="6"/>
      <c r="AH1066" t="s">
        <v>1863</v>
      </c>
    </row>
    <row r="1067" spans="1:34" x14ac:dyDescent="0.3">
      <c r="A1067" t="s">
        <v>1980</v>
      </c>
      <c r="B1067" t="s">
        <v>1125</v>
      </c>
      <c r="C1067" s="365" t="s">
        <v>1652</v>
      </c>
      <c r="D1067" s="365" t="s">
        <v>1481</v>
      </c>
      <c r="E1067" s="365" t="s">
        <v>3</v>
      </c>
      <c r="F1067" s="365" t="s">
        <v>188</v>
      </c>
      <c r="G1067" s="366">
        <v>42985</v>
      </c>
      <c r="H1067" s="367">
        <v>0.30694444444444441</v>
      </c>
      <c r="I1067" s="368"/>
      <c r="J1067" s="368"/>
      <c r="K1067" s="368"/>
      <c r="N1067" s="368"/>
      <c r="O1067" s="368"/>
      <c r="Q1067" t="s">
        <v>1286</v>
      </c>
      <c r="R1067" t="s">
        <v>1287</v>
      </c>
      <c r="S1067" t="s">
        <v>1288</v>
      </c>
      <c r="T1067" t="s">
        <v>1289</v>
      </c>
      <c r="U1067" t="s">
        <v>1290</v>
      </c>
      <c r="V1067" s="369" t="s">
        <v>1291</v>
      </c>
      <c r="W1067" t="s">
        <v>1282</v>
      </c>
      <c r="X1067">
        <v>127160</v>
      </c>
      <c r="Y1067">
        <v>0</v>
      </c>
      <c r="Z1067" t="s">
        <v>1292</v>
      </c>
      <c r="AA1067" s="6" t="s">
        <v>1293</v>
      </c>
      <c r="AB1067" s="6"/>
      <c r="AC1067" s="370"/>
      <c r="AD1067" s="6">
        <v>1</v>
      </c>
      <c r="AE1067" s="370">
        <v>1</v>
      </c>
      <c r="AF1067" s="6">
        <v>1</v>
      </c>
      <c r="AG1067" s="6"/>
      <c r="AH1067" t="s">
        <v>1294</v>
      </c>
    </row>
    <row r="1068" spans="1:34" x14ac:dyDescent="0.3">
      <c r="A1068" t="s">
        <v>1980</v>
      </c>
      <c r="B1068" t="s">
        <v>1119</v>
      </c>
      <c r="C1068" s="365" t="s">
        <v>1652</v>
      </c>
      <c r="D1068" s="365" t="s">
        <v>1481</v>
      </c>
      <c r="E1068" s="365" t="s">
        <v>3</v>
      </c>
      <c r="F1068" s="365" t="s">
        <v>189</v>
      </c>
      <c r="G1068" s="366">
        <v>42985</v>
      </c>
      <c r="H1068" s="367">
        <v>0.3215277777777778</v>
      </c>
      <c r="I1068" s="368">
        <v>2.3400000000000001E-2</v>
      </c>
      <c r="J1068" s="368">
        <v>1.9800000000000002E-2</v>
      </c>
      <c r="K1068" s="368">
        <v>3.599999999999999E-3</v>
      </c>
      <c r="L1068">
        <v>0.23930000000000001</v>
      </c>
      <c r="M1068" s="368">
        <v>0.20349999999999999</v>
      </c>
      <c r="N1068" s="368">
        <v>3.5800000000000026E-2</v>
      </c>
      <c r="O1068" s="368"/>
      <c r="Q1068" t="s">
        <v>813</v>
      </c>
      <c r="R1068" t="s">
        <v>813</v>
      </c>
      <c r="S1068" t="s">
        <v>833</v>
      </c>
      <c r="T1068">
        <v>0</v>
      </c>
      <c r="U1068">
        <v>0</v>
      </c>
      <c r="V1068" s="369" t="s">
        <v>833</v>
      </c>
      <c r="W1068" t="s">
        <v>1355</v>
      </c>
      <c r="X1068">
        <v>1078</v>
      </c>
      <c r="Y1068">
        <v>0</v>
      </c>
      <c r="Z1068" t="s">
        <v>1356</v>
      </c>
      <c r="AA1068" s="6" t="s">
        <v>1890</v>
      </c>
      <c r="AB1068" s="6">
        <v>2</v>
      </c>
      <c r="AC1068" s="370">
        <v>1</v>
      </c>
      <c r="AD1068" s="6"/>
      <c r="AE1068" s="370"/>
      <c r="AF1068" s="6">
        <v>2</v>
      </c>
      <c r="AG1068" s="6"/>
    </row>
    <row r="1069" spans="1:34" x14ac:dyDescent="0.3">
      <c r="A1069" t="s">
        <v>1980</v>
      </c>
      <c r="B1069" t="s">
        <v>1119</v>
      </c>
      <c r="C1069" s="365" t="s">
        <v>1652</v>
      </c>
      <c r="D1069" s="365" t="s">
        <v>1481</v>
      </c>
      <c r="E1069" s="365" t="s">
        <v>3</v>
      </c>
      <c r="F1069" s="365" t="s">
        <v>189</v>
      </c>
      <c r="G1069" s="366">
        <v>42985</v>
      </c>
      <c r="H1069" s="367">
        <v>0.3215277777777778</v>
      </c>
      <c r="I1069" s="368"/>
      <c r="J1069" s="368"/>
      <c r="K1069" s="368"/>
      <c r="N1069" s="368"/>
      <c r="O1069" s="368"/>
      <c r="Q1069" t="s">
        <v>813</v>
      </c>
      <c r="R1069" t="s">
        <v>813</v>
      </c>
      <c r="S1069" t="s">
        <v>821</v>
      </c>
      <c r="T1069" t="s">
        <v>596</v>
      </c>
      <c r="U1069" t="s">
        <v>826</v>
      </c>
      <c r="V1069" s="369" t="s">
        <v>1281</v>
      </c>
      <c r="W1069" t="s">
        <v>1282</v>
      </c>
      <c r="X1069">
        <v>107552</v>
      </c>
      <c r="Y1069">
        <v>0</v>
      </c>
      <c r="Z1069" t="s">
        <v>1283</v>
      </c>
      <c r="AA1069" s="6" t="s">
        <v>1890</v>
      </c>
      <c r="AB1069" s="6">
        <v>1</v>
      </c>
      <c r="AC1069" s="370">
        <v>2</v>
      </c>
      <c r="AD1069" s="6">
        <v>1</v>
      </c>
      <c r="AE1069" s="370">
        <v>3</v>
      </c>
      <c r="AF1069" s="6">
        <v>1</v>
      </c>
      <c r="AG1069" s="6">
        <v>1</v>
      </c>
    </row>
    <row r="1070" spans="1:34" x14ac:dyDescent="0.3">
      <c r="A1070" t="s">
        <v>1980</v>
      </c>
      <c r="B1070" t="s">
        <v>1119</v>
      </c>
      <c r="C1070" s="365" t="s">
        <v>1652</v>
      </c>
      <c r="D1070" s="365" t="s">
        <v>1481</v>
      </c>
      <c r="E1070" s="365" t="s">
        <v>3</v>
      </c>
      <c r="F1070" s="365" t="s">
        <v>189</v>
      </c>
      <c r="G1070" s="366">
        <v>42985</v>
      </c>
      <c r="H1070" s="367">
        <v>0.3215277777777778</v>
      </c>
      <c r="I1070" s="368"/>
      <c r="J1070" s="368"/>
      <c r="K1070" s="368"/>
      <c r="N1070" s="368"/>
      <c r="O1070" s="368"/>
      <c r="Q1070" t="s">
        <v>785</v>
      </c>
      <c r="R1070" t="s">
        <v>785</v>
      </c>
      <c r="S1070">
        <v>0</v>
      </c>
      <c r="T1070">
        <v>0</v>
      </c>
      <c r="U1070">
        <v>0</v>
      </c>
      <c r="V1070" s="369" t="s">
        <v>785</v>
      </c>
      <c r="W1070">
        <v>0</v>
      </c>
      <c r="X1070">
        <v>882</v>
      </c>
      <c r="Y1070">
        <v>0</v>
      </c>
      <c r="Z1070">
        <v>0</v>
      </c>
      <c r="AA1070" s="6" t="s">
        <v>1890</v>
      </c>
      <c r="AB1070" s="6">
        <v>1</v>
      </c>
      <c r="AC1070" s="370">
        <v>3</v>
      </c>
      <c r="AD1070" s="6"/>
      <c r="AE1070" s="370"/>
      <c r="AF1070" s="6">
        <v>1</v>
      </c>
      <c r="AG1070" s="6"/>
    </row>
    <row r="1071" spans="1:34" x14ac:dyDescent="0.3">
      <c r="A1071" t="s">
        <v>1980</v>
      </c>
      <c r="B1071" t="s">
        <v>1119</v>
      </c>
      <c r="C1071" s="365" t="s">
        <v>1652</v>
      </c>
      <c r="D1071" s="365" t="s">
        <v>1481</v>
      </c>
      <c r="E1071" s="365" t="s">
        <v>3</v>
      </c>
      <c r="F1071" s="365" t="s">
        <v>189</v>
      </c>
      <c r="G1071" s="366">
        <v>42985</v>
      </c>
      <c r="H1071" s="367">
        <v>0.3215277777777778</v>
      </c>
      <c r="I1071" s="368"/>
      <c r="J1071" s="368"/>
      <c r="K1071" s="368"/>
      <c r="N1071" s="368"/>
      <c r="O1071" s="368"/>
      <c r="Q1071">
        <v>0</v>
      </c>
      <c r="R1071">
        <v>0</v>
      </c>
      <c r="S1071">
        <v>0</v>
      </c>
      <c r="T1071">
        <v>0</v>
      </c>
      <c r="U1071">
        <v>0</v>
      </c>
      <c r="V1071" s="369" t="s">
        <v>1894</v>
      </c>
      <c r="W1071">
        <v>0</v>
      </c>
      <c r="X1071">
        <v>0</v>
      </c>
      <c r="Y1071">
        <v>0</v>
      </c>
      <c r="Z1071">
        <v>0</v>
      </c>
      <c r="AA1071" s="6" t="s">
        <v>1895</v>
      </c>
      <c r="AB1071" s="6" t="s">
        <v>1896</v>
      </c>
      <c r="AC1071" s="370">
        <v>1</v>
      </c>
      <c r="AD1071" s="6"/>
      <c r="AE1071" s="370"/>
      <c r="AF1071" s="6" t="s">
        <v>118</v>
      </c>
      <c r="AG1071" s="6"/>
      <c r="AH1071" t="s">
        <v>2005</v>
      </c>
    </row>
    <row r="1072" spans="1:34" x14ac:dyDescent="0.3">
      <c r="A1072" t="s">
        <v>1980</v>
      </c>
      <c r="B1072" t="s">
        <v>1119</v>
      </c>
      <c r="C1072" s="365" t="s">
        <v>1652</v>
      </c>
      <c r="D1072" s="365" t="s">
        <v>1481</v>
      </c>
      <c r="E1072" s="365" t="s">
        <v>3</v>
      </c>
      <c r="F1072" s="365" t="s">
        <v>189</v>
      </c>
      <c r="G1072" s="366">
        <v>42985</v>
      </c>
      <c r="H1072" s="367">
        <v>0.3215277777777778</v>
      </c>
      <c r="I1072" s="368"/>
      <c r="J1072" s="368"/>
      <c r="K1072" s="368"/>
      <c r="N1072" s="368"/>
      <c r="O1072" s="368"/>
      <c r="Q1072" t="s">
        <v>785</v>
      </c>
      <c r="R1072" t="s">
        <v>785</v>
      </c>
      <c r="S1072" t="s">
        <v>800</v>
      </c>
      <c r="T1072" t="s">
        <v>805</v>
      </c>
      <c r="U1072" t="s">
        <v>806</v>
      </c>
      <c r="V1072" s="369" t="s">
        <v>806</v>
      </c>
      <c r="W1072" t="s">
        <v>1317</v>
      </c>
      <c r="X1072">
        <v>913</v>
      </c>
      <c r="Y1072">
        <v>0</v>
      </c>
      <c r="Z1072">
        <v>0</v>
      </c>
      <c r="AA1072" s="6" t="s">
        <v>1890</v>
      </c>
      <c r="AB1072" s="6"/>
      <c r="AC1072" s="370"/>
      <c r="AD1072" s="6">
        <v>1</v>
      </c>
      <c r="AE1072" s="370">
        <v>3</v>
      </c>
      <c r="AF1072" s="6">
        <v>1</v>
      </c>
      <c r="AG1072" s="6"/>
    </row>
    <row r="1073" spans="1:34" x14ac:dyDescent="0.3">
      <c r="A1073" t="s">
        <v>1980</v>
      </c>
      <c r="B1073" t="s">
        <v>1119</v>
      </c>
      <c r="C1073" s="365" t="s">
        <v>1652</v>
      </c>
      <c r="D1073" s="365" t="s">
        <v>1481</v>
      </c>
      <c r="E1073" s="365" t="s">
        <v>3</v>
      </c>
      <c r="F1073" s="365" t="s">
        <v>189</v>
      </c>
      <c r="G1073" s="366">
        <v>42985</v>
      </c>
      <c r="H1073" s="367">
        <v>0.3215277777777778</v>
      </c>
      <c r="I1073" s="368"/>
      <c r="J1073" s="368"/>
      <c r="K1073" s="368"/>
      <c r="N1073" s="368"/>
      <c r="O1073" s="368"/>
      <c r="Q1073" t="s">
        <v>1286</v>
      </c>
      <c r="R1073" t="s">
        <v>1287</v>
      </c>
      <c r="S1073" t="s">
        <v>1288</v>
      </c>
      <c r="T1073" t="s">
        <v>1289</v>
      </c>
      <c r="U1073" t="s">
        <v>1290</v>
      </c>
      <c r="V1073" s="369" t="s">
        <v>1291</v>
      </c>
      <c r="W1073" t="s">
        <v>1282</v>
      </c>
      <c r="X1073">
        <v>127160</v>
      </c>
      <c r="Y1073">
        <v>0</v>
      </c>
      <c r="Z1073" t="s">
        <v>1292</v>
      </c>
      <c r="AA1073" s="6" t="s">
        <v>1293</v>
      </c>
      <c r="AB1073" s="6"/>
      <c r="AC1073" s="370"/>
      <c r="AD1073" s="6">
        <v>3</v>
      </c>
      <c r="AE1073" s="370">
        <v>1</v>
      </c>
      <c r="AF1073" s="6">
        <v>3</v>
      </c>
      <c r="AG1073" s="6"/>
      <c r="AH1073" t="s">
        <v>1294</v>
      </c>
    </row>
    <row r="1074" spans="1:34" x14ac:dyDescent="0.3">
      <c r="A1074" t="s">
        <v>1980</v>
      </c>
      <c r="B1074" t="s">
        <v>2006</v>
      </c>
      <c r="C1074" s="365" t="s">
        <v>1652</v>
      </c>
      <c r="D1074" s="365" t="s">
        <v>1481</v>
      </c>
      <c r="E1074" s="365" t="s">
        <v>3</v>
      </c>
      <c r="F1074" s="365" t="s">
        <v>189</v>
      </c>
      <c r="G1074" s="366">
        <v>43018</v>
      </c>
      <c r="H1074" s="367">
        <v>0.42430555555555555</v>
      </c>
      <c r="I1074" s="368">
        <v>7.0800000000000002E-2</v>
      </c>
      <c r="J1074" s="368">
        <v>4.3999999999999997E-2</v>
      </c>
      <c r="K1074" s="368">
        <v>2.6800000000000004E-2</v>
      </c>
      <c r="L1074">
        <v>0.89419999999999999</v>
      </c>
      <c r="M1074" s="368">
        <v>0.40629999999999999</v>
      </c>
      <c r="N1074" s="368">
        <v>0.4879</v>
      </c>
      <c r="O1074" s="368"/>
      <c r="Q1074" t="s">
        <v>834</v>
      </c>
      <c r="R1074" t="s">
        <v>834</v>
      </c>
      <c r="S1074" t="s">
        <v>534</v>
      </c>
      <c r="T1074">
        <v>0</v>
      </c>
      <c r="U1074">
        <v>0</v>
      </c>
      <c r="V1074" s="369" t="s">
        <v>534</v>
      </c>
      <c r="W1074" t="s">
        <v>1310</v>
      </c>
      <c r="X1074">
        <v>105</v>
      </c>
      <c r="Y1074">
        <v>0</v>
      </c>
      <c r="Z1074">
        <v>0</v>
      </c>
      <c r="AA1074" s="6" t="s">
        <v>1890</v>
      </c>
      <c r="AB1074" s="6">
        <v>2</v>
      </c>
      <c r="AC1074" s="370">
        <v>3</v>
      </c>
      <c r="AD1074" s="6">
        <v>22</v>
      </c>
      <c r="AE1074" s="370">
        <v>3</v>
      </c>
      <c r="AF1074" s="6">
        <v>24</v>
      </c>
      <c r="AG1074" s="6"/>
      <c r="AH1074" t="s">
        <v>1338</v>
      </c>
    </row>
    <row r="1075" spans="1:34" x14ac:dyDescent="0.3">
      <c r="A1075" t="s">
        <v>1980</v>
      </c>
      <c r="B1075" t="s">
        <v>2006</v>
      </c>
      <c r="C1075" s="365" t="s">
        <v>1652</v>
      </c>
      <c r="D1075" s="365" t="s">
        <v>1481</v>
      </c>
      <c r="E1075" s="365" t="s">
        <v>3</v>
      </c>
      <c r="F1075" s="365" t="s">
        <v>189</v>
      </c>
      <c r="G1075" s="366">
        <v>43018</v>
      </c>
      <c r="H1075" s="367">
        <v>0.42430555555555555</v>
      </c>
      <c r="I1075" s="368"/>
      <c r="J1075" s="368"/>
      <c r="K1075" s="368"/>
      <c r="N1075" s="368"/>
      <c r="O1075" s="368"/>
      <c r="Q1075" t="s">
        <v>785</v>
      </c>
      <c r="R1075" t="s">
        <v>785</v>
      </c>
      <c r="S1075">
        <v>0</v>
      </c>
      <c r="T1075">
        <v>0</v>
      </c>
      <c r="U1075">
        <v>0</v>
      </c>
      <c r="V1075" s="369" t="s">
        <v>785</v>
      </c>
      <c r="W1075">
        <v>0</v>
      </c>
      <c r="X1075">
        <v>882</v>
      </c>
      <c r="Y1075">
        <v>0</v>
      </c>
      <c r="Z1075">
        <v>0</v>
      </c>
      <c r="AA1075" s="6" t="s">
        <v>1890</v>
      </c>
      <c r="AB1075" s="6">
        <v>1</v>
      </c>
      <c r="AC1075" s="370">
        <v>3</v>
      </c>
      <c r="AD1075" s="6"/>
      <c r="AE1075" s="370"/>
      <c r="AF1075" s="6">
        <v>1</v>
      </c>
      <c r="AG1075" s="6"/>
    </row>
    <row r="1076" spans="1:34" x14ac:dyDescent="0.3">
      <c r="A1076" t="s">
        <v>1980</v>
      </c>
      <c r="B1076" t="s">
        <v>2006</v>
      </c>
      <c r="C1076" s="365" t="s">
        <v>1652</v>
      </c>
      <c r="D1076" s="365" t="s">
        <v>1481</v>
      </c>
      <c r="E1076" s="365" t="s">
        <v>3</v>
      </c>
      <c r="F1076" s="365" t="s">
        <v>189</v>
      </c>
      <c r="G1076" s="366">
        <v>43018</v>
      </c>
      <c r="H1076" s="367">
        <v>0.42430555555555555</v>
      </c>
      <c r="I1076" s="368"/>
      <c r="J1076" s="368"/>
      <c r="K1076" s="368"/>
      <c r="N1076" s="368"/>
      <c r="O1076" s="368"/>
      <c r="Q1076" t="s">
        <v>1286</v>
      </c>
      <c r="R1076" t="s">
        <v>1295</v>
      </c>
      <c r="S1076" t="s">
        <v>1296</v>
      </c>
      <c r="T1076">
        <v>0</v>
      </c>
      <c r="U1076">
        <v>0</v>
      </c>
      <c r="V1076" s="369" t="s">
        <v>1297</v>
      </c>
      <c r="W1076">
        <v>0</v>
      </c>
      <c r="X1076">
        <v>108400</v>
      </c>
      <c r="Y1076">
        <v>0</v>
      </c>
      <c r="Z1076">
        <v>0</v>
      </c>
      <c r="AA1076" s="6" t="s">
        <v>1298</v>
      </c>
      <c r="AB1076" s="6"/>
      <c r="AC1076" s="370"/>
      <c r="AD1076" s="6">
        <v>1</v>
      </c>
      <c r="AE1076" s="370">
        <v>1</v>
      </c>
      <c r="AF1076" s="6">
        <v>1</v>
      </c>
      <c r="AG1076" s="6"/>
    </row>
    <row r="1077" spans="1:34" x14ac:dyDescent="0.3">
      <c r="A1077" t="s">
        <v>1980</v>
      </c>
      <c r="B1077" t="s">
        <v>2007</v>
      </c>
      <c r="C1077" s="365" t="s">
        <v>1652</v>
      </c>
      <c r="D1077" s="365" t="s">
        <v>1481</v>
      </c>
      <c r="E1077" s="365" t="s">
        <v>3</v>
      </c>
      <c r="F1077" s="365" t="s">
        <v>403</v>
      </c>
      <c r="G1077" s="366">
        <v>43020</v>
      </c>
      <c r="H1077" s="367">
        <v>0.51944444444444449</v>
      </c>
      <c r="I1077" s="368">
        <v>4.6199999999999998E-2</v>
      </c>
      <c r="J1077" s="368">
        <v>3.2399999999999998E-2</v>
      </c>
      <c r="K1077" s="368">
        <v>1.38E-2</v>
      </c>
      <c r="L1077">
        <v>0.3745</v>
      </c>
      <c r="M1077" s="368">
        <v>0.1032</v>
      </c>
      <c r="N1077" s="368">
        <v>0.27129999999999999</v>
      </c>
      <c r="O1077" s="368"/>
      <c r="P1077" t="s">
        <v>2008</v>
      </c>
      <c r="Q1077" t="s">
        <v>834</v>
      </c>
      <c r="R1077" t="s">
        <v>834</v>
      </c>
      <c r="S1077" t="s">
        <v>534</v>
      </c>
      <c r="T1077">
        <v>0</v>
      </c>
      <c r="U1077">
        <v>0</v>
      </c>
      <c r="V1077" s="369" t="s">
        <v>534</v>
      </c>
      <c r="W1077" t="s">
        <v>1310</v>
      </c>
      <c r="X1077">
        <v>105</v>
      </c>
      <c r="Y1077">
        <v>0</v>
      </c>
      <c r="Z1077">
        <v>0</v>
      </c>
      <c r="AA1077" s="6" t="s">
        <v>1890</v>
      </c>
      <c r="AB1077" s="6">
        <v>1</v>
      </c>
      <c r="AC1077" s="370">
        <v>3</v>
      </c>
      <c r="AD1077" s="6">
        <v>15</v>
      </c>
      <c r="AE1077" s="370">
        <v>3</v>
      </c>
      <c r="AF1077" s="6">
        <v>16</v>
      </c>
      <c r="AG1077" s="6"/>
      <c r="AH1077" t="s">
        <v>1338</v>
      </c>
    </row>
    <row r="1078" spans="1:34" x14ac:dyDescent="0.3">
      <c r="A1078" t="s">
        <v>1980</v>
      </c>
      <c r="B1078" t="s">
        <v>2007</v>
      </c>
      <c r="C1078" s="365" t="s">
        <v>1652</v>
      </c>
      <c r="D1078" s="365" t="s">
        <v>1481</v>
      </c>
      <c r="E1078" s="365" t="s">
        <v>3</v>
      </c>
      <c r="F1078" s="365" t="s">
        <v>403</v>
      </c>
      <c r="G1078" s="366">
        <v>43020</v>
      </c>
      <c r="H1078" s="367">
        <v>0.51944444444444449</v>
      </c>
      <c r="I1078" s="368"/>
      <c r="J1078" s="368"/>
      <c r="K1078" s="368"/>
      <c r="N1078" s="368"/>
      <c r="O1078" s="368"/>
      <c r="Q1078" t="s">
        <v>1286</v>
      </c>
      <c r="R1078" t="s">
        <v>1295</v>
      </c>
      <c r="S1078" t="s">
        <v>1296</v>
      </c>
      <c r="T1078">
        <v>0</v>
      </c>
      <c r="U1078">
        <v>0</v>
      </c>
      <c r="V1078" s="369" t="s">
        <v>1297</v>
      </c>
      <c r="W1078">
        <v>0</v>
      </c>
      <c r="X1078">
        <v>108400</v>
      </c>
      <c r="Y1078">
        <v>0</v>
      </c>
      <c r="Z1078">
        <v>0</v>
      </c>
      <c r="AA1078" s="6" t="s">
        <v>1298</v>
      </c>
      <c r="AB1078" s="6"/>
      <c r="AC1078" s="370"/>
      <c r="AD1078" s="6">
        <v>1</v>
      </c>
      <c r="AE1078" s="370">
        <v>1</v>
      </c>
      <c r="AF1078" s="6">
        <v>1</v>
      </c>
      <c r="AG1078" s="6"/>
    </row>
    <row r="1079" spans="1:34" x14ac:dyDescent="0.3">
      <c r="A1079" t="s">
        <v>1980</v>
      </c>
      <c r="B1079" t="s">
        <v>1106</v>
      </c>
      <c r="C1079" s="365" t="s">
        <v>1652</v>
      </c>
      <c r="D1079" s="365" t="s">
        <v>1481</v>
      </c>
      <c r="E1079" s="365" t="s">
        <v>3</v>
      </c>
      <c r="F1079" s="365" t="s">
        <v>192</v>
      </c>
      <c r="G1079" s="366">
        <v>42985</v>
      </c>
      <c r="H1079" s="367">
        <v>0.33819444444444446</v>
      </c>
      <c r="I1079" s="368">
        <v>1.7000000000000001E-2</v>
      </c>
      <c r="J1079" s="368">
        <v>1.5699999999999999E-2</v>
      </c>
      <c r="K1079" s="368">
        <v>1.3000000000000025E-3</v>
      </c>
      <c r="L1079">
        <v>7.9000000000000001E-2</v>
      </c>
      <c r="M1079" s="368">
        <v>4.7699999999999999E-2</v>
      </c>
      <c r="N1079" s="368">
        <v>3.1300000000000001E-2</v>
      </c>
      <c r="O1079" s="368" t="s">
        <v>1323</v>
      </c>
      <c r="Q1079" t="s">
        <v>813</v>
      </c>
      <c r="R1079" t="s">
        <v>813</v>
      </c>
      <c r="S1079" t="s">
        <v>821</v>
      </c>
      <c r="T1079" t="s">
        <v>822</v>
      </c>
      <c r="U1079" t="s">
        <v>823</v>
      </c>
      <c r="V1079" s="369" t="s">
        <v>2009</v>
      </c>
      <c r="W1079" t="s">
        <v>2010</v>
      </c>
      <c r="X1079">
        <v>148592</v>
      </c>
      <c r="Y1079" t="s">
        <v>2011</v>
      </c>
      <c r="Z1079">
        <v>0</v>
      </c>
      <c r="AA1079" s="6" t="s">
        <v>1890</v>
      </c>
      <c r="AB1079" s="6"/>
      <c r="AC1079" s="370"/>
      <c r="AD1079" s="6">
        <v>1</v>
      </c>
      <c r="AE1079" s="370">
        <v>2</v>
      </c>
      <c r="AF1079" s="6">
        <v>1</v>
      </c>
      <c r="AG1079" s="6"/>
    </row>
    <row r="1080" spans="1:34" x14ac:dyDescent="0.3">
      <c r="A1080" t="s">
        <v>1980</v>
      </c>
      <c r="B1080" t="s">
        <v>1003</v>
      </c>
      <c r="C1080" s="365" t="s">
        <v>1278</v>
      </c>
      <c r="D1080" s="365" t="s">
        <v>1481</v>
      </c>
      <c r="E1080" s="365" t="s">
        <v>10</v>
      </c>
      <c r="F1080" s="365" t="s">
        <v>203</v>
      </c>
      <c r="G1080" s="366">
        <v>42900</v>
      </c>
      <c r="H1080" s="367">
        <v>0.76111111111111107</v>
      </c>
      <c r="I1080" s="368">
        <v>4.0000000000000001E-3</v>
      </c>
      <c r="J1080" s="368">
        <v>8.0000000000000004E-4</v>
      </c>
      <c r="K1080" s="368">
        <v>3.2000000000000002E-3</v>
      </c>
      <c r="L1080">
        <v>2.1499999999999998E-2</v>
      </c>
      <c r="M1080" s="368">
        <v>4.8999999999999998E-3</v>
      </c>
      <c r="N1080" s="368">
        <v>1.6599999999999997E-2</v>
      </c>
      <c r="O1080" s="368"/>
      <c r="Q1080" t="s">
        <v>785</v>
      </c>
      <c r="R1080" t="s">
        <v>785</v>
      </c>
      <c r="S1080" t="s">
        <v>800</v>
      </c>
      <c r="T1080" t="s">
        <v>805</v>
      </c>
      <c r="U1080" t="s">
        <v>806</v>
      </c>
      <c r="V1080" s="369" t="s">
        <v>806</v>
      </c>
      <c r="W1080" t="s">
        <v>1317</v>
      </c>
      <c r="X1080">
        <v>913</v>
      </c>
      <c r="Y1080">
        <v>0</v>
      </c>
      <c r="Z1080">
        <v>0</v>
      </c>
      <c r="AA1080" s="6" t="s">
        <v>1890</v>
      </c>
      <c r="AB1080" s="6">
        <v>1</v>
      </c>
      <c r="AC1080" s="370">
        <v>3</v>
      </c>
      <c r="AD1080" s="6">
        <v>3</v>
      </c>
      <c r="AE1080" s="370">
        <v>2</v>
      </c>
      <c r="AF1080" s="6">
        <v>4</v>
      </c>
      <c r="AG1080" s="6"/>
    </row>
    <row r="1081" spans="1:34" x14ac:dyDescent="0.3">
      <c r="A1081" t="s">
        <v>1980</v>
      </c>
      <c r="B1081" t="s">
        <v>1003</v>
      </c>
      <c r="C1081" s="365" t="s">
        <v>1278</v>
      </c>
      <c r="D1081" s="365" t="s">
        <v>1481</v>
      </c>
      <c r="E1081" s="365" t="s">
        <v>10</v>
      </c>
      <c r="F1081" s="365" t="s">
        <v>203</v>
      </c>
      <c r="G1081" s="366">
        <v>42900</v>
      </c>
      <c r="H1081" s="367">
        <v>0.76111111111111107</v>
      </c>
      <c r="I1081" s="368"/>
      <c r="J1081" s="368"/>
      <c r="K1081" s="368"/>
      <c r="N1081" s="368"/>
      <c r="O1081" s="368"/>
      <c r="Q1081" t="s">
        <v>1286</v>
      </c>
      <c r="R1081">
        <v>0</v>
      </c>
      <c r="S1081">
        <v>0</v>
      </c>
      <c r="T1081">
        <v>0</v>
      </c>
      <c r="U1081">
        <v>0</v>
      </c>
      <c r="V1081" s="369" t="s">
        <v>1366</v>
      </c>
      <c r="W1081">
        <v>0</v>
      </c>
      <c r="X1081">
        <v>0</v>
      </c>
      <c r="Y1081">
        <v>0</v>
      </c>
      <c r="Z1081">
        <v>0</v>
      </c>
      <c r="AA1081" s="6" t="s">
        <v>1890</v>
      </c>
      <c r="AB1081" s="6"/>
      <c r="AC1081" s="370"/>
      <c r="AD1081" s="6">
        <v>6</v>
      </c>
      <c r="AE1081" s="370">
        <v>1</v>
      </c>
      <c r="AF1081" s="6">
        <v>6</v>
      </c>
      <c r="AG1081" s="6"/>
    </row>
    <row r="1082" spans="1:34" x14ac:dyDescent="0.3">
      <c r="A1082" t="s">
        <v>1980</v>
      </c>
      <c r="B1082" t="s">
        <v>1003</v>
      </c>
      <c r="C1082" s="365" t="s">
        <v>1278</v>
      </c>
      <c r="D1082" s="365" t="s">
        <v>1481</v>
      </c>
      <c r="E1082" s="365" t="s">
        <v>10</v>
      </c>
      <c r="F1082" s="365" t="s">
        <v>203</v>
      </c>
      <c r="G1082" s="366">
        <v>42900</v>
      </c>
      <c r="H1082" s="367">
        <v>0.76111111111111107</v>
      </c>
      <c r="I1082" s="368"/>
      <c r="J1082" s="368"/>
      <c r="K1082" s="368"/>
      <c r="N1082" s="368"/>
      <c r="O1082" s="368"/>
      <c r="Q1082" t="s">
        <v>834</v>
      </c>
      <c r="R1082" t="s">
        <v>834</v>
      </c>
      <c r="S1082" t="s">
        <v>534</v>
      </c>
      <c r="T1082" t="s">
        <v>835</v>
      </c>
      <c r="U1082" t="s">
        <v>850</v>
      </c>
      <c r="V1082" s="369" t="s">
        <v>41</v>
      </c>
      <c r="W1082" t="s">
        <v>1282</v>
      </c>
      <c r="X1082">
        <v>138998</v>
      </c>
      <c r="Y1082">
        <v>0</v>
      </c>
      <c r="Z1082" t="s">
        <v>1454</v>
      </c>
      <c r="AA1082" s="6" t="s">
        <v>1890</v>
      </c>
      <c r="AB1082" s="6"/>
      <c r="AC1082" s="370"/>
      <c r="AD1082" s="6">
        <v>8</v>
      </c>
      <c r="AE1082" s="370">
        <v>2</v>
      </c>
      <c r="AF1082" s="6">
        <v>8</v>
      </c>
      <c r="AG1082" s="6"/>
      <c r="AH1082" t="s">
        <v>2012</v>
      </c>
    </row>
    <row r="1083" spans="1:34" x14ac:dyDescent="0.3">
      <c r="A1083" t="s">
        <v>1980</v>
      </c>
      <c r="B1083" t="s">
        <v>1003</v>
      </c>
      <c r="C1083" s="365" t="s">
        <v>1278</v>
      </c>
      <c r="D1083" s="365" t="s">
        <v>1481</v>
      </c>
      <c r="E1083" s="365" t="s">
        <v>10</v>
      </c>
      <c r="F1083" s="365" t="s">
        <v>203</v>
      </c>
      <c r="G1083" s="366">
        <v>42900</v>
      </c>
      <c r="H1083" s="367">
        <v>0.76111111111111107</v>
      </c>
      <c r="I1083" s="368"/>
      <c r="J1083" s="368"/>
      <c r="K1083" s="368"/>
      <c r="N1083" s="368"/>
      <c r="O1083" s="368"/>
      <c r="Q1083" t="s">
        <v>1286</v>
      </c>
      <c r="R1083" t="s">
        <v>1367</v>
      </c>
      <c r="S1083" t="s">
        <v>1368</v>
      </c>
      <c r="T1083">
        <v>0</v>
      </c>
      <c r="U1083">
        <v>0</v>
      </c>
      <c r="V1083" s="369" t="s">
        <v>1369</v>
      </c>
      <c r="W1083" t="s">
        <v>1370</v>
      </c>
      <c r="X1083">
        <v>148899</v>
      </c>
      <c r="Y1083">
        <v>0</v>
      </c>
      <c r="Z1083" t="s">
        <v>1371</v>
      </c>
      <c r="AA1083" s="6" t="s">
        <v>1293</v>
      </c>
      <c r="AB1083" s="6"/>
      <c r="AC1083" s="370"/>
      <c r="AD1083" s="6">
        <v>5</v>
      </c>
      <c r="AE1083" s="370">
        <v>1</v>
      </c>
      <c r="AF1083" s="6">
        <v>5</v>
      </c>
      <c r="AG1083" s="6"/>
    </row>
    <row r="1084" spans="1:34" x14ac:dyDescent="0.3">
      <c r="A1084" t="s">
        <v>1980</v>
      </c>
      <c r="B1084" t="s">
        <v>1003</v>
      </c>
      <c r="C1084" s="365" t="s">
        <v>1278</v>
      </c>
      <c r="D1084" s="365" t="s">
        <v>1481</v>
      </c>
      <c r="E1084" s="365" t="s">
        <v>10</v>
      </c>
      <c r="F1084" s="365" t="s">
        <v>203</v>
      </c>
      <c r="G1084" s="366">
        <v>42900</v>
      </c>
      <c r="H1084" s="367">
        <v>0.76111111111111107</v>
      </c>
      <c r="I1084" s="368"/>
      <c r="J1084" s="368"/>
      <c r="K1084" s="368"/>
      <c r="N1084" s="368"/>
      <c r="O1084" s="368"/>
      <c r="Q1084" t="s">
        <v>813</v>
      </c>
      <c r="R1084" t="s">
        <v>813</v>
      </c>
      <c r="S1084" t="s">
        <v>821</v>
      </c>
      <c r="T1084" t="s">
        <v>1302</v>
      </c>
      <c r="U1084" t="s">
        <v>1303</v>
      </c>
      <c r="V1084" s="369" t="s">
        <v>1304</v>
      </c>
      <c r="W1084" t="s">
        <v>1305</v>
      </c>
      <c r="X1084">
        <v>120020</v>
      </c>
      <c r="Y1084">
        <v>0</v>
      </c>
      <c r="Z1084">
        <v>0</v>
      </c>
      <c r="AA1084" s="6" t="s">
        <v>1890</v>
      </c>
      <c r="AB1084" s="6"/>
      <c r="AC1084" s="370"/>
      <c r="AD1084" s="6">
        <v>2</v>
      </c>
      <c r="AE1084" s="370">
        <v>3</v>
      </c>
      <c r="AF1084" s="6">
        <v>2</v>
      </c>
      <c r="AG1084" s="6"/>
    </row>
    <row r="1085" spans="1:34" x14ac:dyDescent="0.3">
      <c r="A1085" t="s">
        <v>1980</v>
      </c>
      <c r="B1085" t="s">
        <v>1003</v>
      </c>
      <c r="C1085" s="365" t="s">
        <v>1278</v>
      </c>
      <c r="D1085" s="365" t="s">
        <v>1481</v>
      </c>
      <c r="E1085" s="365" t="s">
        <v>10</v>
      </c>
      <c r="F1085" s="365" t="s">
        <v>203</v>
      </c>
      <c r="G1085" s="366">
        <v>42900</v>
      </c>
      <c r="H1085" s="367">
        <v>0.76111111111111107</v>
      </c>
      <c r="I1085" s="368"/>
      <c r="J1085" s="368"/>
      <c r="K1085" s="368"/>
      <c r="N1085" s="368"/>
      <c r="O1085" s="368"/>
      <c r="Q1085" t="s">
        <v>813</v>
      </c>
      <c r="R1085" t="s">
        <v>813</v>
      </c>
      <c r="S1085" t="s">
        <v>817</v>
      </c>
      <c r="T1085" t="s">
        <v>830</v>
      </c>
      <c r="U1085">
        <v>0</v>
      </c>
      <c r="V1085" s="369" t="s">
        <v>830</v>
      </c>
      <c r="W1085" t="s">
        <v>1348</v>
      </c>
      <c r="X1085">
        <v>106033</v>
      </c>
      <c r="Y1085">
        <v>0</v>
      </c>
      <c r="Z1085">
        <v>0</v>
      </c>
      <c r="AA1085" s="6" t="s">
        <v>1890</v>
      </c>
      <c r="AB1085" s="6"/>
      <c r="AC1085" s="370"/>
      <c r="AD1085" s="6">
        <v>1</v>
      </c>
      <c r="AE1085" s="370">
        <v>1</v>
      </c>
      <c r="AF1085" s="6">
        <v>1</v>
      </c>
      <c r="AG1085" s="6"/>
      <c r="AH1085" t="s">
        <v>1349</v>
      </c>
    </row>
    <row r="1086" spans="1:34" x14ac:dyDescent="0.3">
      <c r="A1086" t="s">
        <v>1980</v>
      </c>
      <c r="B1086" t="s">
        <v>1003</v>
      </c>
      <c r="C1086" s="365" t="s">
        <v>1278</v>
      </c>
      <c r="D1086" s="365" t="s">
        <v>1481</v>
      </c>
      <c r="E1086" s="365" t="s">
        <v>10</v>
      </c>
      <c r="F1086" s="365" t="s">
        <v>203</v>
      </c>
      <c r="G1086" s="366">
        <v>42900</v>
      </c>
      <c r="H1086" s="367">
        <v>0.76111111111111107</v>
      </c>
      <c r="I1086" s="368"/>
      <c r="J1086" s="368"/>
      <c r="K1086" s="368"/>
      <c r="N1086" s="368"/>
      <c r="O1086" s="368"/>
      <c r="Q1086" t="s">
        <v>813</v>
      </c>
      <c r="R1086" t="s">
        <v>813</v>
      </c>
      <c r="S1086" t="s">
        <v>833</v>
      </c>
      <c r="T1086">
        <v>0</v>
      </c>
      <c r="U1086">
        <v>0</v>
      </c>
      <c r="V1086" s="369" t="s">
        <v>833</v>
      </c>
      <c r="W1086" t="s">
        <v>1355</v>
      </c>
      <c r="X1086">
        <v>1078</v>
      </c>
      <c r="Y1086">
        <v>0</v>
      </c>
      <c r="Z1086" t="s">
        <v>1356</v>
      </c>
      <c r="AA1086" s="6" t="s">
        <v>1890</v>
      </c>
      <c r="AB1086" s="6"/>
      <c r="AC1086" s="370"/>
      <c r="AD1086" s="6">
        <v>1</v>
      </c>
      <c r="AE1086" s="370">
        <v>2</v>
      </c>
      <c r="AF1086" s="6">
        <v>1</v>
      </c>
      <c r="AG1086" s="6"/>
    </row>
    <row r="1087" spans="1:34" x14ac:dyDescent="0.3">
      <c r="A1087" t="s">
        <v>1980</v>
      </c>
      <c r="B1087" t="s">
        <v>1016</v>
      </c>
      <c r="C1087" s="365" t="s">
        <v>1278</v>
      </c>
      <c r="D1087" s="365" t="s">
        <v>1481</v>
      </c>
      <c r="E1087" s="365" t="s">
        <v>10</v>
      </c>
      <c r="F1087" s="365" t="s">
        <v>204</v>
      </c>
      <c r="G1087" s="366">
        <v>42914</v>
      </c>
      <c r="H1087" s="367">
        <v>0.76597222222222217</v>
      </c>
      <c r="I1087" s="368">
        <v>1.9E-3</v>
      </c>
      <c r="J1087" s="368">
        <v>1.4E-3</v>
      </c>
      <c r="K1087" s="368">
        <v>5.0000000000000001E-4</v>
      </c>
      <c r="L1087">
        <v>1.7999999999999999E-2</v>
      </c>
      <c r="M1087" s="368">
        <v>1.0800000000000001E-2</v>
      </c>
      <c r="N1087" s="368">
        <v>7.1999999999999981E-3</v>
      </c>
      <c r="O1087" s="368"/>
      <c r="Q1087" t="s">
        <v>785</v>
      </c>
      <c r="R1087" t="s">
        <v>785</v>
      </c>
      <c r="S1087" t="s">
        <v>800</v>
      </c>
      <c r="T1087" t="s">
        <v>805</v>
      </c>
      <c r="U1087" t="s">
        <v>806</v>
      </c>
      <c r="V1087" s="369" t="s">
        <v>806</v>
      </c>
      <c r="W1087" t="s">
        <v>1317</v>
      </c>
      <c r="X1087">
        <v>913</v>
      </c>
      <c r="Y1087">
        <v>0</v>
      </c>
      <c r="Z1087">
        <v>0</v>
      </c>
      <c r="AA1087" s="6" t="s">
        <v>1890</v>
      </c>
      <c r="AB1087" s="6">
        <v>1</v>
      </c>
      <c r="AC1087" s="370">
        <v>3</v>
      </c>
      <c r="AD1087" s="6"/>
      <c r="AE1087" s="370"/>
      <c r="AF1087" s="6">
        <v>1</v>
      </c>
      <c r="AG1087" s="6"/>
    </row>
    <row r="1088" spans="1:34" x14ac:dyDescent="0.3">
      <c r="A1088" t="s">
        <v>1980</v>
      </c>
      <c r="B1088" t="s">
        <v>1016</v>
      </c>
      <c r="C1088" s="365" t="s">
        <v>1278</v>
      </c>
      <c r="D1088" s="365" t="s">
        <v>1481</v>
      </c>
      <c r="E1088" s="365" t="s">
        <v>10</v>
      </c>
      <c r="F1088" s="365" t="s">
        <v>204</v>
      </c>
      <c r="G1088" s="366">
        <v>42914</v>
      </c>
      <c r="H1088" s="367">
        <v>0.76597222222222217</v>
      </c>
      <c r="I1088" s="368"/>
      <c r="J1088" s="368"/>
      <c r="K1088" s="368"/>
      <c r="N1088" s="368"/>
      <c r="O1088" s="368"/>
      <c r="Q1088" t="s">
        <v>813</v>
      </c>
      <c r="R1088" t="s">
        <v>813</v>
      </c>
      <c r="S1088" t="s">
        <v>817</v>
      </c>
      <c r="T1088" t="s">
        <v>820</v>
      </c>
      <c r="U1088">
        <v>0</v>
      </c>
      <c r="V1088" s="369" t="s">
        <v>820</v>
      </c>
      <c r="W1088" t="s">
        <v>1424</v>
      </c>
      <c r="X1088">
        <v>1102</v>
      </c>
      <c r="Y1088">
        <v>0</v>
      </c>
      <c r="Z1088" t="s">
        <v>1425</v>
      </c>
      <c r="AA1088" s="6" t="s">
        <v>1890</v>
      </c>
      <c r="AB1088" s="6"/>
      <c r="AC1088" s="370"/>
      <c r="AD1088" s="6">
        <v>51</v>
      </c>
      <c r="AE1088" s="370">
        <v>1</v>
      </c>
      <c r="AF1088" s="6">
        <v>51</v>
      </c>
      <c r="AG1088" s="6"/>
    </row>
    <row r="1089" spans="1:34" x14ac:dyDescent="0.3">
      <c r="A1089" t="s">
        <v>1980</v>
      </c>
      <c r="B1089" t="s">
        <v>1016</v>
      </c>
      <c r="C1089" s="365" t="s">
        <v>1278</v>
      </c>
      <c r="D1089" s="365" t="s">
        <v>1481</v>
      </c>
      <c r="E1089" s="365" t="s">
        <v>10</v>
      </c>
      <c r="F1089" s="365" t="s">
        <v>204</v>
      </c>
      <c r="G1089" s="366">
        <v>42914</v>
      </c>
      <c r="H1089" s="367">
        <v>0.76597222222222217</v>
      </c>
      <c r="I1089" s="368"/>
      <c r="J1089" s="368"/>
      <c r="K1089" s="368"/>
      <c r="N1089" s="368"/>
      <c r="O1089" s="368"/>
      <c r="Q1089" t="s">
        <v>834</v>
      </c>
      <c r="R1089" t="s">
        <v>834</v>
      </c>
      <c r="S1089" t="s">
        <v>534</v>
      </c>
      <c r="T1089" t="s">
        <v>835</v>
      </c>
      <c r="U1089" t="s">
        <v>1416</v>
      </c>
      <c r="V1089" s="369" t="s">
        <v>1417</v>
      </c>
      <c r="W1089" t="s">
        <v>1418</v>
      </c>
      <c r="X1089">
        <v>345281</v>
      </c>
      <c r="Y1089" t="s">
        <v>1419</v>
      </c>
      <c r="Z1089">
        <v>0</v>
      </c>
      <c r="AA1089" s="6" t="s">
        <v>1890</v>
      </c>
      <c r="AB1089" s="6"/>
      <c r="AC1089" s="370"/>
      <c r="AD1089" s="6">
        <v>1</v>
      </c>
      <c r="AE1089" s="370">
        <v>1</v>
      </c>
      <c r="AF1089" s="6">
        <v>1</v>
      </c>
      <c r="AG1089" s="6"/>
    </row>
    <row r="1090" spans="1:34" x14ac:dyDescent="0.3">
      <c r="A1090" t="s">
        <v>1980</v>
      </c>
      <c r="B1090" t="s">
        <v>1016</v>
      </c>
      <c r="C1090" s="365" t="s">
        <v>1278</v>
      </c>
      <c r="D1090" s="365" t="s">
        <v>1481</v>
      </c>
      <c r="E1090" s="365" t="s">
        <v>10</v>
      </c>
      <c r="F1090" s="365" t="s">
        <v>204</v>
      </c>
      <c r="G1090" s="366">
        <v>42914</v>
      </c>
      <c r="H1090" s="367">
        <v>0.76597222222222217</v>
      </c>
      <c r="I1090" s="368"/>
      <c r="J1090" s="368"/>
      <c r="K1090" s="368"/>
      <c r="N1090" s="368"/>
      <c r="O1090" s="368"/>
      <c r="Q1090" t="s">
        <v>813</v>
      </c>
      <c r="R1090" t="s">
        <v>813</v>
      </c>
      <c r="S1090" t="s">
        <v>833</v>
      </c>
      <c r="T1090">
        <v>0</v>
      </c>
      <c r="U1090">
        <v>0</v>
      </c>
      <c r="V1090" s="369" t="s">
        <v>833</v>
      </c>
      <c r="W1090" t="s">
        <v>1355</v>
      </c>
      <c r="X1090">
        <v>1078</v>
      </c>
      <c r="Y1090">
        <v>0</v>
      </c>
      <c r="Z1090" t="s">
        <v>1356</v>
      </c>
      <c r="AA1090" s="6" t="s">
        <v>1890</v>
      </c>
      <c r="AB1090" s="6"/>
      <c r="AC1090" s="370"/>
      <c r="AD1090" s="6">
        <v>2</v>
      </c>
      <c r="AE1090" s="370">
        <v>2</v>
      </c>
      <c r="AF1090" s="6">
        <v>2</v>
      </c>
      <c r="AG1090" s="6"/>
    </row>
    <row r="1091" spans="1:34" x14ac:dyDescent="0.3">
      <c r="A1091" t="s">
        <v>1980</v>
      </c>
      <c r="B1091" t="s">
        <v>1016</v>
      </c>
      <c r="C1091" s="365" t="s">
        <v>1278</v>
      </c>
      <c r="D1091" s="365" t="s">
        <v>1481</v>
      </c>
      <c r="E1091" s="365" t="s">
        <v>10</v>
      </c>
      <c r="F1091" s="365" t="s">
        <v>204</v>
      </c>
      <c r="G1091" s="366">
        <v>42914</v>
      </c>
      <c r="H1091" s="367">
        <v>0.76597222222222217</v>
      </c>
      <c r="I1091" s="368"/>
      <c r="J1091" s="368"/>
      <c r="K1091" s="368"/>
      <c r="N1091" s="368"/>
      <c r="O1091" s="368"/>
      <c r="Q1091" t="s">
        <v>834</v>
      </c>
      <c r="R1091" t="s">
        <v>834</v>
      </c>
      <c r="S1091" t="s">
        <v>534</v>
      </c>
      <c r="T1091">
        <v>0</v>
      </c>
      <c r="U1091">
        <v>0</v>
      </c>
      <c r="V1091" s="369" t="s">
        <v>534</v>
      </c>
      <c r="W1091" t="s">
        <v>1310</v>
      </c>
      <c r="X1091">
        <v>105</v>
      </c>
      <c r="Y1091">
        <v>0</v>
      </c>
      <c r="Z1091">
        <v>0</v>
      </c>
      <c r="AA1091" s="6" t="s">
        <v>1890</v>
      </c>
      <c r="AB1091" s="6"/>
      <c r="AC1091" s="370"/>
      <c r="AD1091" s="6">
        <v>8</v>
      </c>
      <c r="AE1091" s="370">
        <v>2</v>
      </c>
      <c r="AF1091" s="6">
        <v>8</v>
      </c>
      <c r="AG1091" s="6"/>
      <c r="AH1091" t="s">
        <v>2013</v>
      </c>
    </row>
    <row r="1092" spans="1:34" x14ac:dyDescent="0.3">
      <c r="A1092" t="s">
        <v>1980</v>
      </c>
      <c r="B1092" t="s">
        <v>1016</v>
      </c>
      <c r="C1092" s="365" t="s">
        <v>1278</v>
      </c>
      <c r="D1092" s="365" t="s">
        <v>1481</v>
      </c>
      <c r="E1092" s="365" t="s">
        <v>10</v>
      </c>
      <c r="F1092" s="365" t="s">
        <v>204</v>
      </c>
      <c r="G1092" s="366">
        <v>42914</v>
      </c>
      <c r="H1092" s="367">
        <v>0.76597222222222217</v>
      </c>
      <c r="I1092" s="368"/>
      <c r="J1092" s="368"/>
      <c r="K1092" s="368"/>
      <c r="N1092" s="368"/>
      <c r="O1092" s="368"/>
      <c r="Q1092" t="s">
        <v>1286</v>
      </c>
      <c r="R1092" t="s">
        <v>1295</v>
      </c>
      <c r="S1092" t="s">
        <v>1296</v>
      </c>
      <c r="T1092">
        <v>0</v>
      </c>
      <c r="U1092">
        <v>0</v>
      </c>
      <c r="V1092" s="369" t="s">
        <v>1297</v>
      </c>
      <c r="W1092">
        <v>0</v>
      </c>
      <c r="X1092">
        <v>108400</v>
      </c>
      <c r="Y1092">
        <v>0</v>
      </c>
      <c r="Z1092">
        <v>0</v>
      </c>
      <c r="AA1092" s="6" t="s">
        <v>1298</v>
      </c>
      <c r="AB1092" s="6"/>
      <c r="AC1092" s="370"/>
      <c r="AD1092" s="6">
        <v>1</v>
      </c>
      <c r="AE1092" s="370">
        <v>1</v>
      </c>
      <c r="AF1092" s="6">
        <v>1</v>
      </c>
      <c r="AG1092" s="6"/>
    </row>
    <row r="1093" spans="1:34" x14ac:dyDescent="0.3">
      <c r="A1093" t="s">
        <v>1980</v>
      </c>
      <c r="B1093" t="s">
        <v>1016</v>
      </c>
      <c r="C1093" s="365" t="s">
        <v>1278</v>
      </c>
      <c r="D1093" s="365" t="s">
        <v>1481</v>
      </c>
      <c r="E1093" s="365" t="s">
        <v>10</v>
      </c>
      <c r="F1093" s="365" t="s">
        <v>204</v>
      </c>
      <c r="G1093" s="366">
        <v>42914</v>
      </c>
      <c r="H1093" s="367">
        <v>0.76597222222222217</v>
      </c>
      <c r="I1093" s="368"/>
      <c r="J1093" s="368"/>
      <c r="K1093" s="368"/>
      <c r="N1093" s="368"/>
      <c r="O1093" s="368"/>
      <c r="Q1093" t="s">
        <v>785</v>
      </c>
      <c r="R1093" t="s">
        <v>785</v>
      </c>
      <c r="S1093" t="s">
        <v>786</v>
      </c>
      <c r="T1093" t="s">
        <v>787</v>
      </c>
      <c r="U1093" t="s">
        <v>1422</v>
      </c>
      <c r="V1093" s="369" t="s">
        <v>1422</v>
      </c>
      <c r="W1093" t="s">
        <v>1423</v>
      </c>
      <c r="X1093">
        <v>939</v>
      </c>
      <c r="Y1093">
        <v>0</v>
      </c>
      <c r="Z1093">
        <v>0</v>
      </c>
      <c r="AA1093" s="6" t="s">
        <v>1890</v>
      </c>
      <c r="AB1093" s="6"/>
      <c r="AC1093" s="370"/>
      <c r="AD1093" s="6">
        <v>1</v>
      </c>
      <c r="AE1093" s="370">
        <v>3</v>
      </c>
      <c r="AF1093" s="6">
        <v>1</v>
      </c>
      <c r="AG1093" s="6"/>
    </row>
    <row r="1094" spans="1:34" x14ac:dyDescent="0.3">
      <c r="A1094" t="s">
        <v>1980</v>
      </c>
      <c r="B1094" t="s">
        <v>1016</v>
      </c>
      <c r="C1094" s="365" t="s">
        <v>1278</v>
      </c>
      <c r="D1094" s="365" t="s">
        <v>1481</v>
      </c>
      <c r="E1094" s="365" t="s">
        <v>10</v>
      </c>
      <c r="F1094" s="365" t="s">
        <v>204</v>
      </c>
      <c r="G1094" s="366">
        <v>42914</v>
      </c>
      <c r="H1094" s="367">
        <v>0.76597222222222217</v>
      </c>
      <c r="I1094" s="368"/>
      <c r="J1094" s="368"/>
      <c r="K1094" s="368"/>
      <c r="N1094" s="368"/>
      <c r="O1094" s="368"/>
      <c r="Q1094" t="s">
        <v>813</v>
      </c>
      <c r="R1094" t="s">
        <v>813</v>
      </c>
      <c r="S1094" t="s">
        <v>821</v>
      </c>
      <c r="T1094" t="s">
        <v>822</v>
      </c>
      <c r="U1094" t="s">
        <v>1381</v>
      </c>
      <c r="V1094" s="369" t="s">
        <v>1382</v>
      </c>
      <c r="W1094" t="s">
        <v>1383</v>
      </c>
      <c r="X1094">
        <v>101857</v>
      </c>
      <c r="Y1094">
        <v>0</v>
      </c>
      <c r="Z1094">
        <v>0</v>
      </c>
      <c r="AA1094" s="6" t="s">
        <v>1890</v>
      </c>
      <c r="AB1094" s="6"/>
      <c r="AC1094" s="370"/>
      <c r="AD1094" s="6">
        <v>2</v>
      </c>
      <c r="AE1094" s="370">
        <v>3</v>
      </c>
      <c r="AF1094" s="6">
        <v>2</v>
      </c>
      <c r="AG1094" s="6"/>
    </row>
    <row r="1095" spans="1:34" x14ac:dyDescent="0.3">
      <c r="A1095" t="s">
        <v>1980</v>
      </c>
      <c r="B1095" t="s">
        <v>1016</v>
      </c>
      <c r="C1095" s="365" t="s">
        <v>1278</v>
      </c>
      <c r="D1095" s="365" t="s">
        <v>1481</v>
      </c>
      <c r="E1095" s="365" t="s">
        <v>10</v>
      </c>
      <c r="F1095" s="365" t="s">
        <v>204</v>
      </c>
      <c r="G1095" s="366">
        <v>42914</v>
      </c>
      <c r="H1095" s="367">
        <v>0.76597222222222217</v>
      </c>
      <c r="I1095" s="368"/>
      <c r="J1095" s="368"/>
      <c r="K1095" s="368"/>
      <c r="N1095" s="368"/>
      <c r="O1095" s="368"/>
      <c r="Q1095" t="s">
        <v>1286</v>
      </c>
      <c r="R1095" t="s">
        <v>1390</v>
      </c>
      <c r="S1095">
        <v>0</v>
      </c>
      <c r="T1095">
        <v>0</v>
      </c>
      <c r="U1095">
        <v>0</v>
      </c>
      <c r="V1095" s="369" t="s">
        <v>1390</v>
      </c>
      <c r="W1095">
        <v>0</v>
      </c>
      <c r="X1095">
        <v>1410</v>
      </c>
      <c r="Y1095">
        <v>0</v>
      </c>
      <c r="Z1095" t="s">
        <v>1391</v>
      </c>
      <c r="AA1095" s="6" t="s">
        <v>1293</v>
      </c>
      <c r="AB1095" s="6"/>
      <c r="AC1095" s="370"/>
      <c r="AD1095" s="6">
        <v>1</v>
      </c>
      <c r="AE1095" s="370">
        <v>1</v>
      </c>
      <c r="AF1095" s="6">
        <v>1</v>
      </c>
      <c r="AG1095" s="6"/>
    </row>
    <row r="1096" spans="1:34" x14ac:dyDescent="0.3">
      <c r="A1096" t="s">
        <v>1980</v>
      </c>
      <c r="B1096" t="s">
        <v>1045</v>
      </c>
      <c r="C1096" s="365" t="s">
        <v>1278</v>
      </c>
      <c r="D1096" s="365" t="s">
        <v>1481</v>
      </c>
      <c r="E1096" s="365" t="s">
        <v>11</v>
      </c>
      <c r="F1096" s="365" t="s">
        <v>209</v>
      </c>
      <c r="G1096" s="366">
        <v>42914</v>
      </c>
      <c r="H1096" s="367">
        <v>0.4770833333333333</v>
      </c>
      <c r="I1096" s="368">
        <v>7.3000000000000001E-3</v>
      </c>
      <c r="J1096" s="368">
        <v>5.1000000000000004E-3</v>
      </c>
      <c r="K1096" s="368">
        <v>2.1999999999999997E-3</v>
      </c>
      <c r="L1096">
        <v>6.1600000000000002E-2</v>
      </c>
      <c r="M1096" s="368">
        <v>4.2700000000000002E-2</v>
      </c>
      <c r="N1096" s="368">
        <v>1.89E-2</v>
      </c>
      <c r="O1096" s="368" t="s">
        <v>1323</v>
      </c>
      <c r="Q1096" t="s">
        <v>834</v>
      </c>
      <c r="R1096" t="s">
        <v>834</v>
      </c>
      <c r="S1096" t="s">
        <v>534</v>
      </c>
      <c r="T1096" t="s">
        <v>835</v>
      </c>
      <c r="U1096" t="s">
        <v>850</v>
      </c>
      <c r="V1096" s="369" t="s">
        <v>41</v>
      </c>
      <c r="W1096" t="s">
        <v>1282</v>
      </c>
      <c r="X1096">
        <v>138998</v>
      </c>
      <c r="Y1096">
        <v>0</v>
      </c>
      <c r="Z1096" t="s">
        <v>1454</v>
      </c>
      <c r="AA1096" s="6" t="s">
        <v>1890</v>
      </c>
      <c r="AB1096" s="6"/>
      <c r="AC1096" s="370"/>
      <c r="AD1096" s="6">
        <v>1</v>
      </c>
      <c r="AE1096" s="370">
        <v>2</v>
      </c>
      <c r="AF1096" s="6">
        <v>1</v>
      </c>
      <c r="AG1096" s="6"/>
    </row>
    <row r="1097" spans="1:34" x14ac:dyDescent="0.3">
      <c r="A1097" t="s">
        <v>1980</v>
      </c>
      <c r="B1097" t="s">
        <v>1045</v>
      </c>
      <c r="C1097" s="365" t="s">
        <v>1278</v>
      </c>
      <c r="D1097" s="365" t="s">
        <v>1481</v>
      </c>
      <c r="E1097" s="365" t="s">
        <v>11</v>
      </c>
      <c r="F1097" s="365" t="s">
        <v>209</v>
      </c>
      <c r="G1097" s="366">
        <v>42914</v>
      </c>
      <c r="H1097" s="367">
        <v>0.4770833333333333</v>
      </c>
      <c r="I1097" s="368"/>
      <c r="J1097" s="368"/>
      <c r="K1097" s="368"/>
      <c r="N1097" s="368"/>
      <c r="O1097" s="368"/>
      <c r="Q1097" t="s">
        <v>785</v>
      </c>
      <c r="R1097" t="s">
        <v>785</v>
      </c>
      <c r="S1097" t="s">
        <v>800</v>
      </c>
      <c r="T1097" t="s">
        <v>805</v>
      </c>
      <c r="U1097" t="s">
        <v>806</v>
      </c>
      <c r="V1097" s="369" t="s">
        <v>806</v>
      </c>
      <c r="W1097" t="s">
        <v>1317</v>
      </c>
      <c r="X1097">
        <v>913</v>
      </c>
      <c r="Y1097">
        <v>0</v>
      </c>
      <c r="Z1097">
        <v>0</v>
      </c>
      <c r="AA1097" s="6" t="s">
        <v>1890</v>
      </c>
      <c r="AB1097" s="6"/>
      <c r="AC1097" s="370"/>
      <c r="AD1097" s="6">
        <v>1</v>
      </c>
      <c r="AE1097" s="370">
        <v>3</v>
      </c>
      <c r="AF1097" s="6">
        <v>1</v>
      </c>
      <c r="AG1097" s="6"/>
    </row>
    <row r="1098" spans="1:34" x14ac:dyDescent="0.3">
      <c r="A1098" t="s">
        <v>1980</v>
      </c>
      <c r="B1098" t="s">
        <v>1046</v>
      </c>
      <c r="C1098" s="365" t="s">
        <v>1278</v>
      </c>
      <c r="D1098" s="365" t="s">
        <v>1481</v>
      </c>
      <c r="E1098" s="365" t="s">
        <v>11</v>
      </c>
      <c r="F1098" s="365" t="s">
        <v>209</v>
      </c>
      <c r="G1098" s="366">
        <v>42914</v>
      </c>
      <c r="H1098" s="367">
        <v>0.4770833333333333</v>
      </c>
      <c r="I1098" s="368">
        <v>4.1999999999999997E-3</v>
      </c>
      <c r="J1098" s="368">
        <v>3.0999999999999999E-3</v>
      </c>
      <c r="K1098" s="368">
        <v>1.0999999999999998E-3</v>
      </c>
      <c r="L1098">
        <v>2.69E-2</v>
      </c>
      <c r="M1098" s="368">
        <v>1.49E-2</v>
      </c>
      <c r="N1098" s="368">
        <v>1.2E-2</v>
      </c>
      <c r="O1098" s="368"/>
      <c r="Q1098" t="s">
        <v>1286</v>
      </c>
      <c r="R1098" t="s">
        <v>1295</v>
      </c>
      <c r="S1098" t="s">
        <v>1296</v>
      </c>
      <c r="T1098">
        <v>0</v>
      </c>
      <c r="U1098">
        <v>0</v>
      </c>
      <c r="V1098" s="369" t="s">
        <v>1297</v>
      </c>
      <c r="W1098">
        <v>0</v>
      </c>
      <c r="X1098">
        <v>108400</v>
      </c>
      <c r="Y1098">
        <v>0</v>
      </c>
      <c r="Z1098">
        <v>0</v>
      </c>
      <c r="AA1098" s="6" t="s">
        <v>1298</v>
      </c>
      <c r="AB1098" s="6">
        <v>1</v>
      </c>
      <c r="AC1098" s="370">
        <v>1</v>
      </c>
      <c r="AD1098" s="6">
        <v>1</v>
      </c>
      <c r="AE1098" s="370">
        <v>1</v>
      </c>
      <c r="AF1098" s="6">
        <v>2</v>
      </c>
      <c r="AG1098" s="6"/>
    </row>
    <row r="1099" spans="1:34" x14ac:dyDescent="0.3">
      <c r="A1099" t="s">
        <v>1980</v>
      </c>
      <c r="B1099" t="s">
        <v>1046</v>
      </c>
      <c r="C1099" s="365" t="s">
        <v>1278</v>
      </c>
      <c r="D1099" s="365" t="s">
        <v>1481</v>
      </c>
      <c r="E1099" s="365" t="s">
        <v>11</v>
      </c>
      <c r="F1099" s="365" t="s">
        <v>209</v>
      </c>
      <c r="G1099" s="366">
        <v>42914</v>
      </c>
      <c r="H1099" s="367">
        <v>0.4770833333333333</v>
      </c>
      <c r="I1099" s="368"/>
      <c r="J1099" s="368"/>
      <c r="K1099" s="368"/>
      <c r="N1099" s="368"/>
      <c r="O1099" s="368"/>
      <c r="Q1099" t="s">
        <v>785</v>
      </c>
      <c r="R1099" t="s">
        <v>785</v>
      </c>
      <c r="S1099" t="s">
        <v>800</v>
      </c>
      <c r="T1099" t="s">
        <v>805</v>
      </c>
      <c r="U1099" t="s">
        <v>806</v>
      </c>
      <c r="V1099" s="369" t="s">
        <v>806</v>
      </c>
      <c r="W1099" t="s">
        <v>1317</v>
      </c>
      <c r="X1099">
        <v>913</v>
      </c>
      <c r="Y1099">
        <v>0</v>
      </c>
      <c r="Z1099">
        <v>0</v>
      </c>
      <c r="AA1099" s="6" t="s">
        <v>1890</v>
      </c>
      <c r="AB1099" s="6"/>
      <c r="AC1099" s="370"/>
      <c r="AD1099" s="6">
        <v>1</v>
      </c>
      <c r="AE1099" s="370">
        <v>3</v>
      </c>
      <c r="AF1099" s="6">
        <v>1</v>
      </c>
      <c r="AG1099" s="6"/>
    </row>
    <row r="1100" spans="1:34" x14ac:dyDescent="0.3">
      <c r="A1100" t="s">
        <v>1980</v>
      </c>
      <c r="B1100" t="s">
        <v>1046</v>
      </c>
      <c r="C1100" s="365" t="s">
        <v>1278</v>
      </c>
      <c r="D1100" s="365" t="s">
        <v>1481</v>
      </c>
      <c r="E1100" s="365" t="s">
        <v>11</v>
      </c>
      <c r="F1100" s="365" t="s">
        <v>209</v>
      </c>
      <c r="G1100" s="366">
        <v>42914</v>
      </c>
      <c r="H1100" s="367">
        <v>0.4770833333333333</v>
      </c>
      <c r="I1100" s="368"/>
      <c r="J1100" s="368"/>
      <c r="K1100" s="368"/>
      <c r="N1100" s="368"/>
      <c r="O1100" s="368"/>
      <c r="Q1100" t="s">
        <v>813</v>
      </c>
      <c r="R1100" t="s">
        <v>813</v>
      </c>
      <c r="S1100" t="s">
        <v>817</v>
      </c>
      <c r="T1100">
        <v>0</v>
      </c>
      <c r="U1100">
        <v>0</v>
      </c>
      <c r="V1100" s="369" t="s">
        <v>1473</v>
      </c>
      <c r="W1100">
        <v>0</v>
      </c>
      <c r="X1100">
        <v>1080</v>
      </c>
      <c r="Y1100">
        <v>0</v>
      </c>
      <c r="Z1100">
        <v>0</v>
      </c>
      <c r="AA1100" s="6" t="s">
        <v>1890</v>
      </c>
      <c r="AB1100" s="6"/>
      <c r="AC1100" s="370"/>
      <c r="AD1100" s="6">
        <v>1</v>
      </c>
      <c r="AE1100" s="370">
        <v>3</v>
      </c>
      <c r="AF1100" s="6">
        <v>1</v>
      </c>
      <c r="AG1100" s="6"/>
    </row>
    <row r="1101" spans="1:34" x14ac:dyDescent="0.3">
      <c r="A1101" t="s">
        <v>1980</v>
      </c>
      <c r="B1101" t="s">
        <v>1047</v>
      </c>
      <c r="C1101" s="365" t="s">
        <v>1278</v>
      </c>
      <c r="D1101" s="365" t="s">
        <v>1481</v>
      </c>
      <c r="E1101" s="365" t="s">
        <v>11</v>
      </c>
      <c r="F1101" s="365" t="s">
        <v>209</v>
      </c>
      <c r="G1101" s="366">
        <v>42914</v>
      </c>
      <c r="H1101" s="367">
        <v>0.4770833333333333</v>
      </c>
      <c r="I1101" s="368">
        <v>6.4000000000000003E-3</v>
      </c>
      <c r="J1101" s="368">
        <v>4.7000000000000002E-3</v>
      </c>
      <c r="K1101" s="368">
        <v>1.7000000000000001E-3</v>
      </c>
      <c r="L1101">
        <v>5.0599999999999999E-2</v>
      </c>
      <c r="M1101" s="368">
        <v>2.0899999999999998E-2</v>
      </c>
      <c r="N1101" s="368">
        <v>2.9700000000000001E-2</v>
      </c>
      <c r="O1101" s="368"/>
      <c r="Q1101" t="s">
        <v>785</v>
      </c>
      <c r="R1101" t="s">
        <v>785</v>
      </c>
      <c r="S1101" t="s">
        <v>800</v>
      </c>
      <c r="T1101" t="s">
        <v>805</v>
      </c>
      <c r="U1101" t="s">
        <v>806</v>
      </c>
      <c r="V1101" s="369" t="s">
        <v>807</v>
      </c>
      <c r="W1101" t="s">
        <v>1322</v>
      </c>
      <c r="X1101">
        <v>131141</v>
      </c>
      <c r="Y1101">
        <v>0</v>
      </c>
      <c r="Z1101">
        <v>0</v>
      </c>
      <c r="AA1101" s="6" t="s">
        <v>1890</v>
      </c>
      <c r="AB1101" s="6">
        <v>1</v>
      </c>
      <c r="AC1101" s="370">
        <v>3</v>
      </c>
      <c r="AD1101" s="6">
        <v>8</v>
      </c>
      <c r="AE1101" s="370">
        <v>3</v>
      </c>
      <c r="AF1101" s="6">
        <v>9</v>
      </c>
      <c r="AG1101" s="6"/>
    </row>
    <row r="1102" spans="1:34" x14ac:dyDescent="0.3">
      <c r="A1102" t="s">
        <v>1980</v>
      </c>
      <c r="B1102" t="s">
        <v>1047</v>
      </c>
      <c r="C1102" s="365" t="s">
        <v>1278</v>
      </c>
      <c r="D1102" s="365" t="s">
        <v>1481</v>
      </c>
      <c r="E1102" s="365" t="s">
        <v>11</v>
      </c>
      <c r="F1102" s="365" t="s">
        <v>209</v>
      </c>
      <c r="G1102" s="366">
        <v>42914</v>
      </c>
      <c r="H1102" s="367">
        <v>0.4770833333333333</v>
      </c>
      <c r="I1102" s="368"/>
      <c r="J1102" s="368"/>
      <c r="K1102" s="368"/>
      <c r="N1102" s="368"/>
      <c r="O1102" s="368"/>
      <c r="Q1102" t="s">
        <v>813</v>
      </c>
      <c r="R1102" t="s">
        <v>813</v>
      </c>
      <c r="S1102" t="s">
        <v>817</v>
      </c>
      <c r="T1102" t="s">
        <v>820</v>
      </c>
      <c r="U1102">
        <v>0</v>
      </c>
      <c r="V1102" s="369" t="s">
        <v>820</v>
      </c>
      <c r="W1102" t="s">
        <v>1424</v>
      </c>
      <c r="X1102">
        <v>1102</v>
      </c>
      <c r="Y1102">
        <v>0</v>
      </c>
      <c r="Z1102" t="s">
        <v>1425</v>
      </c>
      <c r="AA1102" s="6" t="s">
        <v>1890</v>
      </c>
      <c r="AB1102" s="6"/>
      <c r="AC1102" s="370"/>
      <c r="AD1102" s="6">
        <v>1</v>
      </c>
      <c r="AE1102" s="370">
        <v>1</v>
      </c>
      <c r="AF1102" s="6">
        <v>1</v>
      </c>
      <c r="AG1102" s="6"/>
    </row>
    <row r="1103" spans="1:34" x14ac:dyDescent="0.3">
      <c r="A1103" t="s">
        <v>1980</v>
      </c>
      <c r="B1103" t="s">
        <v>1047</v>
      </c>
      <c r="C1103" s="365" t="s">
        <v>1278</v>
      </c>
      <c r="D1103" s="365" t="s">
        <v>1481</v>
      </c>
      <c r="E1103" s="365" t="s">
        <v>11</v>
      </c>
      <c r="F1103" s="365" t="s">
        <v>209</v>
      </c>
      <c r="G1103" s="366">
        <v>42914</v>
      </c>
      <c r="H1103" s="367">
        <v>0.4770833333333333</v>
      </c>
      <c r="I1103" s="368"/>
      <c r="J1103" s="368"/>
      <c r="K1103" s="368"/>
      <c r="N1103" s="368"/>
      <c r="O1103" s="368"/>
      <c r="Q1103" t="s">
        <v>1286</v>
      </c>
      <c r="R1103" t="s">
        <v>1295</v>
      </c>
      <c r="S1103" t="s">
        <v>1296</v>
      </c>
      <c r="T1103">
        <v>0</v>
      </c>
      <c r="U1103">
        <v>0</v>
      </c>
      <c r="V1103" s="369" t="s">
        <v>1297</v>
      </c>
      <c r="W1103">
        <v>0</v>
      </c>
      <c r="X1103">
        <v>108400</v>
      </c>
      <c r="Y1103">
        <v>0</v>
      </c>
      <c r="Z1103">
        <v>0</v>
      </c>
      <c r="AA1103" s="6" t="s">
        <v>1298</v>
      </c>
      <c r="AB1103" s="6"/>
      <c r="AC1103" s="370"/>
      <c r="AD1103" s="6">
        <v>1</v>
      </c>
      <c r="AE1103" s="370">
        <v>1</v>
      </c>
      <c r="AF1103" s="6">
        <v>1</v>
      </c>
      <c r="AG1103" s="6"/>
    </row>
    <row r="1104" spans="1:34" x14ac:dyDescent="0.3">
      <c r="A1104" t="s">
        <v>1980</v>
      </c>
      <c r="B1104" t="s">
        <v>1048</v>
      </c>
      <c r="C1104" s="365" t="s">
        <v>1278</v>
      </c>
      <c r="D1104" s="365" t="s">
        <v>1481</v>
      </c>
      <c r="E1104" s="365" t="s">
        <v>11</v>
      </c>
      <c r="F1104" s="365" t="s">
        <v>209</v>
      </c>
      <c r="G1104" s="366">
        <v>42914</v>
      </c>
      <c r="H1104" s="367">
        <v>0.4770833333333333</v>
      </c>
      <c r="I1104" s="368">
        <v>1.6199999999999999E-2</v>
      </c>
      <c r="J1104" s="368">
        <v>1.0999999999999999E-2</v>
      </c>
      <c r="K1104" s="368">
        <v>5.1999999999999998E-3</v>
      </c>
      <c r="L1104">
        <v>7.6899999999999996E-2</v>
      </c>
      <c r="M1104" s="368">
        <v>5.8299999999999998E-2</v>
      </c>
      <c r="N1104" s="368">
        <v>1.8599999999999998E-2</v>
      </c>
      <c r="O1104" s="368"/>
      <c r="Q1104" t="s">
        <v>1286</v>
      </c>
      <c r="R1104" t="s">
        <v>1287</v>
      </c>
      <c r="S1104" t="s">
        <v>1288</v>
      </c>
      <c r="T1104" t="s">
        <v>1289</v>
      </c>
      <c r="U1104" t="s">
        <v>1290</v>
      </c>
      <c r="V1104" s="369" t="s">
        <v>1291</v>
      </c>
      <c r="W1104" t="s">
        <v>1282</v>
      </c>
      <c r="X1104">
        <v>127160</v>
      </c>
      <c r="Y1104">
        <v>0</v>
      </c>
      <c r="Z1104" t="s">
        <v>1292</v>
      </c>
      <c r="AA1104" s="6" t="s">
        <v>1293</v>
      </c>
      <c r="AB1104" s="6">
        <v>1</v>
      </c>
      <c r="AC1104" s="370">
        <v>3</v>
      </c>
      <c r="AD1104" s="6"/>
      <c r="AE1104" s="370"/>
      <c r="AF1104" s="6">
        <v>1</v>
      </c>
      <c r="AG1104" s="6"/>
      <c r="AH1104" t="s">
        <v>1294</v>
      </c>
    </row>
    <row r="1105" spans="1:34" x14ac:dyDescent="0.3">
      <c r="A1105" t="s">
        <v>1980</v>
      </c>
      <c r="B1105" t="s">
        <v>1048</v>
      </c>
      <c r="C1105" s="365" t="s">
        <v>1278</v>
      </c>
      <c r="D1105" s="365" t="s">
        <v>1481</v>
      </c>
      <c r="E1105" s="365" t="s">
        <v>11</v>
      </c>
      <c r="F1105" s="365" t="s">
        <v>209</v>
      </c>
      <c r="G1105" s="366">
        <v>42914</v>
      </c>
      <c r="H1105" s="367">
        <v>0.4770833333333333</v>
      </c>
      <c r="I1105" s="368"/>
      <c r="J1105" s="368"/>
      <c r="K1105" s="368"/>
      <c r="N1105" s="368"/>
      <c r="O1105" s="368"/>
      <c r="Q1105" t="s">
        <v>785</v>
      </c>
      <c r="R1105" t="s">
        <v>785</v>
      </c>
      <c r="S1105" t="s">
        <v>800</v>
      </c>
      <c r="T1105" t="s">
        <v>805</v>
      </c>
      <c r="U1105" t="s">
        <v>806</v>
      </c>
      <c r="V1105" s="369" t="s">
        <v>807</v>
      </c>
      <c r="W1105" t="s">
        <v>1322</v>
      </c>
      <c r="X1105">
        <v>131141</v>
      </c>
      <c r="Y1105">
        <v>0</v>
      </c>
      <c r="Z1105">
        <v>0</v>
      </c>
      <c r="AA1105" s="6" t="s">
        <v>1890</v>
      </c>
      <c r="AB1105" s="6"/>
      <c r="AC1105" s="370"/>
      <c r="AD1105" s="6">
        <v>11</v>
      </c>
      <c r="AE1105" s="370">
        <v>3</v>
      </c>
      <c r="AF1105" s="6">
        <v>11</v>
      </c>
      <c r="AG1105" s="6"/>
    </row>
    <row r="1106" spans="1:34" x14ac:dyDescent="0.3">
      <c r="A1106" t="s">
        <v>1980</v>
      </c>
      <c r="B1106" t="s">
        <v>1051</v>
      </c>
      <c r="C1106" s="365" t="s">
        <v>1278</v>
      </c>
      <c r="D1106" s="365" t="s">
        <v>1481</v>
      </c>
      <c r="E1106" s="365" t="s">
        <v>11</v>
      </c>
      <c r="F1106" s="365" t="s">
        <v>209</v>
      </c>
      <c r="G1106" s="366">
        <v>42914</v>
      </c>
      <c r="H1106" s="367">
        <v>0.4770833333333333</v>
      </c>
      <c r="I1106" s="368">
        <v>4.8999999999999998E-3</v>
      </c>
      <c r="J1106" s="368">
        <v>3.0999999999999999E-3</v>
      </c>
      <c r="K1106" s="368">
        <v>1.8E-3</v>
      </c>
      <c r="L1106">
        <v>2.2499999999999999E-2</v>
      </c>
      <c r="M1106" s="368">
        <v>1.41E-2</v>
      </c>
      <c r="N1106" s="368">
        <v>8.3999999999999995E-3</v>
      </c>
      <c r="O1106" s="368"/>
      <c r="P1106" t="s">
        <v>2014</v>
      </c>
      <c r="Q1106">
        <v>0</v>
      </c>
      <c r="R1106">
        <v>0</v>
      </c>
      <c r="S1106">
        <v>0</v>
      </c>
      <c r="T1106">
        <v>0</v>
      </c>
      <c r="U1106">
        <v>0</v>
      </c>
      <c r="V1106" s="369" t="s">
        <v>1587</v>
      </c>
      <c r="W1106">
        <v>0</v>
      </c>
      <c r="X1106">
        <v>0</v>
      </c>
      <c r="Y1106">
        <v>0</v>
      </c>
      <c r="Z1106">
        <v>0</v>
      </c>
      <c r="AA1106" s="6" t="s">
        <v>1587</v>
      </c>
      <c r="AB1106" s="6"/>
      <c r="AC1106" s="370"/>
      <c r="AD1106" s="6"/>
      <c r="AE1106" s="370"/>
      <c r="AF1106" s="6">
        <v>0</v>
      </c>
      <c r="AG1106" s="6"/>
    </row>
    <row r="1107" spans="1:34" x14ac:dyDescent="0.3">
      <c r="A1107" t="s">
        <v>1980</v>
      </c>
      <c r="B1107" t="s">
        <v>1059</v>
      </c>
      <c r="C1107" s="365" t="s">
        <v>1278</v>
      </c>
      <c r="D1107" s="365" t="s">
        <v>1481</v>
      </c>
      <c r="E1107" s="365" t="s">
        <v>11</v>
      </c>
      <c r="F1107" s="365" t="s">
        <v>209</v>
      </c>
      <c r="G1107" s="366">
        <v>42914</v>
      </c>
      <c r="H1107" s="367">
        <v>0.4770833333333333</v>
      </c>
      <c r="I1107" s="368">
        <v>5.7000000000000002E-3</v>
      </c>
      <c r="J1107" s="368">
        <v>3.5000000000000001E-3</v>
      </c>
      <c r="K1107" s="368">
        <v>2.2000000000000001E-3</v>
      </c>
      <c r="L1107">
        <v>3.1600000000000003E-2</v>
      </c>
      <c r="M1107" s="368">
        <v>1.61E-2</v>
      </c>
      <c r="N1107" s="368">
        <v>1.5500000000000003E-2</v>
      </c>
      <c r="O1107" s="368"/>
      <c r="P1107" t="s">
        <v>2015</v>
      </c>
      <c r="Q1107" t="s">
        <v>785</v>
      </c>
      <c r="R1107" t="s">
        <v>785</v>
      </c>
      <c r="S1107" t="s">
        <v>800</v>
      </c>
      <c r="T1107" t="s">
        <v>805</v>
      </c>
      <c r="U1107" t="s">
        <v>806</v>
      </c>
      <c r="V1107" s="369" t="s">
        <v>807</v>
      </c>
      <c r="W1107" t="s">
        <v>1322</v>
      </c>
      <c r="X1107">
        <v>131141</v>
      </c>
      <c r="Y1107">
        <v>0</v>
      </c>
      <c r="Z1107">
        <v>0</v>
      </c>
      <c r="AA1107" s="6" t="s">
        <v>1890</v>
      </c>
      <c r="AB1107" s="6"/>
      <c r="AC1107" s="370"/>
      <c r="AD1107" s="6">
        <v>1</v>
      </c>
      <c r="AE1107" s="370">
        <v>3</v>
      </c>
      <c r="AF1107" s="6">
        <v>1</v>
      </c>
      <c r="AG1107" s="6"/>
      <c r="AH1107" t="s">
        <v>2016</v>
      </c>
    </row>
    <row r="1108" spans="1:34" x14ac:dyDescent="0.3">
      <c r="A1108" t="s">
        <v>1980</v>
      </c>
      <c r="B1108" t="s">
        <v>1050</v>
      </c>
      <c r="C1108" s="365" t="s">
        <v>1278</v>
      </c>
      <c r="D1108" s="365" t="s">
        <v>1481</v>
      </c>
      <c r="E1108" s="365" t="s">
        <v>11</v>
      </c>
      <c r="F1108" s="365" t="s">
        <v>209</v>
      </c>
      <c r="G1108" s="366">
        <v>42914</v>
      </c>
      <c r="H1108" s="367">
        <v>0.4770833333333333</v>
      </c>
      <c r="I1108" s="368">
        <v>1.2E-2</v>
      </c>
      <c r="J1108" s="368">
        <v>6.1999999999999998E-3</v>
      </c>
      <c r="K1108" s="368">
        <v>5.8000000000000005E-3</v>
      </c>
      <c r="L1108">
        <v>4.5199999999999997E-2</v>
      </c>
      <c r="M1108" s="368">
        <v>2.92E-2</v>
      </c>
      <c r="N1108" s="368">
        <v>1.5999999999999997E-2</v>
      </c>
      <c r="O1108" s="368"/>
      <c r="P1108" t="s">
        <v>2015</v>
      </c>
      <c r="Q1108" t="s">
        <v>1286</v>
      </c>
      <c r="R1108" t="s">
        <v>1287</v>
      </c>
      <c r="S1108" t="s">
        <v>1288</v>
      </c>
      <c r="T1108" t="s">
        <v>1289</v>
      </c>
      <c r="U1108" t="s">
        <v>1290</v>
      </c>
      <c r="V1108" s="369" t="s">
        <v>1291</v>
      </c>
      <c r="W1108" t="s">
        <v>1282</v>
      </c>
      <c r="X1108">
        <v>127160</v>
      </c>
      <c r="Y1108">
        <v>0</v>
      </c>
      <c r="Z1108" t="s">
        <v>1292</v>
      </c>
      <c r="AA1108" s="6" t="s">
        <v>1293</v>
      </c>
      <c r="AB1108" s="6"/>
      <c r="AC1108" s="370"/>
      <c r="AD1108" s="6">
        <v>1</v>
      </c>
      <c r="AE1108" s="370">
        <v>1</v>
      </c>
      <c r="AF1108" s="6">
        <v>1</v>
      </c>
      <c r="AG1108" s="6"/>
    </row>
    <row r="1109" spans="1:34" x14ac:dyDescent="0.3">
      <c r="A1109" t="s">
        <v>1980</v>
      </c>
      <c r="B1109" t="s">
        <v>1050</v>
      </c>
      <c r="C1109" s="365" t="s">
        <v>1278</v>
      </c>
      <c r="D1109" s="365" t="s">
        <v>1481</v>
      </c>
      <c r="E1109" s="365" t="s">
        <v>11</v>
      </c>
      <c r="F1109" s="365" t="s">
        <v>209</v>
      </c>
      <c r="G1109" s="366">
        <v>42914</v>
      </c>
      <c r="H1109" s="367">
        <v>0.4770833333333333</v>
      </c>
      <c r="I1109" s="368"/>
      <c r="J1109" s="368"/>
      <c r="K1109" s="368"/>
      <c r="N1109" s="368"/>
      <c r="O1109" s="368"/>
      <c r="Q1109" t="s">
        <v>1286</v>
      </c>
      <c r="R1109" t="s">
        <v>1295</v>
      </c>
      <c r="S1109" t="s">
        <v>1296</v>
      </c>
      <c r="T1109">
        <v>0</v>
      </c>
      <c r="U1109">
        <v>0</v>
      </c>
      <c r="V1109" s="369" t="s">
        <v>1297</v>
      </c>
      <c r="W1109">
        <v>0</v>
      </c>
      <c r="X1109">
        <v>108400</v>
      </c>
      <c r="Y1109">
        <v>0</v>
      </c>
      <c r="Z1109">
        <v>0</v>
      </c>
      <c r="AA1109" s="6" t="s">
        <v>1298</v>
      </c>
      <c r="AB1109" s="6">
        <v>1</v>
      </c>
      <c r="AC1109" s="370">
        <v>1</v>
      </c>
      <c r="AD1109" s="6">
        <v>1</v>
      </c>
      <c r="AE1109" s="370">
        <v>1</v>
      </c>
      <c r="AF1109" s="6">
        <v>2</v>
      </c>
      <c r="AG1109" s="6"/>
      <c r="AH1109" t="s">
        <v>2017</v>
      </c>
    </row>
    <row r="1110" spans="1:34" x14ac:dyDescent="0.3">
      <c r="A1110" t="s">
        <v>1980</v>
      </c>
      <c r="B1110" t="s">
        <v>1004</v>
      </c>
      <c r="C1110" s="365" t="s">
        <v>1278</v>
      </c>
      <c r="D1110" s="365" t="s">
        <v>1481</v>
      </c>
      <c r="E1110" s="365" t="s">
        <v>10</v>
      </c>
      <c r="F1110" s="365" t="s">
        <v>203</v>
      </c>
      <c r="G1110" s="366">
        <v>42900</v>
      </c>
      <c r="H1110" s="367">
        <v>0.76111111111111107</v>
      </c>
      <c r="I1110" s="368">
        <v>3.0999999999999999E-3</v>
      </c>
      <c r="J1110" s="368">
        <v>1E-3</v>
      </c>
      <c r="K1110" s="368">
        <v>2.0999999999999999E-3</v>
      </c>
      <c r="L1110">
        <v>7.1999999999999998E-3</v>
      </c>
      <c r="M1110" s="368">
        <v>1.1999999999999999E-3</v>
      </c>
      <c r="N1110" s="368">
        <v>6.0000000000000001E-3</v>
      </c>
      <c r="O1110" s="368"/>
      <c r="Q1110" t="s">
        <v>813</v>
      </c>
      <c r="R1110" t="s">
        <v>813</v>
      </c>
      <c r="S1110" t="s">
        <v>821</v>
      </c>
      <c r="T1110" t="s">
        <v>1302</v>
      </c>
      <c r="U1110" t="s">
        <v>1303</v>
      </c>
      <c r="V1110" s="369" t="s">
        <v>1304</v>
      </c>
      <c r="W1110" t="s">
        <v>1305</v>
      </c>
      <c r="X1110">
        <v>120020</v>
      </c>
      <c r="Y1110">
        <v>0</v>
      </c>
      <c r="Z1110">
        <v>0</v>
      </c>
      <c r="AA1110" s="6" t="s">
        <v>1890</v>
      </c>
      <c r="AB1110" s="6">
        <v>1</v>
      </c>
      <c r="AC1110" s="370">
        <v>1</v>
      </c>
      <c r="AD1110" s="6"/>
      <c r="AE1110" s="370"/>
      <c r="AF1110" s="6">
        <v>1</v>
      </c>
      <c r="AG1110" s="6"/>
    </row>
    <row r="1111" spans="1:34" x14ac:dyDescent="0.3">
      <c r="A1111" t="s">
        <v>1980</v>
      </c>
      <c r="B1111" t="s">
        <v>1004</v>
      </c>
      <c r="C1111" s="365" t="s">
        <v>1278</v>
      </c>
      <c r="D1111" s="365" t="s">
        <v>1481</v>
      </c>
      <c r="E1111" s="365" t="s">
        <v>10</v>
      </c>
      <c r="F1111" s="365" t="s">
        <v>203</v>
      </c>
      <c r="G1111" s="366">
        <v>42900</v>
      </c>
      <c r="H1111" s="367">
        <v>0.76111111111111107</v>
      </c>
      <c r="I1111" s="368"/>
      <c r="J1111" s="368"/>
      <c r="K1111" s="368"/>
      <c r="N1111" s="368"/>
      <c r="O1111" s="368"/>
      <c r="Q1111" t="s">
        <v>1286</v>
      </c>
      <c r="R1111" t="s">
        <v>1295</v>
      </c>
      <c r="S1111" t="s">
        <v>1296</v>
      </c>
      <c r="T1111">
        <v>0</v>
      </c>
      <c r="U1111">
        <v>0</v>
      </c>
      <c r="V1111" s="369" t="s">
        <v>1297</v>
      </c>
      <c r="W1111">
        <v>0</v>
      </c>
      <c r="X1111">
        <v>108400</v>
      </c>
      <c r="Y1111">
        <v>0</v>
      </c>
      <c r="Z1111">
        <v>0</v>
      </c>
      <c r="AA1111" s="6" t="s">
        <v>1298</v>
      </c>
      <c r="AB1111" s="6">
        <v>1</v>
      </c>
      <c r="AC1111" s="370">
        <v>1</v>
      </c>
      <c r="AD1111" s="6"/>
      <c r="AE1111" s="370"/>
      <c r="AF1111" s="6">
        <v>1</v>
      </c>
      <c r="AG1111" s="6"/>
    </row>
    <row r="1112" spans="1:34" x14ac:dyDescent="0.3">
      <c r="A1112" t="s">
        <v>1980</v>
      </c>
      <c r="B1112" t="s">
        <v>1004</v>
      </c>
      <c r="C1112" s="365" t="s">
        <v>1278</v>
      </c>
      <c r="D1112" s="365" t="s">
        <v>1481</v>
      </c>
      <c r="E1112" s="365" t="s">
        <v>10</v>
      </c>
      <c r="F1112" s="365" t="s">
        <v>203</v>
      </c>
      <c r="G1112" s="366">
        <v>42900</v>
      </c>
      <c r="H1112" s="367">
        <v>0.76111111111111107</v>
      </c>
      <c r="I1112" s="368"/>
      <c r="J1112" s="368"/>
      <c r="K1112" s="368"/>
      <c r="N1112" s="368"/>
      <c r="O1112" s="368"/>
      <c r="Q1112" t="s">
        <v>785</v>
      </c>
      <c r="R1112" t="s">
        <v>785</v>
      </c>
      <c r="S1112" t="s">
        <v>800</v>
      </c>
      <c r="T1112" t="s">
        <v>805</v>
      </c>
      <c r="U1112" t="s">
        <v>806</v>
      </c>
      <c r="V1112" s="369" t="s">
        <v>808</v>
      </c>
      <c r="W1112" t="s">
        <v>1622</v>
      </c>
      <c r="X1112">
        <v>131170</v>
      </c>
      <c r="Y1112">
        <v>0</v>
      </c>
      <c r="Z1112">
        <v>0</v>
      </c>
      <c r="AA1112" s="6" t="s">
        <v>1890</v>
      </c>
      <c r="AB1112" s="6">
        <v>1</v>
      </c>
      <c r="AC1112" s="372" t="s">
        <v>1299</v>
      </c>
      <c r="AD1112" s="6">
        <v>1</v>
      </c>
      <c r="AE1112" s="370">
        <v>3</v>
      </c>
      <c r="AF1112" s="6">
        <v>2</v>
      </c>
      <c r="AG1112" s="6"/>
      <c r="AH1112" t="s">
        <v>2018</v>
      </c>
    </row>
    <row r="1113" spans="1:34" x14ac:dyDescent="0.3">
      <c r="A1113" t="s">
        <v>1980</v>
      </c>
      <c r="B1113" t="s">
        <v>1004</v>
      </c>
      <c r="C1113" s="365" t="s">
        <v>1278</v>
      </c>
      <c r="D1113" s="365" t="s">
        <v>1481</v>
      </c>
      <c r="E1113" s="365" t="s">
        <v>10</v>
      </c>
      <c r="F1113" s="365" t="s">
        <v>203</v>
      </c>
      <c r="G1113" s="366">
        <v>42900</v>
      </c>
      <c r="H1113" s="367">
        <v>0.76111111111111107</v>
      </c>
      <c r="I1113" s="368"/>
      <c r="J1113" s="368"/>
      <c r="K1113" s="368"/>
      <c r="N1113" s="368"/>
      <c r="O1113" s="368"/>
      <c r="Q1113" t="s">
        <v>813</v>
      </c>
      <c r="R1113" t="s">
        <v>813</v>
      </c>
      <c r="S1113" t="s">
        <v>817</v>
      </c>
      <c r="T1113" t="s">
        <v>820</v>
      </c>
      <c r="U1113">
        <v>0</v>
      </c>
      <c r="V1113" s="369" t="s">
        <v>820</v>
      </c>
      <c r="W1113" t="s">
        <v>1424</v>
      </c>
      <c r="X1113">
        <v>1102</v>
      </c>
      <c r="Y1113">
        <v>0</v>
      </c>
      <c r="Z1113" t="s">
        <v>1425</v>
      </c>
      <c r="AA1113" s="6" t="s">
        <v>1890</v>
      </c>
      <c r="AB1113" s="6"/>
      <c r="AC1113" s="370"/>
      <c r="AD1113" s="6">
        <v>4</v>
      </c>
      <c r="AE1113" s="370"/>
      <c r="AF1113" s="6">
        <v>4</v>
      </c>
      <c r="AG1113" s="6"/>
    </row>
    <row r="1114" spans="1:34" x14ac:dyDescent="0.3">
      <c r="A1114" t="s">
        <v>1980</v>
      </c>
      <c r="B1114" t="s">
        <v>1004</v>
      </c>
      <c r="C1114" s="365" t="s">
        <v>1278</v>
      </c>
      <c r="D1114" s="365" t="s">
        <v>1481</v>
      </c>
      <c r="E1114" s="365" t="s">
        <v>10</v>
      </c>
      <c r="F1114" s="365" t="s">
        <v>203</v>
      </c>
      <c r="G1114" s="366">
        <v>42900</v>
      </c>
      <c r="H1114" s="367">
        <v>0.76111111111111107</v>
      </c>
      <c r="I1114" s="368"/>
      <c r="J1114" s="368"/>
      <c r="K1114" s="368"/>
      <c r="N1114" s="368"/>
      <c r="O1114" s="368"/>
      <c r="Q1114" t="s">
        <v>813</v>
      </c>
      <c r="R1114" t="s">
        <v>813</v>
      </c>
      <c r="S1114" t="s">
        <v>833</v>
      </c>
      <c r="T1114">
        <v>0</v>
      </c>
      <c r="U1114">
        <v>0</v>
      </c>
      <c r="V1114" s="369" t="s">
        <v>833</v>
      </c>
      <c r="W1114" t="s">
        <v>1355</v>
      </c>
      <c r="X1114">
        <v>1078</v>
      </c>
      <c r="Y1114">
        <v>0</v>
      </c>
      <c r="Z1114" t="s">
        <v>1356</v>
      </c>
      <c r="AA1114" s="6" t="s">
        <v>1890</v>
      </c>
      <c r="AB1114" s="6"/>
      <c r="AC1114" s="370"/>
      <c r="AD1114" s="6">
        <v>2</v>
      </c>
      <c r="AE1114" s="370"/>
      <c r="AF1114" s="6">
        <v>2</v>
      </c>
      <c r="AG1114" s="6"/>
    </row>
    <row r="1115" spans="1:34" x14ac:dyDescent="0.3">
      <c r="A1115" t="s">
        <v>1980</v>
      </c>
      <c r="B1115" t="s">
        <v>1004</v>
      </c>
      <c r="C1115" s="365" t="s">
        <v>1278</v>
      </c>
      <c r="D1115" s="365" t="s">
        <v>1481</v>
      </c>
      <c r="E1115" s="365" t="s">
        <v>10</v>
      </c>
      <c r="F1115" s="365" t="s">
        <v>203</v>
      </c>
      <c r="G1115" s="366">
        <v>42900</v>
      </c>
      <c r="H1115" s="367">
        <v>0.76111111111111107</v>
      </c>
      <c r="I1115" s="368"/>
      <c r="J1115" s="368"/>
      <c r="K1115" s="368"/>
      <c r="N1115" s="368"/>
      <c r="O1115" s="368"/>
      <c r="Q1115" t="s">
        <v>1286</v>
      </c>
      <c r="R1115" t="s">
        <v>1390</v>
      </c>
      <c r="S1115">
        <v>0</v>
      </c>
      <c r="T1115">
        <v>0</v>
      </c>
      <c r="U1115">
        <v>0</v>
      </c>
      <c r="V1115" s="369" t="s">
        <v>1390</v>
      </c>
      <c r="W1115">
        <v>0</v>
      </c>
      <c r="X1115">
        <v>1410</v>
      </c>
      <c r="Y1115">
        <v>0</v>
      </c>
      <c r="Z1115" t="s">
        <v>1391</v>
      </c>
      <c r="AA1115" s="6" t="s">
        <v>1293</v>
      </c>
      <c r="AB1115" s="6"/>
      <c r="AC1115" s="370"/>
      <c r="AD1115" s="6">
        <v>1</v>
      </c>
      <c r="AE1115" s="370"/>
      <c r="AF1115" s="6">
        <v>1</v>
      </c>
      <c r="AG1115" s="6"/>
    </row>
    <row r="1116" spans="1:34" x14ac:dyDescent="0.3">
      <c r="A1116" t="s">
        <v>1980</v>
      </c>
      <c r="B1116" t="s">
        <v>1004</v>
      </c>
      <c r="C1116" s="365" t="s">
        <v>1278</v>
      </c>
      <c r="D1116" s="365" t="s">
        <v>1481</v>
      </c>
      <c r="E1116" s="365" t="s">
        <v>10</v>
      </c>
      <c r="F1116" s="365" t="s">
        <v>203</v>
      </c>
      <c r="G1116" s="366">
        <v>42900</v>
      </c>
      <c r="H1116" s="367">
        <v>0.76111111111111107</v>
      </c>
      <c r="I1116" s="368"/>
      <c r="J1116" s="368"/>
      <c r="K1116" s="368"/>
      <c r="N1116" s="368"/>
      <c r="O1116" s="368"/>
      <c r="Q1116" t="s">
        <v>834</v>
      </c>
      <c r="R1116" t="s">
        <v>834</v>
      </c>
      <c r="S1116" t="s">
        <v>534</v>
      </c>
      <c r="T1116">
        <v>0</v>
      </c>
      <c r="U1116">
        <v>0</v>
      </c>
      <c r="V1116" s="369" t="s">
        <v>534</v>
      </c>
      <c r="W1116" t="s">
        <v>1310</v>
      </c>
      <c r="X1116">
        <v>105</v>
      </c>
      <c r="Y1116">
        <v>0</v>
      </c>
      <c r="Z1116">
        <v>0</v>
      </c>
      <c r="AA1116" s="6" t="s">
        <v>1890</v>
      </c>
      <c r="AB1116" s="6"/>
      <c r="AC1116" s="370"/>
      <c r="AD1116" s="6">
        <v>1</v>
      </c>
      <c r="AE1116" s="370"/>
      <c r="AF1116" s="6">
        <v>1</v>
      </c>
      <c r="AG1116" s="6"/>
      <c r="AH1116" t="s">
        <v>2019</v>
      </c>
    </row>
    <row r="1117" spans="1:34" x14ac:dyDescent="0.3">
      <c r="A1117" t="s">
        <v>1980</v>
      </c>
      <c r="B1117" t="s">
        <v>1004</v>
      </c>
      <c r="C1117" s="365" t="s">
        <v>1278</v>
      </c>
      <c r="D1117" s="365" t="s">
        <v>1481</v>
      </c>
      <c r="E1117" s="365" t="s">
        <v>10</v>
      </c>
      <c r="F1117" s="365" t="s">
        <v>203</v>
      </c>
      <c r="G1117" s="366">
        <v>42900</v>
      </c>
      <c r="H1117" s="367">
        <v>0.76111111111111107</v>
      </c>
      <c r="I1117" s="368"/>
      <c r="J1117" s="368"/>
      <c r="K1117" s="368"/>
      <c r="N1117" s="368"/>
      <c r="O1117" s="368"/>
      <c r="Q1117" t="s">
        <v>813</v>
      </c>
      <c r="R1117" t="s">
        <v>813</v>
      </c>
      <c r="S1117" t="s">
        <v>817</v>
      </c>
      <c r="T1117" t="s">
        <v>830</v>
      </c>
      <c r="U1117">
        <v>0</v>
      </c>
      <c r="V1117" s="369" t="s">
        <v>830</v>
      </c>
      <c r="W1117" t="s">
        <v>1348</v>
      </c>
      <c r="X1117">
        <v>106033</v>
      </c>
      <c r="Y1117">
        <v>0</v>
      </c>
      <c r="Z1117">
        <v>0</v>
      </c>
      <c r="AA1117" s="6" t="s">
        <v>1890</v>
      </c>
      <c r="AB1117" s="6"/>
      <c r="AC1117" s="370"/>
      <c r="AD1117" s="6">
        <v>1</v>
      </c>
      <c r="AE1117" s="370"/>
      <c r="AF1117" s="6">
        <v>1</v>
      </c>
      <c r="AG1117" s="6"/>
      <c r="AH1117" t="s">
        <v>1479</v>
      </c>
    </row>
    <row r="1118" spans="1:34" x14ac:dyDescent="0.3">
      <c r="A1118" t="s">
        <v>1980</v>
      </c>
      <c r="B1118" t="s">
        <v>1006</v>
      </c>
      <c r="C1118" s="365" t="s">
        <v>1278</v>
      </c>
      <c r="D1118" s="365" t="s">
        <v>1481</v>
      </c>
      <c r="E1118" s="365" t="s">
        <v>10</v>
      </c>
      <c r="F1118" s="365" t="s">
        <v>203</v>
      </c>
      <c r="G1118" s="366">
        <v>42900</v>
      </c>
      <c r="H1118" s="367">
        <v>0.76111111111111107</v>
      </c>
      <c r="I1118" s="368">
        <v>1.2999999999999999E-3</v>
      </c>
      <c r="J1118" s="368">
        <v>6.9999999999999999E-4</v>
      </c>
      <c r="K1118" s="368">
        <v>5.9999999999999995E-4</v>
      </c>
      <c r="L1118">
        <v>1.0999999999999999E-2</v>
      </c>
      <c r="M1118" s="368">
        <v>2E-3</v>
      </c>
      <c r="N1118" s="368">
        <v>8.9999999999999993E-3</v>
      </c>
      <c r="O1118" s="368"/>
      <c r="Q1118" t="s">
        <v>785</v>
      </c>
      <c r="R1118" t="s">
        <v>785</v>
      </c>
      <c r="S1118" t="s">
        <v>800</v>
      </c>
      <c r="T1118" t="s">
        <v>805</v>
      </c>
      <c r="U1118" t="s">
        <v>806</v>
      </c>
      <c r="V1118" s="369" t="s">
        <v>808</v>
      </c>
      <c r="W1118" t="s">
        <v>1622</v>
      </c>
      <c r="X1118">
        <v>131170</v>
      </c>
      <c r="Y1118">
        <v>0</v>
      </c>
      <c r="Z1118">
        <v>0</v>
      </c>
      <c r="AA1118" s="6" t="s">
        <v>1890</v>
      </c>
      <c r="AB1118" s="6"/>
      <c r="AC1118" s="370"/>
      <c r="AD1118" s="6">
        <v>1</v>
      </c>
      <c r="AE1118" s="370">
        <v>3</v>
      </c>
      <c r="AF1118" s="6">
        <v>1</v>
      </c>
      <c r="AG1118" s="6"/>
      <c r="AH1118" t="s">
        <v>2020</v>
      </c>
    </row>
    <row r="1119" spans="1:34" x14ac:dyDescent="0.3">
      <c r="A1119" t="s">
        <v>1980</v>
      </c>
      <c r="B1119" t="s">
        <v>1006</v>
      </c>
      <c r="C1119" s="365" t="s">
        <v>1278</v>
      </c>
      <c r="D1119" s="365" t="s">
        <v>1481</v>
      </c>
      <c r="E1119" s="365" t="s">
        <v>10</v>
      </c>
      <c r="F1119" s="365" t="s">
        <v>203</v>
      </c>
      <c r="G1119" s="366">
        <v>42900</v>
      </c>
      <c r="H1119" s="367">
        <v>0.76111111111111107</v>
      </c>
      <c r="I1119" s="368"/>
      <c r="J1119" s="368"/>
      <c r="K1119" s="368"/>
      <c r="N1119" s="368"/>
      <c r="O1119" s="368"/>
      <c r="Q1119" t="s">
        <v>813</v>
      </c>
      <c r="R1119" t="s">
        <v>813</v>
      </c>
      <c r="S1119" t="s">
        <v>817</v>
      </c>
      <c r="T1119" t="s">
        <v>820</v>
      </c>
      <c r="U1119">
        <v>0</v>
      </c>
      <c r="V1119" s="369" t="s">
        <v>820</v>
      </c>
      <c r="W1119" t="s">
        <v>1424</v>
      </c>
      <c r="X1119">
        <v>1102</v>
      </c>
      <c r="Y1119">
        <v>0</v>
      </c>
      <c r="Z1119" t="s">
        <v>1425</v>
      </c>
      <c r="AA1119" s="6" t="s">
        <v>1890</v>
      </c>
      <c r="AB1119" s="6"/>
      <c r="AC1119" s="370"/>
      <c r="AD1119" s="6">
        <v>6</v>
      </c>
      <c r="AE1119" s="370">
        <v>1</v>
      </c>
      <c r="AF1119" s="6">
        <v>6</v>
      </c>
      <c r="AG1119" s="6"/>
    </row>
    <row r="1120" spans="1:34" x14ac:dyDescent="0.3">
      <c r="A1120" t="s">
        <v>1980</v>
      </c>
      <c r="B1120" t="s">
        <v>1006</v>
      </c>
      <c r="C1120" s="365" t="s">
        <v>1278</v>
      </c>
      <c r="D1120" s="365" t="s">
        <v>1481</v>
      </c>
      <c r="E1120" s="365" t="s">
        <v>10</v>
      </c>
      <c r="F1120" s="365" t="s">
        <v>203</v>
      </c>
      <c r="G1120" s="366">
        <v>42900</v>
      </c>
      <c r="H1120" s="367">
        <v>0.76111111111111107</v>
      </c>
      <c r="I1120" s="368"/>
      <c r="J1120" s="368"/>
      <c r="K1120" s="368"/>
      <c r="N1120" s="368"/>
      <c r="O1120" s="368"/>
      <c r="Q1120" t="s">
        <v>834</v>
      </c>
      <c r="R1120" t="s">
        <v>834</v>
      </c>
      <c r="S1120" t="s">
        <v>534</v>
      </c>
      <c r="T1120" t="s">
        <v>835</v>
      </c>
      <c r="U1120" t="s">
        <v>853</v>
      </c>
      <c r="V1120" s="369" t="s">
        <v>853</v>
      </c>
      <c r="W1120" t="s">
        <v>1387</v>
      </c>
      <c r="X1120">
        <v>230</v>
      </c>
      <c r="Y1120">
        <v>0</v>
      </c>
      <c r="Z1120">
        <v>0</v>
      </c>
      <c r="AA1120" s="6" t="s">
        <v>1890</v>
      </c>
      <c r="AB1120" s="6"/>
      <c r="AC1120" s="370"/>
      <c r="AD1120" s="6">
        <v>6</v>
      </c>
      <c r="AE1120" s="370">
        <v>1</v>
      </c>
      <c r="AF1120" s="6">
        <v>6</v>
      </c>
      <c r="AG1120" s="6"/>
      <c r="AH1120" t="s">
        <v>2021</v>
      </c>
    </row>
    <row r="1121" spans="1:34" x14ac:dyDescent="0.3">
      <c r="A1121" t="s">
        <v>1980</v>
      </c>
      <c r="B1121" t="s">
        <v>1006</v>
      </c>
      <c r="C1121" s="365" t="s">
        <v>1278</v>
      </c>
      <c r="D1121" s="365" t="s">
        <v>1481</v>
      </c>
      <c r="E1121" s="365" t="s">
        <v>10</v>
      </c>
      <c r="F1121" s="365" t="s">
        <v>203</v>
      </c>
      <c r="G1121" s="366">
        <v>42900</v>
      </c>
      <c r="H1121" s="367">
        <v>0.76111111111111107</v>
      </c>
      <c r="I1121" s="368"/>
      <c r="J1121" s="368"/>
      <c r="K1121" s="368"/>
      <c r="N1121" s="368"/>
      <c r="O1121" s="368"/>
      <c r="Q1121" t="s">
        <v>813</v>
      </c>
      <c r="R1121" t="s">
        <v>813</v>
      </c>
      <c r="S1121" t="s">
        <v>821</v>
      </c>
      <c r="T1121" t="s">
        <v>1377</v>
      </c>
      <c r="U1121" t="s">
        <v>1378</v>
      </c>
      <c r="V1121" s="369" t="s">
        <v>1379</v>
      </c>
      <c r="W1121" t="s">
        <v>1380</v>
      </c>
      <c r="X1121">
        <v>110398</v>
      </c>
      <c r="Y1121">
        <v>0</v>
      </c>
      <c r="Z1121">
        <v>0</v>
      </c>
      <c r="AA1121" s="6" t="s">
        <v>1890</v>
      </c>
      <c r="AB1121" s="6"/>
      <c r="AC1121" s="370"/>
      <c r="AD1121" s="6">
        <v>1</v>
      </c>
      <c r="AE1121" s="370">
        <v>2</v>
      </c>
      <c r="AF1121" s="6">
        <v>1</v>
      </c>
      <c r="AG1121" s="6"/>
    </row>
    <row r="1122" spans="1:34" x14ac:dyDescent="0.3">
      <c r="A1122" t="s">
        <v>1980</v>
      </c>
      <c r="B1122" t="s">
        <v>1002</v>
      </c>
      <c r="C1122" s="365" t="s">
        <v>1278</v>
      </c>
      <c r="D1122" s="365" t="s">
        <v>1481</v>
      </c>
      <c r="E1122" s="365" t="s">
        <v>10</v>
      </c>
      <c r="F1122" s="365" t="s">
        <v>203</v>
      </c>
      <c r="G1122" s="366">
        <v>42900</v>
      </c>
      <c r="H1122" s="367">
        <v>0.76111111111111107</v>
      </c>
      <c r="I1122" s="368">
        <v>1.4E-3</v>
      </c>
      <c r="J1122" s="368">
        <v>8.0000000000000004E-4</v>
      </c>
      <c r="K1122" s="368">
        <v>5.9999999999999995E-4</v>
      </c>
      <c r="L1122">
        <v>9.7000000000000003E-3</v>
      </c>
      <c r="M1122" s="368">
        <v>3.8E-3</v>
      </c>
      <c r="N1122" s="368">
        <v>5.9000000000000007E-3</v>
      </c>
      <c r="O1122" s="368"/>
      <c r="Q1122" t="s">
        <v>785</v>
      </c>
      <c r="R1122" t="s">
        <v>785</v>
      </c>
      <c r="S1122" t="s">
        <v>800</v>
      </c>
      <c r="T1122" t="s">
        <v>805</v>
      </c>
      <c r="U1122" t="s">
        <v>806</v>
      </c>
      <c r="V1122" s="369" t="s">
        <v>808</v>
      </c>
      <c r="W1122" t="s">
        <v>1622</v>
      </c>
      <c r="X1122">
        <v>131170</v>
      </c>
      <c r="Y1122">
        <v>0</v>
      </c>
      <c r="Z1122">
        <v>0</v>
      </c>
      <c r="AA1122" s="6" t="s">
        <v>1890</v>
      </c>
      <c r="AB1122" s="6">
        <v>1</v>
      </c>
      <c r="AC1122" s="370">
        <v>2</v>
      </c>
      <c r="AD1122" s="6"/>
      <c r="AE1122" s="370"/>
      <c r="AF1122" s="6">
        <v>1</v>
      </c>
      <c r="AG1122" s="6"/>
    </row>
    <row r="1123" spans="1:34" x14ac:dyDescent="0.3">
      <c r="A1123" t="s">
        <v>1980</v>
      </c>
      <c r="B1123" t="s">
        <v>1002</v>
      </c>
      <c r="C1123" s="365" t="s">
        <v>1278</v>
      </c>
      <c r="D1123" s="365" t="s">
        <v>1481</v>
      </c>
      <c r="E1123" s="365" t="s">
        <v>10</v>
      </c>
      <c r="F1123" s="365" t="s">
        <v>203</v>
      </c>
      <c r="G1123" s="366">
        <v>42900</v>
      </c>
      <c r="H1123" s="367">
        <v>0.76111111111111107</v>
      </c>
      <c r="I1123" s="368"/>
      <c r="J1123" s="368"/>
      <c r="K1123" s="368"/>
      <c r="N1123" s="368"/>
      <c r="O1123" s="368"/>
      <c r="Q1123" t="s">
        <v>1286</v>
      </c>
      <c r="R1123">
        <v>0</v>
      </c>
      <c r="S1123">
        <v>0</v>
      </c>
      <c r="T1123">
        <v>0</v>
      </c>
      <c r="U1123">
        <v>0</v>
      </c>
      <c r="V1123" s="369" t="s">
        <v>1366</v>
      </c>
      <c r="W1123">
        <v>0</v>
      </c>
      <c r="X1123">
        <v>0</v>
      </c>
      <c r="Y1123">
        <v>0</v>
      </c>
      <c r="Z1123">
        <v>0</v>
      </c>
      <c r="AA1123" s="6" t="s">
        <v>1890</v>
      </c>
      <c r="AB1123" s="6">
        <v>17</v>
      </c>
      <c r="AC1123" s="370">
        <v>1</v>
      </c>
      <c r="AD1123" s="6">
        <v>1</v>
      </c>
      <c r="AE1123" s="370">
        <v>1</v>
      </c>
      <c r="AF1123" s="6">
        <v>18</v>
      </c>
      <c r="AG1123" s="6"/>
      <c r="AH1123" s="84" t="s">
        <v>2022</v>
      </c>
    </row>
    <row r="1124" spans="1:34" x14ac:dyDescent="0.3">
      <c r="A1124" t="s">
        <v>1980</v>
      </c>
      <c r="B1124" t="s">
        <v>1002</v>
      </c>
      <c r="C1124" s="365" t="s">
        <v>1278</v>
      </c>
      <c r="D1124" s="365" t="s">
        <v>1481</v>
      </c>
      <c r="E1124" s="365" t="s">
        <v>10</v>
      </c>
      <c r="F1124" s="365" t="s">
        <v>203</v>
      </c>
      <c r="G1124" s="366">
        <v>42900</v>
      </c>
      <c r="H1124" s="367">
        <v>0.76111111111111107</v>
      </c>
      <c r="I1124" s="368"/>
      <c r="J1124" s="368"/>
      <c r="K1124" s="368"/>
      <c r="N1124" s="368"/>
      <c r="O1124" s="368"/>
      <c r="Q1124" t="s">
        <v>834</v>
      </c>
      <c r="R1124" t="s">
        <v>834</v>
      </c>
      <c r="S1124" t="s">
        <v>534</v>
      </c>
      <c r="T1124" t="s">
        <v>835</v>
      </c>
      <c r="U1124" t="s">
        <v>853</v>
      </c>
      <c r="V1124" s="369" t="s">
        <v>853</v>
      </c>
      <c r="W1124" t="s">
        <v>1387</v>
      </c>
      <c r="X1124">
        <v>230</v>
      </c>
      <c r="Y1124">
        <v>0</v>
      </c>
      <c r="Z1124">
        <v>0</v>
      </c>
      <c r="AA1124" s="6" t="s">
        <v>1890</v>
      </c>
      <c r="AB1124" s="6"/>
      <c r="AC1124" s="370"/>
      <c r="AD1124" s="6">
        <v>8</v>
      </c>
      <c r="AE1124" s="370">
        <v>2</v>
      </c>
      <c r="AF1124" s="6">
        <v>8</v>
      </c>
      <c r="AG1124" s="6"/>
      <c r="AH1124" t="s">
        <v>2021</v>
      </c>
    </row>
    <row r="1125" spans="1:34" x14ac:dyDescent="0.3">
      <c r="A1125" t="s">
        <v>1980</v>
      </c>
      <c r="B1125" t="s">
        <v>1002</v>
      </c>
      <c r="C1125" s="365" t="s">
        <v>1278</v>
      </c>
      <c r="D1125" s="365" t="s">
        <v>1481</v>
      </c>
      <c r="E1125" s="365" t="s">
        <v>10</v>
      </c>
      <c r="F1125" s="365" t="s">
        <v>203</v>
      </c>
      <c r="G1125" s="366">
        <v>42900</v>
      </c>
      <c r="H1125" s="367">
        <v>0.76111111111111107</v>
      </c>
      <c r="I1125" s="368"/>
      <c r="J1125" s="368"/>
      <c r="K1125" s="368"/>
      <c r="N1125" s="368"/>
      <c r="O1125" s="368"/>
      <c r="Q1125" t="s">
        <v>834</v>
      </c>
      <c r="R1125" t="s">
        <v>834</v>
      </c>
      <c r="S1125" t="s">
        <v>534</v>
      </c>
      <c r="T1125">
        <v>0</v>
      </c>
      <c r="U1125">
        <v>0</v>
      </c>
      <c r="V1125" s="369" t="s">
        <v>534</v>
      </c>
      <c r="W1125" t="s">
        <v>1310</v>
      </c>
      <c r="X1125">
        <v>105</v>
      </c>
      <c r="Y1125">
        <v>0</v>
      </c>
      <c r="Z1125">
        <v>0</v>
      </c>
      <c r="AA1125" s="6" t="s">
        <v>1890</v>
      </c>
      <c r="AB1125" s="6"/>
      <c r="AC1125" s="370"/>
      <c r="AD1125" s="6">
        <v>1</v>
      </c>
      <c r="AE1125" s="370">
        <v>2</v>
      </c>
      <c r="AF1125" s="6">
        <v>1</v>
      </c>
      <c r="AG1125" s="6"/>
      <c r="AH1125" t="s">
        <v>2023</v>
      </c>
    </row>
    <row r="1126" spans="1:34" x14ac:dyDescent="0.3">
      <c r="A1126" t="s">
        <v>1980</v>
      </c>
      <c r="B1126" t="s">
        <v>1002</v>
      </c>
      <c r="C1126" s="365" t="s">
        <v>1278</v>
      </c>
      <c r="D1126" s="365" t="s">
        <v>1481</v>
      </c>
      <c r="E1126" s="365" t="s">
        <v>10</v>
      </c>
      <c r="F1126" s="365" t="s">
        <v>203</v>
      </c>
      <c r="G1126" s="366">
        <v>42900</v>
      </c>
      <c r="H1126" s="367">
        <v>0.76111111111111107</v>
      </c>
      <c r="I1126" s="368"/>
      <c r="J1126" s="368"/>
      <c r="K1126" s="368"/>
      <c r="N1126" s="368"/>
      <c r="O1126" s="368"/>
      <c r="Q1126" t="s">
        <v>1286</v>
      </c>
      <c r="R1126" t="s">
        <v>1295</v>
      </c>
      <c r="S1126" t="s">
        <v>1296</v>
      </c>
      <c r="T1126">
        <v>0</v>
      </c>
      <c r="U1126">
        <v>0</v>
      </c>
      <c r="V1126" s="369" t="s">
        <v>1297</v>
      </c>
      <c r="W1126">
        <v>0</v>
      </c>
      <c r="X1126">
        <v>108400</v>
      </c>
      <c r="Y1126">
        <v>0</v>
      </c>
      <c r="Z1126">
        <v>0</v>
      </c>
      <c r="AA1126" s="6" t="s">
        <v>1298</v>
      </c>
      <c r="AB1126" s="6"/>
      <c r="AC1126" s="370"/>
      <c r="AD1126" s="6">
        <v>3</v>
      </c>
      <c r="AE1126" s="370">
        <v>1</v>
      </c>
      <c r="AF1126" s="6">
        <v>3</v>
      </c>
      <c r="AG1126" s="6"/>
    </row>
    <row r="1127" spans="1:34" x14ac:dyDescent="0.3">
      <c r="A1127" t="s">
        <v>1980</v>
      </c>
      <c r="B1127" t="s">
        <v>1002</v>
      </c>
      <c r="C1127" s="365" t="s">
        <v>1278</v>
      </c>
      <c r="D1127" s="365" t="s">
        <v>1481</v>
      </c>
      <c r="E1127" s="365" t="s">
        <v>10</v>
      </c>
      <c r="F1127" s="365" t="s">
        <v>203</v>
      </c>
      <c r="G1127" s="366">
        <v>42900</v>
      </c>
      <c r="H1127" s="367">
        <v>0.76111111111111107</v>
      </c>
      <c r="I1127" s="368"/>
      <c r="J1127" s="368"/>
      <c r="K1127" s="368"/>
      <c r="N1127" s="368"/>
      <c r="O1127" s="368"/>
      <c r="Q1127" t="s">
        <v>813</v>
      </c>
      <c r="R1127" t="s">
        <v>813</v>
      </c>
      <c r="S1127" t="s">
        <v>817</v>
      </c>
      <c r="T1127" t="s">
        <v>820</v>
      </c>
      <c r="U1127">
        <v>0</v>
      </c>
      <c r="V1127" s="369" t="s">
        <v>820</v>
      </c>
      <c r="W1127" t="s">
        <v>1424</v>
      </c>
      <c r="X1127">
        <v>1102</v>
      </c>
      <c r="Y1127">
        <v>0</v>
      </c>
      <c r="Z1127" t="s">
        <v>1425</v>
      </c>
      <c r="AA1127" s="6" t="s">
        <v>1890</v>
      </c>
      <c r="AB1127" s="6"/>
      <c r="AC1127" s="370"/>
      <c r="AD1127" s="6">
        <v>1</v>
      </c>
      <c r="AE1127" s="370">
        <v>1</v>
      </c>
      <c r="AF1127" s="6">
        <v>1</v>
      </c>
      <c r="AG1127" s="6"/>
    </row>
    <row r="1128" spans="1:34" x14ac:dyDescent="0.3">
      <c r="A1128" t="s">
        <v>1980</v>
      </c>
      <c r="B1128" t="s">
        <v>1002</v>
      </c>
      <c r="C1128" s="365" t="s">
        <v>1278</v>
      </c>
      <c r="D1128" s="365" t="s">
        <v>1481</v>
      </c>
      <c r="E1128" s="365" t="s">
        <v>10</v>
      </c>
      <c r="F1128" s="365" t="s">
        <v>203</v>
      </c>
      <c r="G1128" s="366">
        <v>42900</v>
      </c>
      <c r="H1128" s="367">
        <v>0.76111111111111107</v>
      </c>
      <c r="I1128" s="368"/>
      <c r="J1128" s="368"/>
      <c r="K1128" s="368"/>
      <c r="N1128" s="368"/>
      <c r="O1128" s="368"/>
      <c r="Q1128" t="s">
        <v>813</v>
      </c>
      <c r="R1128" t="s">
        <v>813</v>
      </c>
      <c r="S1128" t="s">
        <v>817</v>
      </c>
      <c r="T1128" t="s">
        <v>830</v>
      </c>
      <c r="U1128">
        <v>0</v>
      </c>
      <c r="V1128" s="369" t="s">
        <v>830</v>
      </c>
      <c r="W1128" t="s">
        <v>1348</v>
      </c>
      <c r="X1128">
        <v>106033</v>
      </c>
      <c r="Y1128">
        <v>0</v>
      </c>
      <c r="Z1128">
        <v>0</v>
      </c>
      <c r="AA1128" s="6" t="s">
        <v>1890</v>
      </c>
      <c r="AB1128" s="6"/>
      <c r="AC1128" s="370"/>
      <c r="AD1128" s="6">
        <v>1</v>
      </c>
      <c r="AE1128" s="370">
        <v>1</v>
      </c>
      <c r="AF1128" s="6">
        <v>1</v>
      </c>
      <c r="AG1128" s="6"/>
      <c r="AH1128" t="s">
        <v>1479</v>
      </c>
    </row>
    <row r="1129" spans="1:34" x14ac:dyDescent="0.3">
      <c r="A1129" t="s">
        <v>1980</v>
      </c>
      <c r="B1129" t="s">
        <v>1002</v>
      </c>
      <c r="C1129" s="365" t="s">
        <v>1278</v>
      </c>
      <c r="D1129" s="365" t="s">
        <v>1481</v>
      </c>
      <c r="E1129" s="365" t="s">
        <v>10</v>
      </c>
      <c r="F1129" s="365" t="s">
        <v>203</v>
      </c>
      <c r="G1129" s="366">
        <v>42900</v>
      </c>
      <c r="H1129" s="367">
        <v>0.76111111111111107</v>
      </c>
      <c r="I1129" s="368"/>
      <c r="J1129" s="368"/>
      <c r="K1129" s="368"/>
      <c r="N1129" s="368"/>
      <c r="O1129" s="368"/>
      <c r="Q1129" t="s">
        <v>813</v>
      </c>
      <c r="R1129" t="s">
        <v>813</v>
      </c>
      <c r="S1129" t="s">
        <v>833</v>
      </c>
      <c r="T1129">
        <v>0</v>
      </c>
      <c r="U1129">
        <v>0</v>
      </c>
      <c r="V1129" s="369" t="s">
        <v>833</v>
      </c>
      <c r="W1129" t="s">
        <v>1355</v>
      </c>
      <c r="X1129">
        <v>1078</v>
      </c>
      <c r="Y1129">
        <v>0</v>
      </c>
      <c r="Z1129" t="s">
        <v>1356</v>
      </c>
      <c r="AA1129" s="6" t="s">
        <v>1890</v>
      </c>
      <c r="AB1129" s="6"/>
      <c r="AC1129" s="370"/>
      <c r="AD1129" s="6">
        <v>1</v>
      </c>
      <c r="AE1129" s="370">
        <v>1</v>
      </c>
      <c r="AF1129" s="6">
        <v>1</v>
      </c>
      <c r="AG1129" s="6"/>
    </row>
    <row r="1130" spans="1:34" x14ac:dyDescent="0.3">
      <c r="A1130" t="s">
        <v>1980</v>
      </c>
      <c r="B1130" t="s">
        <v>1002</v>
      </c>
      <c r="C1130" s="365" t="s">
        <v>1278</v>
      </c>
      <c r="D1130" s="365" t="s">
        <v>1481</v>
      </c>
      <c r="E1130" s="365" t="s">
        <v>10</v>
      </c>
      <c r="F1130" s="365" t="s">
        <v>203</v>
      </c>
      <c r="G1130" s="366">
        <v>42900</v>
      </c>
      <c r="H1130" s="367">
        <v>0.76111111111111107</v>
      </c>
      <c r="I1130" s="368"/>
      <c r="J1130" s="368"/>
      <c r="K1130" s="368"/>
      <c r="N1130" s="368"/>
      <c r="O1130" s="368"/>
      <c r="Q1130" t="s">
        <v>1286</v>
      </c>
      <c r="R1130" t="s">
        <v>1450</v>
      </c>
      <c r="S1130">
        <v>0</v>
      </c>
      <c r="T1130">
        <v>0</v>
      </c>
      <c r="U1130">
        <v>0</v>
      </c>
      <c r="V1130" s="369" t="s">
        <v>1450</v>
      </c>
      <c r="W1130">
        <v>0</v>
      </c>
      <c r="X1130">
        <v>0</v>
      </c>
      <c r="Y1130">
        <v>0</v>
      </c>
      <c r="Z1130" t="s">
        <v>1451</v>
      </c>
      <c r="AA1130" s="6" t="s">
        <v>1293</v>
      </c>
      <c r="AB1130" s="6"/>
      <c r="AC1130" s="370"/>
      <c r="AD1130" s="6">
        <v>1</v>
      </c>
      <c r="AE1130" s="370">
        <v>1</v>
      </c>
      <c r="AF1130" s="6">
        <v>1</v>
      </c>
      <c r="AG1130" s="6"/>
      <c r="AH1130" t="s">
        <v>1452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soles_stomach_content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2025-05-23T13:22:27Z</dcterms:modified>
</cp:coreProperties>
</file>