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760"/>
  </bookViews>
  <sheets>
    <sheet name="Necleus Spectra" sheetId="1" r:id="rId1"/>
    <sheet name="Arm Spectra" sheetId="2" r:id="rId2"/>
    <sheet name="Sheet3" sheetId="3" r:id="rId3"/>
    <sheet name="Spectra Emission" sheetId="4" r:id="rId4"/>
  </sheets>
  <calcPr calcId="144525"/>
</workbook>
</file>

<file path=xl/sharedStrings.xml><?xml version="1.0" encoding="utf-8"?>
<sst xmlns="http://schemas.openxmlformats.org/spreadsheetml/2006/main" count="1286" uniqueCount="136">
  <si>
    <t>Emission Spectrum</t>
  </si>
  <si>
    <t xml:space="preserve">Missing: </t>
  </si>
  <si>
    <t xml:space="preserve">Chanel </t>
  </si>
  <si>
    <t xml:space="preserve">Wave length </t>
  </si>
  <si>
    <t xml:space="preserve">Configuration </t>
  </si>
  <si>
    <t xml:space="preserve">Flux </t>
  </si>
  <si>
    <t xml:space="preserve">Ratio to H2 </t>
  </si>
  <si>
    <t>Characteristic</t>
  </si>
  <si>
    <t xml:space="preserve">Fitted function </t>
  </si>
  <si>
    <t>Deviation</t>
  </si>
  <si>
    <t>subBack_Level3_ch1-short_s3d.fits</t>
  </si>
  <si>
    <t>(17, 19)</t>
  </si>
  <si>
    <t>Type</t>
  </si>
  <si>
    <t>Flux</t>
  </si>
  <si>
    <t>Height</t>
  </si>
  <si>
    <t>Center</t>
  </si>
  <si>
    <t>FWHM</t>
  </si>
  <si>
    <t>d_Flux</t>
  </si>
  <si>
    <t>d_Height</t>
  </si>
  <si>
    <t>d_Center</t>
  </si>
  <si>
    <t>d_FWHM</t>
  </si>
  <si>
    <t>a+bx</t>
  </si>
  <si>
    <t>Gauss</t>
  </si>
  <si>
    <t xml:space="preserve">PAH </t>
  </si>
  <si>
    <t>Lorentz</t>
  </si>
  <si>
    <t>Fe II</t>
  </si>
  <si>
    <t xml:space="preserve">excitation </t>
  </si>
  <si>
    <t>Mg V</t>
  </si>
  <si>
    <t>subBack_Level3_ch1-medium_s3d.fits</t>
  </si>
  <si>
    <t>(16,18)</t>
  </si>
  <si>
    <t>subBack_Level3_ch1-long_s3d</t>
  </si>
  <si>
    <t>(17, 20)</t>
  </si>
  <si>
    <t>ArgonII</t>
  </si>
  <si>
    <t>H2 S(5)</t>
  </si>
  <si>
    <t>Ar II</t>
  </si>
  <si>
    <t xml:space="preserve">d_FWHM: 
</t>
  </si>
  <si>
    <t>70648.9</t>
  </si>
  <si>
    <t>HI (Pfa)</t>
  </si>
  <si>
    <t>subBack_Level3_ch2-short_s3d</t>
  </si>
  <si>
    <t>(17,17)</t>
  </si>
  <si>
    <t>subBack_Level3_ch2-medium_s3d</t>
  </si>
  <si>
    <t>Ar III</t>
  </si>
  <si>
    <t>(17,15)</t>
  </si>
  <si>
    <t>subBack_Level3_ch2-long_s3d</t>
  </si>
  <si>
    <t>SIV</t>
  </si>
  <si>
    <t>(16,15)</t>
  </si>
  <si>
    <t>subBack_Level3_ch3-short_s3d</t>
  </si>
  <si>
    <t>H2 S(2)</t>
  </si>
  <si>
    <t>(22,19)</t>
  </si>
  <si>
    <t xml:space="preserve">Ne II </t>
  </si>
  <si>
    <t>subBack_Level3_ch3-medium_s3d</t>
  </si>
  <si>
    <t xml:space="preserve">NeV/ clorine </t>
  </si>
  <si>
    <t>Neon 5</t>
  </si>
  <si>
    <t xml:space="preserve"> </t>
  </si>
  <si>
    <t>subBack_Level3_ch3-long_s3d</t>
  </si>
  <si>
    <t>Ne III</t>
  </si>
  <si>
    <t>(21, 18)</t>
  </si>
  <si>
    <t>H2 S(1)</t>
  </si>
  <si>
    <t>subBack_Level3_ch4-short_s3d</t>
  </si>
  <si>
    <t>(12, 12)</t>
  </si>
  <si>
    <t>S III</t>
  </si>
  <si>
    <t>subBack_Level3_ch4-medium_s3d</t>
  </si>
  <si>
    <t>Fe III</t>
  </si>
  <si>
    <t>subBack_Level3_ch4-long_s3d</t>
  </si>
  <si>
    <t>(12, 13)</t>
  </si>
  <si>
    <t>PyNeb</t>
  </si>
  <si>
    <t xml:space="preserve">plot histogram </t>
  </si>
  <si>
    <t xml:space="preserve">abandance of Ne and Ar </t>
  </si>
  <si>
    <t>Determining the location of the star-forming region</t>
  </si>
  <si>
    <t>ch3_short</t>
  </si>
  <si>
    <t>10:27:51.175</t>
  </si>
  <si>
    <t xml:space="preserve"> - 43:54:12.02</t>
  </si>
  <si>
    <t>ch2_short</t>
  </si>
  <si>
    <t>10:27:51:168</t>
  </si>
  <si>
    <t xml:space="preserve"> - 43:54:12.10</t>
  </si>
  <si>
    <t xml:space="preserve">ch3_long </t>
  </si>
  <si>
    <t>10:27:51.176</t>
  </si>
  <si>
    <t xml:space="preserve"> - 43:54:12.28</t>
  </si>
  <si>
    <t>ch1_short</t>
  </si>
  <si>
    <t>10:27:51.174 -43:54:12.28</t>
  </si>
  <si>
    <t>Excitation</t>
  </si>
  <si>
    <t>10:27:51.172 -43:54:12.17</t>
  </si>
  <si>
    <t>ch1_medium</t>
  </si>
  <si>
    <t>PAH</t>
  </si>
  <si>
    <t>ch1_long</t>
  </si>
  <si>
    <t>10:27:51.168 -43:54:12.22</t>
  </si>
  <si>
    <t xml:space="preserve">should be </t>
  </si>
  <si>
    <t>the same line</t>
  </si>
  <si>
    <t>10:27:51.168 -43:54:12.27</t>
  </si>
  <si>
    <t>ch2_medium</t>
  </si>
  <si>
    <t>10:27:51.186 -43:54:12.31</t>
  </si>
  <si>
    <t>ch2_long</t>
  </si>
  <si>
    <t>10:27:51.175 -43:54:12.15</t>
  </si>
  <si>
    <t>Ch3_short</t>
  </si>
  <si>
    <t>10:27:51.175 -43:54:12.02</t>
  </si>
  <si>
    <t>Ch3_medium</t>
  </si>
  <si>
    <t>NeV</t>
  </si>
  <si>
    <t>10:27:51.188 -43:54:12.38</t>
  </si>
  <si>
    <t>10:27:51.176 -43:54:12.26</t>
  </si>
  <si>
    <t>Ch4_short</t>
  </si>
  <si>
    <t>10:27:51.178 -43:54:12.02</t>
  </si>
  <si>
    <t>Ch4_medium</t>
  </si>
  <si>
    <t>10:27:51.165 -43:54:12.36</t>
  </si>
  <si>
    <t>Ch4_Long</t>
  </si>
  <si>
    <t>10:27:51.194 -43:54:12.34</t>
  </si>
  <si>
    <t>10:27:51.156</t>
  </si>
  <si>
    <t xml:space="preserve"> - 43:54:14.62</t>
  </si>
  <si>
    <t>10:27:51:186</t>
  </si>
  <si>
    <t xml:space="preserve"> - 43:54:14.86</t>
  </si>
  <si>
    <t xml:space="preserve">ch3_medium </t>
  </si>
  <si>
    <t>10:27:51.169</t>
  </si>
  <si>
    <t xml:space="preserve"> - 43:54:14.78</t>
  </si>
  <si>
    <t>10:27:51.174 -43:54:13.84</t>
  </si>
  <si>
    <t>excitation</t>
  </si>
  <si>
    <t>10:27:51.172 -43:54:13.99</t>
  </si>
  <si>
    <t>10:27:51.168 -43:54:13.52</t>
  </si>
  <si>
    <t>10:27:51.184 -43:54:14.48</t>
  </si>
  <si>
    <t>51.263, 14.31</t>
  </si>
  <si>
    <t>51.201, 14.86</t>
  </si>
  <si>
    <t>51.280 14.86</t>
  </si>
  <si>
    <t xml:space="preserve">ch2_long </t>
  </si>
  <si>
    <t>51.190, 14.53</t>
  </si>
  <si>
    <t xml:space="preserve">ch3_short </t>
  </si>
  <si>
    <t>51.193, 14.42</t>
  </si>
  <si>
    <t>ch3_medium</t>
  </si>
  <si>
    <t>51.206, 14.76</t>
  </si>
  <si>
    <t>ch3_long</t>
  </si>
  <si>
    <t>51.194, 14.66</t>
  </si>
  <si>
    <t xml:space="preserve">ch4_short </t>
  </si>
  <si>
    <t>51.211, 14.47</t>
  </si>
  <si>
    <t>ch4_long</t>
  </si>
  <si>
    <t>51.198, 14.46</t>
  </si>
  <si>
    <t>Nucleus</t>
  </si>
  <si>
    <t>Ratio</t>
  </si>
  <si>
    <t>Arm</t>
  </si>
  <si>
    <t>clorine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</si>
</sst>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38" borderId="7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7" borderId="5" applyNumberFormat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4" borderId="0" xfId="0" applyFill="1">
      <alignment vertical="center"/>
    </xf>
    <xf numFmtId="49" fontId="0" fillId="2" borderId="0" xfId="0" applyNumberForma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11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242570</xdr:colOff>
      <xdr:row>23</xdr:row>
      <xdr:rowOff>52705</xdr:rowOff>
    </xdr:from>
    <xdr:to>
      <xdr:col>25</xdr:col>
      <xdr:colOff>347345</xdr:colOff>
      <xdr:row>33</xdr:row>
      <xdr:rowOff>120015</xdr:rowOff>
    </xdr:to>
    <xdr:pic>
      <xdr:nvPicPr>
        <xdr:cNvPr id="2" name="图片 1" descr="截屏2024-01-31 18.05.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269970" y="4959985"/>
          <a:ext cx="4981575" cy="2244090"/>
        </a:xfrm>
        <a:prstGeom prst="rect">
          <a:avLst/>
        </a:prstGeom>
      </xdr:spPr>
    </xdr:pic>
    <xdr:clientData/>
  </xdr:twoCellAnchor>
  <xdr:twoCellAnchor editAs="oneCell">
    <xdr:from>
      <xdr:col>17</xdr:col>
      <xdr:colOff>252095</xdr:colOff>
      <xdr:row>1</xdr:row>
      <xdr:rowOff>179070</xdr:rowOff>
    </xdr:from>
    <xdr:to>
      <xdr:col>25</xdr:col>
      <xdr:colOff>349250</xdr:colOff>
      <xdr:row>12</xdr:row>
      <xdr:rowOff>43180</xdr:rowOff>
    </xdr:to>
    <xdr:pic>
      <xdr:nvPicPr>
        <xdr:cNvPr id="3" name="图片 2" descr="截屏2024-01-31 21.30.0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279495" y="392430"/>
          <a:ext cx="4973955" cy="2211070"/>
        </a:xfrm>
        <a:prstGeom prst="rect">
          <a:avLst/>
        </a:prstGeom>
      </xdr:spPr>
    </xdr:pic>
    <xdr:clientData/>
  </xdr:twoCellAnchor>
  <xdr:twoCellAnchor editAs="oneCell">
    <xdr:from>
      <xdr:col>17</xdr:col>
      <xdr:colOff>246380</xdr:colOff>
      <xdr:row>12</xdr:row>
      <xdr:rowOff>92710</xdr:rowOff>
    </xdr:from>
    <xdr:to>
      <xdr:col>25</xdr:col>
      <xdr:colOff>349885</xdr:colOff>
      <xdr:row>22</xdr:row>
      <xdr:rowOff>168910</xdr:rowOff>
    </xdr:to>
    <xdr:pic>
      <xdr:nvPicPr>
        <xdr:cNvPr id="4" name="图片 3" descr="截屏2024-01-31 21.31.0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273780" y="2653030"/>
          <a:ext cx="4980305" cy="2209800"/>
        </a:xfrm>
        <a:prstGeom prst="rect">
          <a:avLst/>
        </a:prstGeom>
      </xdr:spPr>
    </xdr:pic>
    <xdr:clientData/>
  </xdr:twoCellAnchor>
  <xdr:twoCellAnchor editAs="oneCell">
    <xdr:from>
      <xdr:col>17</xdr:col>
      <xdr:colOff>173990</xdr:colOff>
      <xdr:row>33</xdr:row>
      <xdr:rowOff>177800</xdr:rowOff>
    </xdr:from>
    <xdr:to>
      <xdr:col>25</xdr:col>
      <xdr:colOff>394970</xdr:colOff>
      <xdr:row>44</xdr:row>
      <xdr:rowOff>153035</xdr:rowOff>
    </xdr:to>
    <xdr:pic>
      <xdr:nvPicPr>
        <xdr:cNvPr id="5" name="图片 4" descr="截屏2024-01-31 21.34.3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201390" y="7261860"/>
          <a:ext cx="5097780" cy="2324735"/>
        </a:xfrm>
        <a:prstGeom prst="rect">
          <a:avLst/>
        </a:prstGeom>
      </xdr:spPr>
    </xdr:pic>
    <xdr:clientData/>
  </xdr:twoCellAnchor>
  <xdr:twoCellAnchor editAs="oneCell">
    <xdr:from>
      <xdr:col>17</xdr:col>
      <xdr:colOff>181610</xdr:colOff>
      <xdr:row>56</xdr:row>
      <xdr:rowOff>27940</xdr:rowOff>
    </xdr:from>
    <xdr:to>
      <xdr:col>25</xdr:col>
      <xdr:colOff>350520</xdr:colOff>
      <xdr:row>66</xdr:row>
      <xdr:rowOff>167640</xdr:rowOff>
    </xdr:to>
    <xdr:pic>
      <xdr:nvPicPr>
        <xdr:cNvPr id="6" name="图片 5" descr="截屏2024-01-31 21.43.0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209010" y="12021820"/>
          <a:ext cx="5045710" cy="2273300"/>
        </a:xfrm>
        <a:prstGeom prst="rect">
          <a:avLst/>
        </a:prstGeom>
      </xdr:spPr>
    </xdr:pic>
    <xdr:clientData/>
  </xdr:twoCellAnchor>
  <xdr:twoCellAnchor editAs="oneCell">
    <xdr:from>
      <xdr:col>17</xdr:col>
      <xdr:colOff>184150</xdr:colOff>
      <xdr:row>67</xdr:row>
      <xdr:rowOff>50165</xdr:rowOff>
    </xdr:from>
    <xdr:to>
      <xdr:col>25</xdr:col>
      <xdr:colOff>305435</xdr:colOff>
      <xdr:row>77</xdr:row>
      <xdr:rowOff>196215</xdr:rowOff>
    </xdr:to>
    <xdr:pic>
      <xdr:nvPicPr>
        <xdr:cNvPr id="7" name="图片 6" descr="截屏2024-01-31 21.45.4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211550" y="14391005"/>
          <a:ext cx="4998085" cy="2279650"/>
        </a:xfrm>
        <a:prstGeom prst="rect">
          <a:avLst/>
        </a:prstGeom>
      </xdr:spPr>
    </xdr:pic>
    <xdr:clientData/>
  </xdr:twoCellAnchor>
  <xdr:twoCellAnchor editAs="oneCell">
    <xdr:from>
      <xdr:col>17</xdr:col>
      <xdr:colOff>153670</xdr:colOff>
      <xdr:row>45</xdr:row>
      <xdr:rowOff>20955</xdr:rowOff>
    </xdr:from>
    <xdr:to>
      <xdr:col>25</xdr:col>
      <xdr:colOff>378460</xdr:colOff>
      <xdr:row>55</xdr:row>
      <xdr:rowOff>158750</xdr:rowOff>
    </xdr:to>
    <xdr:pic>
      <xdr:nvPicPr>
        <xdr:cNvPr id="8" name="图片 7" descr="截屏2024-01-31 21.46.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181070" y="9667875"/>
          <a:ext cx="5101590" cy="2271395"/>
        </a:xfrm>
        <a:prstGeom prst="rect">
          <a:avLst/>
        </a:prstGeom>
      </xdr:spPr>
    </xdr:pic>
    <xdr:clientData/>
  </xdr:twoCellAnchor>
  <xdr:twoCellAnchor editAs="oneCell">
    <xdr:from>
      <xdr:col>17</xdr:col>
      <xdr:colOff>149225</xdr:colOff>
      <xdr:row>83</xdr:row>
      <xdr:rowOff>57150</xdr:rowOff>
    </xdr:from>
    <xdr:to>
      <xdr:col>25</xdr:col>
      <xdr:colOff>318770</xdr:colOff>
      <xdr:row>93</xdr:row>
      <xdr:rowOff>201930</xdr:rowOff>
    </xdr:to>
    <xdr:pic>
      <xdr:nvPicPr>
        <xdr:cNvPr id="9" name="图片 8" descr="截屏2024-01-31 21.51.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176625" y="17811750"/>
          <a:ext cx="5046345" cy="2278380"/>
        </a:xfrm>
        <a:prstGeom prst="rect">
          <a:avLst/>
        </a:prstGeom>
      </xdr:spPr>
    </xdr:pic>
    <xdr:clientData/>
  </xdr:twoCellAnchor>
  <xdr:twoCellAnchor editAs="oneCell">
    <xdr:from>
      <xdr:col>17</xdr:col>
      <xdr:colOff>151130</xdr:colOff>
      <xdr:row>102</xdr:row>
      <xdr:rowOff>91440</xdr:rowOff>
    </xdr:from>
    <xdr:to>
      <xdr:col>25</xdr:col>
      <xdr:colOff>287020</xdr:colOff>
      <xdr:row>113</xdr:row>
      <xdr:rowOff>19050</xdr:rowOff>
    </xdr:to>
    <xdr:pic>
      <xdr:nvPicPr>
        <xdr:cNvPr id="10" name="图片 9" descr="截屏2024-01-31 22.07.2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6178530" y="21899880"/>
          <a:ext cx="5012690" cy="227457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124</xdr:row>
      <xdr:rowOff>139700</xdr:rowOff>
    </xdr:from>
    <xdr:to>
      <xdr:col>25</xdr:col>
      <xdr:colOff>304800</xdr:colOff>
      <xdr:row>135</xdr:row>
      <xdr:rowOff>108585</xdr:rowOff>
    </xdr:to>
    <xdr:pic>
      <xdr:nvPicPr>
        <xdr:cNvPr id="11" name="图片 10" descr="截屏2024-01-31 22.36.3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6122650" y="26642060"/>
          <a:ext cx="5086350" cy="2315845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113</xdr:row>
      <xdr:rowOff>56515</xdr:rowOff>
    </xdr:from>
    <xdr:to>
      <xdr:col>25</xdr:col>
      <xdr:colOff>280670</xdr:colOff>
      <xdr:row>123</xdr:row>
      <xdr:rowOff>203835</xdr:rowOff>
    </xdr:to>
    <xdr:pic>
      <xdr:nvPicPr>
        <xdr:cNvPr id="12" name="图片 11" descr="截屏2024-01-31 22.37.17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179800" y="24211915"/>
          <a:ext cx="5005070" cy="2280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455295</xdr:colOff>
      <xdr:row>19</xdr:row>
      <xdr:rowOff>1270</xdr:rowOff>
    </xdr:from>
    <xdr:to>
      <xdr:col>24</xdr:col>
      <xdr:colOff>211455</xdr:colOff>
      <xdr:row>28</xdr:row>
      <xdr:rowOff>213995</xdr:rowOff>
    </xdr:to>
    <xdr:pic>
      <xdr:nvPicPr>
        <xdr:cNvPr id="2" name="图片 1" descr="截屏2024-02-09 02.06.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096490" y="4055110"/>
          <a:ext cx="4632960" cy="2132965"/>
        </a:xfrm>
        <a:prstGeom prst="rect">
          <a:avLst/>
        </a:prstGeom>
      </xdr:spPr>
    </xdr:pic>
    <xdr:clientData/>
  </xdr:twoCellAnchor>
  <xdr:twoCellAnchor editAs="oneCell">
    <xdr:from>
      <xdr:col>16</xdr:col>
      <xdr:colOff>551815</xdr:colOff>
      <xdr:row>29</xdr:row>
      <xdr:rowOff>207010</xdr:rowOff>
    </xdr:from>
    <xdr:to>
      <xdr:col>24</xdr:col>
      <xdr:colOff>292735</xdr:colOff>
      <xdr:row>39</xdr:row>
      <xdr:rowOff>138430</xdr:rowOff>
    </xdr:to>
    <xdr:pic>
      <xdr:nvPicPr>
        <xdr:cNvPr id="4" name="图片 3" descr="截屏2024-02-09 02.11.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193010" y="6394450"/>
          <a:ext cx="4617720" cy="2065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3"/>
  <sheetViews>
    <sheetView tabSelected="1" zoomScale="111" zoomScaleNormal="111" topLeftCell="A10" workbookViewId="0">
      <selection activeCell="F21" sqref="F21"/>
    </sheetView>
  </sheetViews>
  <sheetFormatPr defaultColWidth="9.23076923076923" defaultRowHeight="16.8"/>
  <cols>
    <col min="1" max="1" width="34.3846153846154" customWidth="1"/>
    <col min="2" max="3" width="14.9038461538462" customWidth="1"/>
    <col min="4" max="4" width="15.5576923076923" customWidth="1"/>
    <col min="5" max="5" width="9.69230769230769"/>
    <col min="6" max="7" width="23.2596153846154" customWidth="1"/>
    <col min="8" max="8" width="16.0769230769231" customWidth="1"/>
    <col min="9" max="9" width="8.69230769230769" customWidth="1"/>
    <col min="10" max="10" width="10.6923076923077"/>
    <col min="11" max="11" width="10"/>
    <col min="12" max="12" width="11.7692307692308" customWidth="1"/>
    <col min="13" max="13" width="10.5384615384615" customWidth="1"/>
    <col min="14" max="14" width="9.84615384615385" customWidth="1"/>
    <col min="15" max="15" width="9.69230769230769" customWidth="1"/>
    <col min="16" max="16" width="10.1923076923077" customWidth="1"/>
  </cols>
  <sheetData>
    <row r="1" spans="2:9">
      <c r="B1" t="s">
        <v>0</v>
      </c>
      <c r="G1" t="s">
        <v>1</v>
      </c>
      <c r="H1">
        <v>7.71</v>
      </c>
      <c r="I1">
        <v>12.39</v>
      </c>
    </row>
    <row r="2" spans="1:13">
      <c r="A2" t="s">
        <v>2</v>
      </c>
      <c r="B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/>
      <c r="M2" t="s">
        <v>9</v>
      </c>
    </row>
    <row r="3" spans="1:16">
      <c r="A3" t="s">
        <v>10</v>
      </c>
      <c r="B3">
        <f>K5</f>
        <v>5.17675</v>
      </c>
      <c r="D3" t="s">
        <v>11</v>
      </c>
      <c r="E3">
        <f>I5</f>
        <v>11.2295</v>
      </c>
      <c r="F3">
        <f>E3/E40</f>
        <v>0.0835584228110513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s="6" t="s">
        <v>19</v>
      </c>
      <c r="P3" s="6" t="s">
        <v>20</v>
      </c>
    </row>
    <row r="4" spans="8:12">
      <c r="H4" t="s">
        <v>21</v>
      </c>
      <c r="I4">
        <v>-110118</v>
      </c>
      <c r="J4">
        <v>23871.1</v>
      </c>
      <c r="K4">
        <v>18106.3</v>
      </c>
      <c r="L4">
        <v>3495.97</v>
      </c>
    </row>
    <row r="5" spans="8:16">
      <c r="H5" t="s">
        <v>22</v>
      </c>
      <c r="I5">
        <v>11.2295</v>
      </c>
      <c r="J5">
        <v>2700.74</v>
      </c>
      <c r="K5">
        <v>5.17675</v>
      </c>
      <c r="L5">
        <v>0.00390613</v>
      </c>
      <c r="M5">
        <v>0.673589</v>
      </c>
      <c r="N5">
        <v>102.932</v>
      </c>
      <c r="O5" s="6">
        <v>7.17173e-5</v>
      </c>
      <c r="P5" s="6">
        <v>0.00018093</v>
      </c>
    </row>
    <row r="7" spans="1:16">
      <c r="A7" t="s">
        <v>10</v>
      </c>
      <c r="B7">
        <f>K9</f>
        <v>5.284393</v>
      </c>
      <c r="D7" t="s">
        <v>11</v>
      </c>
      <c r="E7">
        <f>I9</f>
        <v>780.006</v>
      </c>
      <c r="F7">
        <f>E7/134.391</f>
        <v>5.80400473245976</v>
      </c>
      <c r="G7" t="s">
        <v>23</v>
      </c>
      <c r="H7" t="s">
        <v>12</v>
      </c>
      <c r="I7" t="s">
        <v>13</v>
      </c>
      <c r="J7" t="s">
        <v>14</v>
      </c>
      <c r="K7" t="s">
        <v>15</v>
      </c>
      <c r="L7" t="s">
        <v>16</v>
      </c>
      <c r="M7" t="s">
        <v>17</v>
      </c>
      <c r="N7" t="s">
        <v>18</v>
      </c>
      <c r="O7" t="s">
        <v>19</v>
      </c>
      <c r="P7" t="s">
        <v>20</v>
      </c>
    </row>
    <row r="8" spans="8:12">
      <c r="H8" t="s">
        <v>21</v>
      </c>
      <c r="I8">
        <v>-199429</v>
      </c>
      <c r="J8">
        <v>40427.3</v>
      </c>
      <c r="K8">
        <v>12800.7</v>
      </c>
      <c r="L8">
        <v>2378.71</v>
      </c>
    </row>
    <row r="9" spans="8:16">
      <c r="H9" t="s">
        <v>24</v>
      </c>
      <c r="I9">
        <v>780.006</v>
      </c>
      <c r="J9">
        <v>9377.65</v>
      </c>
      <c r="K9">
        <v>5.284393</v>
      </c>
      <c r="L9">
        <v>0.0529522</v>
      </c>
      <c r="M9">
        <v>40.2619</v>
      </c>
      <c r="N9">
        <v>251.008</v>
      </c>
      <c r="O9">
        <v>0.000427917</v>
      </c>
      <c r="P9">
        <v>0.00233705</v>
      </c>
    </row>
    <row r="11" s="1" customFormat="1" spans="1:16">
      <c r="A11" s="1" t="s">
        <v>10</v>
      </c>
      <c r="B11" s="1">
        <f>K13</f>
        <v>5.390772</v>
      </c>
      <c r="C11" s="1" t="s">
        <v>25</v>
      </c>
      <c r="D11" s="1" t="s">
        <v>11</v>
      </c>
      <c r="E11" s="1">
        <f>I13</f>
        <v>89.0308</v>
      </c>
      <c r="F11">
        <f>E11/134.391</f>
        <v>0.662475909845153</v>
      </c>
      <c r="G11" s="1" t="s">
        <v>26</v>
      </c>
      <c r="H11" s="1" t="s">
        <v>12</v>
      </c>
      <c r="I11" s="1" t="s">
        <v>13</v>
      </c>
      <c r="J11" s="1" t="s">
        <v>14</v>
      </c>
      <c r="K11" s="1" t="s">
        <v>15</v>
      </c>
      <c r="L11" s="1" t="s">
        <v>16</v>
      </c>
      <c r="M11" s="1" t="s">
        <v>17</v>
      </c>
      <c r="N11" s="1" t="s">
        <v>18</v>
      </c>
      <c r="O11" s="1" t="s">
        <v>19</v>
      </c>
      <c r="P11" s="1" t="s">
        <v>20</v>
      </c>
    </row>
    <row r="12" spans="8:12">
      <c r="H12" t="s">
        <v>21</v>
      </c>
      <c r="I12">
        <v>230317</v>
      </c>
      <c r="J12">
        <v>-39561.4</v>
      </c>
      <c r="K12">
        <v>30495.6</v>
      </c>
      <c r="L12">
        <v>5652.62</v>
      </c>
    </row>
    <row r="13" spans="8:16">
      <c r="H13" t="s">
        <v>22</v>
      </c>
      <c r="I13">
        <v>89.0308</v>
      </c>
      <c r="J13">
        <v>18567</v>
      </c>
      <c r="K13">
        <v>5.390772</v>
      </c>
      <c r="L13">
        <v>0.00450471</v>
      </c>
      <c r="M13">
        <v>2.50618</v>
      </c>
      <c r="N13">
        <v>335.828</v>
      </c>
      <c r="O13" s="6">
        <v>3.9409e-5</v>
      </c>
      <c r="P13" s="6">
        <v>9.71642e-5</v>
      </c>
    </row>
    <row r="15" s="1" customFormat="1" spans="1:16">
      <c r="A15" s="1" t="s">
        <v>10</v>
      </c>
      <c r="B15" s="1">
        <f>K17</f>
        <v>5.563594</v>
      </c>
      <c r="C15" s="1" t="s">
        <v>27</v>
      </c>
      <c r="D15" s="1" t="s">
        <v>11</v>
      </c>
      <c r="E15" s="1">
        <f>I17</f>
        <v>39.8712</v>
      </c>
      <c r="F15">
        <f>E15/134.391</f>
        <v>0.296680581288926</v>
      </c>
      <c r="G15" s="1" t="s">
        <v>26</v>
      </c>
      <c r="H15" s="1" t="s">
        <v>12</v>
      </c>
      <c r="I15" s="1" t="s">
        <v>13</v>
      </c>
      <c r="J15" s="1" t="s">
        <v>14</v>
      </c>
      <c r="K15" s="1" t="s">
        <v>15</v>
      </c>
      <c r="L15" s="1" t="s">
        <v>16</v>
      </c>
      <c r="M15" s="1" t="s">
        <v>17</v>
      </c>
      <c r="N15" s="1" t="s">
        <v>18</v>
      </c>
      <c r="O15" s="1" t="s">
        <v>19</v>
      </c>
      <c r="P15" s="1" t="s">
        <v>20</v>
      </c>
    </row>
    <row r="16" spans="8:12">
      <c r="H16" t="s">
        <v>21</v>
      </c>
      <c r="I16">
        <v>-188028</v>
      </c>
      <c r="J16">
        <v>37007.7</v>
      </c>
      <c r="K16">
        <v>24452.2</v>
      </c>
      <c r="L16">
        <v>4393.37</v>
      </c>
    </row>
    <row r="17" spans="8:16">
      <c r="H17" t="s">
        <v>22</v>
      </c>
      <c r="I17">
        <v>39.8712</v>
      </c>
      <c r="J17">
        <v>10977.9</v>
      </c>
      <c r="K17">
        <v>5.563594</v>
      </c>
      <c r="L17">
        <v>0.003412</v>
      </c>
      <c r="M17">
        <v>1.03895</v>
      </c>
      <c r="N17">
        <v>183.712</v>
      </c>
      <c r="O17" s="6">
        <v>2.76183e-5</v>
      </c>
      <c r="P17" s="6">
        <v>6.81502e-5</v>
      </c>
    </row>
    <row r="18" spans="15:16">
      <c r="O18" s="6"/>
      <c r="P18" s="6"/>
    </row>
    <row r="19" spans="1:16">
      <c r="A19" t="s">
        <v>28</v>
      </c>
      <c r="B19">
        <f>K21</f>
        <v>6.275596</v>
      </c>
      <c r="D19" t="s">
        <v>29</v>
      </c>
      <c r="E19">
        <f>I21</f>
        <v>9248.71</v>
      </c>
      <c r="G19" t="s">
        <v>23</v>
      </c>
      <c r="H19" t="s">
        <v>12</v>
      </c>
      <c r="I19" t="s">
        <v>13</v>
      </c>
      <c r="J19" t="s">
        <v>14</v>
      </c>
      <c r="K19" t="s">
        <v>15</v>
      </c>
      <c r="L19" t="s">
        <v>16</v>
      </c>
      <c r="M19" t="s">
        <v>17</v>
      </c>
      <c r="N19" t="s">
        <v>18</v>
      </c>
      <c r="O19" t="s">
        <v>19</v>
      </c>
      <c r="P19" t="s">
        <v>20</v>
      </c>
    </row>
    <row r="20" spans="8:12">
      <c r="H20" t="s">
        <v>21</v>
      </c>
      <c r="I20">
        <v>-340758</v>
      </c>
      <c r="J20">
        <v>60174.8</v>
      </c>
      <c r="K20">
        <v>13249.2</v>
      </c>
      <c r="L20">
        <v>2077.74</v>
      </c>
    </row>
    <row r="21" spans="8:16">
      <c r="H21" t="s">
        <v>22</v>
      </c>
      <c r="I21">
        <v>9248.71</v>
      </c>
      <c r="J21">
        <v>65977.6</v>
      </c>
      <c r="K21">
        <v>6.275596</v>
      </c>
      <c r="L21">
        <v>0.13169</v>
      </c>
      <c r="M21">
        <v>138.346</v>
      </c>
      <c r="N21">
        <v>571.346</v>
      </c>
      <c r="O21">
        <v>0.000545357</v>
      </c>
      <c r="P21">
        <v>0.00160621</v>
      </c>
    </row>
    <row r="23" s="2" customFormat="1" spans="1:16">
      <c r="A23" s="2" t="s">
        <v>30</v>
      </c>
      <c r="B23" s="2">
        <f>K25</f>
        <v>6.698699</v>
      </c>
      <c r="D23" s="2" t="s">
        <v>31</v>
      </c>
      <c r="E23" s="2">
        <f>I25+I26</f>
        <v>89.92927</v>
      </c>
      <c r="G23" s="2" t="s">
        <v>23</v>
      </c>
      <c r="H23" s="2" t="s">
        <v>12</v>
      </c>
      <c r="I23" s="2" t="s">
        <v>13</v>
      </c>
      <c r="J23" s="2" t="s">
        <v>14</v>
      </c>
      <c r="K23" s="2" t="s">
        <v>15</v>
      </c>
      <c r="L23" s="2" t="s">
        <v>16</v>
      </c>
      <c r="M23" s="2" t="s">
        <v>17</v>
      </c>
      <c r="N23" s="2" t="s">
        <v>18</v>
      </c>
      <c r="O23" s="2" t="s">
        <v>19</v>
      </c>
      <c r="P23" s="2" t="s">
        <v>20</v>
      </c>
    </row>
    <row r="24" spans="1:12">
      <c r="A24" t="s">
        <v>32</v>
      </c>
      <c r="H24" t="s">
        <v>21</v>
      </c>
      <c r="I24">
        <v>3609.12</v>
      </c>
      <c r="J24">
        <v>5308</v>
      </c>
      <c r="K24">
        <v>7147.56</v>
      </c>
      <c r="L24">
        <v>1065.87</v>
      </c>
    </row>
    <row r="25" spans="8:16">
      <c r="H25" t="s">
        <v>24</v>
      </c>
      <c r="I25" s="16">
        <v>82.5017</v>
      </c>
      <c r="J25">
        <v>8609.73</v>
      </c>
      <c r="K25">
        <v>6.698699</v>
      </c>
      <c r="L25">
        <v>0.00610033</v>
      </c>
      <c r="M25">
        <v>1.82205</v>
      </c>
      <c r="N25">
        <v>84.2166</v>
      </c>
      <c r="O25" s="6">
        <v>3.29997e-5</v>
      </c>
      <c r="P25">
        <v>0.000120791</v>
      </c>
    </row>
    <row r="26" spans="8:16">
      <c r="H26" t="s">
        <v>22</v>
      </c>
      <c r="I26">
        <v>7.42757</v>
      </c>
      <c r="J26">
        <v>2210.16</v>
      </c>
      <c r="K26">
        <v>6.705032</v>
      </c>
      <c r="L26">
        <v>0.00315712</v>
      </c>
      <c r="M26">
        <v>0.576121</v>
      </c>
      <c r="N26">
        <v>104.735</v>
      </c>
      <c r="O26" s="6">
        <v>7.49156e-5</v>
      </c>
      <c r="P26">
        <v>0.000193867</v>
      </c>
    </row>
    <row r="28" s="1" customFormat="1" spans="1:16">
      <c r="A28" s="1" t="s">
        <v>30</v>
      </c>
      <c r="B28" s="1">
        <f>K30</f>
        <v>6.97446</v>
      </c>
      <c r="C28" s="1" t="s">
        <v>33</v>
      </c>
      <c r="D28" s="1" t="s">
        <v>31</v>
      </c>
      <c r="E28" s="1">
        <f>I30</f>
        <v>76.558</v>
      </c>
      <c r="F28">
        <f>E28/134.391</f>
        <v>0.56966612347553</v>
      </c>
      <c r="G28" s="1" t="s">
        <v>26</v>
      </c>
      <c r="H28" s="1" t="s">
        <v>12</v>
      </c>
      <c r="I28" s="1" t="s">
        <v>13</v>
      </c>
      <c r="J28" s="1" t="s">
        <v>14</v>
      </c>
      <c r="K28" s="1" t="s">
        <v>15</v>
      </c>
      <c r="L28" s="1" t="s">
        <v>16</v>
      </c>
      <c r="M28" s="1" t="s">
        <v>17</v>
      </c>
      <c r="N28" s="1" t="s">
        <v>18</v>
      </c>
      <c r="O28" s="1" t="s">
        <v>19</v>
      </c>
      <c r="P28" s="1" t="s">
        <v>20</v>
      </c>
    </row>
    <row r="29" spans="8:12">
      <c r="H29" t="s">
        <v>21</v>
      </c>
      <c r="I29">
        <v>-285810</v>
      </c>
      <c r="J29">
        <v>46949.9</v>
      </c>
      <c r="K29">
        <v>63090.8</v>
      </c>
      <c r="L29">
        <v>9044.45</v>
      </c>
    </row>
    <row r="30" spans="8:16">
      <c r="H30" t="s">
        <v>22</v>
      </c>
      <c r="I30" s="16">
        <v>76.558</v>
      </c>
      <c r="J30">
        <v>16717.8</v>
      </c>
      <c r="K30">
        <v>6.97446</v>
      </c>
      <c r="L30">
        <v>0.0043021</v>
      </c>
      <c r="M30">
        <v>1.76948</v>
      </c>
      <c r="N30">
        <v>244.491</v>
      </c>
      <c r="O30" s="6">
        <v>3.03189e-5</v>
      </c>
      <c r="P30" s="6">
        <v>7.69979e-5</v>
      </c>
    </row>
    <row r="32" s="1" customFormat="1" ht="20" customHeight="1" spans="1:16">
      <c r="A32" s="1" t="s">
        <v>30</v>
      </c>
      <c r="B32" s="1">
        <f>K34</f>
        <v>7.050866</v>
      </c>
      <c r="C32" s="1" t="s">
        <v>34</v>
      </c>
      <c r="D32" s="1" t="str">
        <f>D28</f>
        <v>(17, 20)</v>
      </c>
      <c r="E32" s="1">
        <v>2479.04</v>
      </c>
      <c r="F32">
        <f>E32/134.391</f>
        <v>18.4464733501499</v>
      </c>
      <c r="G32" s="1" t="s">
        <v>26</v>
      </c>
      <c r="H32" s="13" t="s">
        <v>12</v>
      </c>
      <c r="I32" s="13" t="s">
        <v>13</v>
      </c>
      <c r="J32" s="17" t="s">
        <v>14</v>
      </c>
      <c r="K32" s="17" t="s">
        <v>15</v>
      </c>
      <c r="L32" s="17" t="s">
        <v>16</v>
      </c>
      <c r="M32" s="13" t="s">
        <v>17</v>
      </c>
      <c r="N32" s="17" t="s">
        <v>18</v>
      </c>
      <c r="O32" s="17" t="s">
        <v>19</v>
      </c>
      <c r="P32" s="13" t="s">
        <v>35</v>
      </c>
    </row>
    <row r="33" ht="17" spans="8:16">
      <c r="H33" s="14" t="s">
        <v>21</v>
      </c>
      <c r="I33" s="15">
        <v>532637</v>
      </c>
      <c r="J33" s="15">
        <v>-68487.4</v>
      </c>
      <c r="K33" s="15">
        <v>498278</v>
      </c>
      <c r="L33" s="14" t="s">
        <v>36</v>
      </c>
      <c r="M33" s="15"/>
      <c r="N33" s="15"/>
      <c r="O33" s="18"/>
      <c r="P33" s="18"/>
    </row>
    <row r="34" spans="8:16">
      <c r="H34" s="15" t="s">
        <v>22</v>
      </c>
      <c r="I34" s="15">
        <v>2479.04</v>
      </c>
      <c r="J34" s="15">
        <v>423798</v>
      </c>
      <c r="K34" s="15">
        <v>7.050866</v>
      </c>
      <c r="L34" s="15">
        <v>0.00549532</v>
      </c>
      <c r="M34" s="15">
        <v>45.3505</v>
      </c>
      <c r="N34" s="15">
        <v>4984.56</v>
      </c>
      <c r="O34" s="18">
        <v>3.12852e-5</v>
      </c>
      <c r="P34" s="18">
        <v>7.69968e-5</v>
      </c>
    </row>
    <row r="36" ht="17" spans="1:16">
      <c r="A36" t="s">
        <v>30</v>
      </c>
      <c r="B36">
        <f>K38</f>
        <v>7.421283</v>
      </c>
      <c r="D36" t="str">
        <f>D32</f>
        <v>(17, 20)</v>
      </c>
      <c r="E36">
        <f>I38</f>
        <v>69.3992</v>
      </c>
      <c r="G36" t="s">
        <v>26</v>
      </c>
      <c r="H36" s="14" t="s">
        <v>12</v>
      </c>
      <c r="I36" s="15" t="s">
        <v>13</v>
      </c>
      <c r="J36" s="15" t="s">
        <v>14</v>
      </c>
      <c r="K36" s="15" t="s">
        <v>15</v>
      </c>
      <c r="L36" s="14" t="s">
        <v>16</v>
      </c>
      <c r="M36" s="15" t="s">
        <v>17</v>
      </c>
      <c r="N36" s="15" t="s">
        <v>18</v>
      </c>
      <c r="O36" s="18" t="s">
        <v>19</v>
      </c>
      <c r="P36" s="18" t="s">
        <v>20</v>
      </c>
    </row>
    <row r="37" spans="8:16">
      <c r="H37" s="15" t="s">
        <v>21</v>
      </c>
      <c r="I37" s="18">
        <v>-1546870</v>
      </c>
      <c r="J37" s="15">
        <v>217574</v>
      </c>
      <c r="K37" s="15">
        <v>69481</v>
      </c>
      <c r="L37" s="15">
        <v>9359.55</v>
      </c>
      <c r="M37" s="15"/>
      <c r="N37" s="15"/>
      <c r="O37" s="18"/>
      <c r="P37" s="18"/>
    </row>
    <row r="38" spans="8:16">
      <c r="H38" t="s">
        <v>22</v>
      </c>
      <c r="I38">
        <v>69.3992</v>
      </c>
      <c r="J38">
        <v>9908.66</v>
      </c>
      <c r="K38">
        <v>7.421283</v>
      </c>
      <c r="L38">
        <v>0.00657972</v>
      </c>
      <c r="M38">
        <v>2.73198</v>
      </c>
      <c r="N38">
        <v>241.403</v>
      </c>
      <c r="O38" s="6">
        <v>7.72688e-5</v>
      </c>
      <c r="P38">
        <v>0.000203455</v>
      </c>
    </row>
    <row r="39" spans="15:15">
      <c r="O39" s="6"/>
    </row>
    <row r="40" s="7" customFormat="1" spans="1:16">
      <c r="A40" s="7" t="s">
        <v>30</v>
      </c>
      <c r="B40" s="7">
        <f>K42</f>
        <v>7.529948</v>
      </c>
      <c r="C40" s="7" t="s">
        <v>37</v>
      </c>
      <c r="D40" s="7" t="str">
        <f>D36</f>
        <v>(17, 20)</v>
      </c>
      <c r="E40" s="7">
        <f>I42</f>
        <v>134.391</v>
      </c>
      <c r="F40">
        <f>E40/134.391</f>
        <v>1</v>
      </c>
      <c r="G40" s="7" t="s">
        <v>26</v>
      </c>
      <c r="H40" s="7" t="s">
        <v>12</v>
      </c>
      <c r="I40" s="7" t="s">
        <v>13</v>
      </c>
      <c r="J40" s="7" t="s">
        <v>14</v>
      </c>
      <c r="K40" s="7" t="s">
        <v>15</v>
      </c>
      <c r="L40" s="7" t="s">
        <v>16</v>
      </c>
      <c r="M40" s="7" t="s">
        <v>17</v>
      </c>
      <c r="N40" s="7" t="s">
        <v>18</v>
      </c>
      <c r="O40" s="7" t="s">
        <v>19</v>
      </c>
      <c r="P40" s="7" t="s">
        <v>20</v>
      </c>
    </row>
    <row r="41" spans="2:12">
      <c r="B41">
        <f>B40/(1+0.009)</f>
        <v>7.46278295341923</v>
      </c>
      <c r="H41" t="s">
        <v>21</v>
      </c>
      <c r="I41">
        <v>-951844</v>
      </c>
      <c r="J41">
        <v>139035</v>
      </c>
      <c r="K41">
        <v>168288</v>
      </c>
      <c r="L41">
        <v>22341.5</v>
      </c>
    </row>
    <row r="42" spans="8:16">
      <c r="H42" t="s">
        <v>22</v>
      </c>
      <c r="I42">
        <v>134.391</v>
      </c>
      <c r="J42">
        <v>22382.9</v>
      </c>
      <c r="K42">
        <v>7.529948</v>
      </c>
      <c r="L42">
        <v>0.00564057</v>
      </c>
      <c r="M42">
        <v>4.61494</v>
      </c>
      <c r="N42">
        <v>473.881</v>
      </c>
      <c r="O42" s="6">
        <v>5.75216e-5</v>
      </c>
      <c r="P42">
        <v>0.000152501</v>
      </c>
    </row>
    <row r="44" spans="1:16">
      <c r="A44" t="s">
        <v>30</v>
      </c>
      <c r="B44">
        <f>K46</f>
        <v>7.573294</v>
      </c>
      <c r="D44" t="str">
        <f>D40</f>
        <v>(17, 20)</v>
      </c>
      <c r="E44">
        <f>I46</f>
        <v>50.5904</v>
      </c>
      <c r="G44" t="s">
        <v>26</v>
      </c>
      <c r="H44" t="s">
        <v>12</v>
      </c>
      <c r="I44" t="s">
        <v>13</v>
      </c>
      <c r="J44" t="s">
        <v>14</v>
      </c>
      <c r="K44" t="s">
        <v>15</v>
      </c>
      <c r="L44" t="s">
        <v>16</v>
      </c>
      <c r="M44" t="s">
        <v>17</v>
      </c>
      <c r="N44" t="s">
        <v>18</v>
      </c>
      <c r="O44" t="s">
        <v>19</v>
      </c>
      <c r="P44" t="s">
        <v>20</v>
      </c>
    </row>
    <row r="45" spans="8:12">
      <c r="H45" t="s">
        <v>21</v>
      </c>
      <c r="I45" s="6">
        <v>-3395690</v>
      </c>
      <c r="J45">
        <v>462506</v>
      </c>
      <c r="K45">
        <v>104487</v>
      </c>
      <c r="L45">
        <v>13782.6</v>
      </c>
    </row>
    <row r="46" spans="8:16">
      <c r="H46" t="s">
        <v>22</v>
      </c>
      <c r="I46">
        <v>50.5904</v>
      </c>
      <c r="J46">
        <v>6581.26</v>
      </c>
      <c r="K46">
        <v>7.573294</v>
      </c>
      <c r="L46">
        <v>0.00722149</v>
      </c>
      <c r="M46">
        <v>3.97603</v>
      </c>
      <c r="N46">
        <v>310.08</v>
      </c>
      <c r="O46">
        <v>0.000161527</v>
      </c>
      <c r="P46">
        <v>0.00045426</v>
      </c>
    </row>
    <row r="48" spans="1:16">
      <c r="A48" t="s">
        <v>38</v>
      </c>
      <c r="B48">
        <f>K50</f>
        <v>7.530103</v>
      </c>
      <c r="D48" t="s">
        <v>39</v>
      </c>
      <c r="E48">
        <f>I50</f>
        <v>112.275</v>
      </c>
      <c r="G48" t="s">
        <v>26</v>
      </c>
      <c r="H48" t="s">
        <v>12</v>
      </c>
      <c r="I48" t="s">
        <v>13</v>
      </c>
      <c r="J48" t="s">
        <v>14</v>
      </c>
      <c r="K48" t="s">
        <v>15</v>
      </c>
      <c r="L48" t="s">
        <v>16</v>
      </c>
      <c r="M48" t="s">
        <v>17</v>
      </c>
      <c r="N48" t="s">
        <v>18</v>
      </c>
      <c r="O48" t="s">
        <v>19</v>
      </c>
      <c r="P48" t="s">
        <v>20</v>
      </c>
    </row>
    <row r="49" spans="8:12">
      <c r="H49" t="s">
        <v>21</v>
      </c>
      <c r="I49" s="6">
        <v>-1314560</v>
      </c>
      <c r="J49">
        <v>184873</v>
      </c>
      <c r="K49">
        <v>153227</v>
      </c>
      <c r="L49">
        <v>20345.7</v>
      </c>
    </row>
    <row r="50" spans="8:16">
      <c r="H50" t="s">
        <v>22</v>
      </c>
      <c r="I50">
        <v>112.275</v>
      </c>
      <c r="J50">
        <v>16520.1</v>
      </c>
      <c r="K50">
        <v>7.530103</v>
      </c>
      <c r="L50">
        <v>0.00638468</v>
      </c>
      <c r="M50">
        <v>9.57434</v>
      </c>
      <c r="N50">
        <v>894.118</v>
      </c>
      <c r="O50">
        <v>0.00016662</v>
      </c>
      <c r="P50">
        <v>0.000420742</v>
      </c>
    </row>
    <row r="51" spans="9:9">
      <c r="I51" s="6"/>
    </row>
    <row r="52" spans="1:16">
      <c r="A52" t="s">
        <v>38</v>
      </c>
      <c r="B52">
        <f>K54</f>
        <v>8.100838</v>
      </c>
      <c r="D52" t="s">
        <v>39</v>
      </c>
      <c r="E52">
        <f>I54</f>
        <v>39.63</v>
      </c>
      <c r="G52" t="s">
        <v>26</v>
      </c>
      <c r="H52" t="s">
        <v>12</v>
      </c>
      <c r="I52" t="s">
        <v>13</v>
      </c>
      <c r="J52" t="s">
        <v>14</v>
      </c>
      <c r="K52" t="s">
        <v>15</v>
      </c>
      <c r="L52" t="s">
        <v>16</v>
      </c>
      <c r="M52" t="s">
        <v>17</v>
      </c>
      <c r="N52" t="s">
        <v>18</v>
      </c>
      <c r="O52" t="s">
        <v>19</v>
      </c>
      <c r="P52" t="s">
        <v>20</v>
      </c>
    </row>
    <row r="53" spans="8:12">
      <c r="H53" t="s">
        <v>21</v>
      </c>
      <c r="I53" s="6">
        <v>1083430</v>
      </c>
      <c r="J53">
        <v>-124120</v>
      </c>
      <c r="K53">
        <v>63370.7</v>
      </c>
      <c r="L53">
        <v>7819.63</v>
      </c>
    </row>
    <row r="54" spans="8:16">
      <c r="H54" t="s">
        <v>22</v>
      </c>
      <c r="I54">
        <v>39.63</v>
      </c>
      <c r="J54">
        <v>8315.29</v>
      </c>
      <c r="K54">
        <v>8.100838</v>
      </c>
      <c r="L54">
        <v>0.00447728</v>
      </c>
      <c r="M54">
        <v>1.50854</v>
      </c>
      <c r="N54">
        <v>199.029</v>
      </c>
      <c r="O54" s="6">
        <v>5.1488e-5</v>
      </c>
      <c r="P54">
        <v>0.000132523</v>
      </c>
    </row>
    <row r="55" spans="9:9">
      <c r="I55" s="6"/>
    </row>
    <row r="56" s="1" customFormat="1" spans="1:16">
      <c r="A56" s="1" t="s">
        <v>40</v>
      </c>
      <c r="B56" s="1">
        <f>K58</f>
        <v>9.074918</v>
      </c>
      <c r="C56" s="1" t="s">
        <v>41</v>
      </c>
      <c r="D56" s="1" t="s">
        <v>42</v>
      </c>
      <c r="E56" s="1">
        <f>I58</f>
        <v>222.156</v>
      </c>
      <c r="F56">
        <f>E56/134.391</f>
        <v>1.65305712436101</v>
      </c>
      <c r="G56" s="1" t="s">
        <v>26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  <c r="P56" s="1" t="s">
        <v>20</v>
      </c>
    </row>
    <row r="57" spans="8:12">
      <c r="H57" t="s">
        <v>21</v>
      </c>
      <c r="I57">
        <v>339623</v>
      </c>
      <c r="J57">
        <v>-29475.9</v>
      </c>
      <c r="K57">
        <v>74896.3</v>
      </c>
      <c r="L57">
        <v>8252.22</v>
      </c>
    </row>
    <row r="58" spans="8:16">
      <c r="H58" t="s">
        <v>22</v>
      </c>
      <c r="I58">
        <v>222.156</v>
      </c>
      <c r="J58">
        <v>27936.1</v>
      </c>
      <c r="K58">
        <v>9.074918</v>
      </c>
      <c r="L58">
        <v>0.00747067</v>
      </c>
      <c r="M58">
        <v>7.17821</v>
      </c>
      <c r="N58">
        <v>577.263</v>
      </c>
      <c r="O58" s="6">
        <v>7.4569e-5</v>
      </c>
      <c r="P58">
        <v>0.000185575</v>
      </c>
    </row>
    <row r="60" spans="1:16">
      <c r="A60" t="s">
        <v>40</v>
      </c>
      <c r="B60">
        <f>K62</f>
        <v>9.75764</v>
      </c>
      <c r="D60" t="s">
        <v>42</v>
      </c>
      <c r="E60">
        <f>I62</f>
        <v>39.5006</v>
      </c>
      <c r="G60" t="s">
        <v>26</v>
      </c>
      <c r="H60" t="s">
        <v>12</v>
      </c>
      <c r="I60" t="s">
        <v>13</v>
      </c>
      <c r="J60" t="s">
        <v>14</v>
      </c>
      <c r="K60" t="s">
        <v>15</v>
      </c>
      <c r="L60" t="s">
        <v>16</v>
      </c>
      <c r="M60" t="s">
        <v>17</v>
      </c>
      <c r="N60" t="s">
        <v>18</v>
      </c>
      <c r="O60" t="s">
        <v>19</v>
      </c>
      <c r="P60" t="s">
        <v>20</v>
      </c>
    </row>
    <row r="61" spans="8:12">
      <c r="H61" t="s">
        <v>21</v>
      </c>
      <c r="I61">
        <v>-194312</v>
      </c>
      <c r="J61">
        <v>26966.3</v>
      </c>
      <c r="K61">
        <v>220710</v>
      </c>
      <c r="L61">
        <v>22616.8</v>
      </c>
    </row>
    <row r="62" spans="8:16">
      <c r="H62" t="s">
        <v>22</v>
      </c>
      <c r="I62">
        <v>39.5006</v>
      </c>
      <c r="J62">
        <v>7080.79</v>
      </c>
      <c r="K62">
        <v>9.75764</v>
      </c>
      <c r="L62">
        <v>0.0052407</v>
      </c>
      <c r="M62">
        <v>3.51457</v>
      </c>
      <c r="N62">
        <v>384.94</v>
      </c>
      <c r="O62">
        <v>0.000137802</v>
      </c>
      <c r="P62">
        <v>0.000369131</v>
      </c>
    </row>
    <row r="64" spans="1:16">
      <c r="A64" t="s">
        <v>43</v>
      </c>
      <c r="B64">
        <f>K66</f>
        <v>10.60814</v>
      </c>
      <c r="C64" t="s">
        <v>44</v>
      </c>
      <c r="D64" t="s">
        <v>45</v>
      </c>
      <c r="E64">
        <f>I66</f>
        <v>54.1282</v>
      </c>
      <c r="G64" t="s">
        <v>26</v>
      </c>
      <c r="H64" t="s">
        <v>12</v>
      </c>
      <c r="I64" t="s">
        <v>13</v>
      </c>
      <c r="J64" t="s">
        <v>14</v>
      </c>
      <c r="K64" t="s">
        <v>15</v>
      </c>
      <c r="L64" t="s">
        <v>16</v>
      </c>
      <c r="M64" t="s">
        <v>17</v>
      </c>
      <c r="N64" t="s">
        <v>18</v>
      </c>
      <c r="O64" t="s">
        <v>19</v>
      </c>
      <c r="P64" t="s">
        <v>20</v>
      </c>
    </row>
    <row r="65" spans="8:12">
      <c r="H65" t="s">
        <v>21</v>
      </c>
      <c r="I65">
        <v>-364598</v>
      </c>
      <c r="J65">
        <v>42752.5</v>
      </c>
      <c r="K65">
        <v>83162.6</v>
      </c>
      <c r="L65">
        <v>7838.35</v>
      </c>
    </row>
    <row r="66" spans="8:16">
      <c r="H66" t="s">
        <v>22</v>
      </c>
      <c r="I66">
        <v>54.1282</v>
      </c>
      <c r="J66">
        <v>6212.98</v>
      </c>
      <c r="K66">
        <v>10.60814</v>
      </c>
      <c r="L66">
        <v>0.00818448</v>
      </c>
      <c r="M66">
        <v>3.49567</v>
      </c>
      <c r="N66">
        <v>248.346</v>
      </c>
      <c r="O66">
        <v>0.000157858</v>
      </c>
      <c r="P66">
        <v>0.000415154</v>
      </c>
    </row>
    <row r="68" spans="1:16">
      <c r="A68" t="s">
        <v>43</v>
      </c>
      <c r="B68">
        <f>K71</f>
        <v>11.34973</v>
      </c>
      <c r="D68" t="s">
        <v>45</v>
      </c>
      <c r="E68">
        <f>I70+I71+I72</f>
        <v>44172.6</v>
      </c>
      <c r="G68" t="s">
        <v>23</v>
      </c>
      <c r="H68" t="s">
        <v>12</v>
      </c>
      <c r="I68" t="s">
        <v>13</v>
      </c>
      <c r="J68" t="s">
        <v>14</v>
      </c>
      <c r="K68" t="s">
        <v>15</v>
      </c>
      <c r="L68" t="s">
        <v>16</v>
      </c>
      <c r="M68" t="s">
        <v>17</v>
      </c>
      <c r="N68" t="s">
        <v>18</v>
      </c>
      <c r="O68" t="s">
        <v>19</v>
      </c>
      <c r="P68" t="s">
        <v>20</v>
      </c>
    </row>
    <row r="69" spans="8:12">
      <c r="H69" t="s">
        <v>21</v>
      </c>
      <c r="I69">
        <v>-806905</v>
      </c>
      <c r="J69">
        <v>78616.7</v>
      </c>
      <c r="K69">
        <v>189637</v>
      </c>
      <c r="L69">
        <v>17588.4</v>
      </c>
    </row>
    <row r="70" spans="8:16">
      <c r="H70" t="s">
        <v>24</v>
      </c>
      <c r="I70">
        <v>2524.7</v>
      </c>
      <c r="J70">
        <v>42162.1</v>
      </c>
      <c r="K70">
        <v>11.30075</v>
      </c>
      <c r="L70">
        <v>0.0381213</v>
      </c>
      <c r="M70">
        <v>255.789</v>
      </c>
      <c r="N70">
        <v>2827.15</v>
      </c>
      <c r="O70">
        <v>0.000357152</v>
      </c>
      <c r="P70">
        <v>0.00289532</v>
      </c>
    </row>
    <row r="71" spans="8:16">
      <c r="H71" t="s">
        <v>24</v>
      </c>
      <c r="I71">
        <v>20399.8</v>
      </c>
      <c r="J71">
        <v>83655.4</v>
      </c>
      <c r="K71">
        <v>11.34973</v>
      </c>
      <c r="L71">
        <v>0.155243</v>
      </c>
      <c r="M71">
        <v>3738.31</v>
      </c>
      <c r="N71">
        <v>13033.6</v>
      </c>
      <c r="O71">
        <v>0.00191135</v>
      </c>
      <c r="P71">
        <v>0.014977</v>
      </c>
    </row>
    <row r="72" spans="8:16">
      <c r="H72" t="s">
        <v>24</v>
      </c>
      <c r="I72">
        <v>21248.1</v>
      </c>
      <c r="J72">
        <v>39454.6</v>
      </c>
      <c r="K72">
        <v>11.47158</v>
      </c>
      <c r="L72">
        <v>0.342849</v>
      </c>
      <c r="M72">
        <v>13384.4</v>
      </c>
      <c r="N72">
        <v>19025.9</v>
      </c>
      <c r="O72">
        <v>0.0228962</v>
      </c>
      <c r="P72">
        <v>0.138949</v>
      </c>
    </row>
    <row r="74" s="4" customFormat="1" spans="1:16">
      <c r="A74" s="1" t="s">
        <v>46</v>
      </c>
      <c r="B74" s="1">
        <f>K76</f>
        <v>12.39357</v>
      </c>
      <c r="C74" s="4" t="s">
        <v>47</v>
      </c>
      <c r="D74" s="1" t="s">
        <v>48</v>
      </c>
      <c r="E74" s="1">
        <f>I76</f>
        <v>142.929</v>
      </c>
      <c r="F74">
        <f>E74/134.391</f>
        <v>1.063531040025</v>
      </c>
      <c r="G74" s="1" t="s">
        <v>26</v>
      </c>
      <c r="H74" s="4" t="s">
        <v>12</v>
      </c>
      <c r="I74" s="4" t="s">
        <v>13</v>
      </c>
      <c r="J74" s="4" t="s">
        <v>14</v>
      </c>
      <c r="K74" s="4" t="s">
        <v>15</v>
      </c>
      <c r="L74" s="4" t="s">
        <v>16</v>
      </c>
      <c r="M74" s="4" t="s">
        <v>17</v>
      </c>
      <c r="N74" s="4" t="s">
        <v>18</v>
      </c>
      <c r="O74" s="4" t="s">
        <v>19</v>
      </c>
      <c r="P74" s="4" t="s">
        <v>20</v>
      </c>
    </row>
    <row r="75" customFormat="1" spans="8:12">
      <c r="H75" t="s">
        <v>21</v>
      </c>
      <c r="I75" s="6">
        <v>-4048770</v>
      </c>
      <c r="J75">
        <v>348184</v>
      </c>
      <c r="K75">
        <v>602024</v>
      </c>
      <c r="L75">
        <v>48528.3</v>
      </c>
    </row>
    <row r="76" customFormat="1" spans="8:16">
      <c r="H76" t="s">
        <v>22</v>
      </c>
      <c r="I76">
        <v>142.929</v>
      </c>
      <c r="J76">
        <v>18457.6</v>
      </c>
      <c r="K76">
        <v>12.39357</v>
      </c>
      <c r="L76">
        <v>0.00727466</v>
      </c>
      <c r="M76">
        <v>10.7435</v>
      </c>
      <c r="N76">
        <v>792.726</v>
      </c>
      <c r="O76">
        <v>0.000135664</v>
      </c>
      <c r="P76">
        <v>0.000448761</v>
      </c>
    </row>
    <row r="77" customFormat="1" spans="9:9">
      <c r="I77" s="6"/>
    </row>
    <row r="78" customFormat="1"/>
    <row r="79" s="1" customFormat="1" spans="2:16">
      <c r="B79" s="1">
        <f>K81</f>
        <v>12.9356</v>
      </c>
      <c r="C79" s="1" t="s">
        <v>49</v>
      </c>
      <c r="D79" s="1" t="s">
        <v>48</v>
      </c>
      <c r="E79" s="1">
        <f>I81</f>
        <v>17515.2</v>
      </c>
      <c r="F79">
        <f>E79/134.391</f>
        <v>130.330156037235</v>
      </c>
      <c r="G79" s="1" t="s">
        <v>26</v>
      </c>
      <c r="H79" s="1" t="s">
        <v>12</v>
      </c>
      <c r="I79" s="1" t="s">
        <v>13</v>
      </c>
      <c r="J79" s="12" t="s">
        <v>14</v>
      </c>
      <c r="K79" s="1" t="s">
        <v>15</v>
      </c>
      <c r="L79" s="1" t="s">
        <v>16</v>
      </c>
      <c r="M79" s="1" t="s">
        <v>17</v>
      </c>
      <c r="N79" s="1" t="s">
        <v>18</v>
      </c>
      <c r="O79" s="12" t="s">
        <v>19</v>
      </c>
      <c r="P79" s="1" t="s">
        <v>20</v>
      </c>
    </row>
    <row r="80" spans="8:12">
      <c r="H80" t="s">
        <v>21</v>
      </c>
      <c r="I80" s="6">
        <v>3648840</v>
      </c>
      <c r="J80">
        <v>-268982</v>
      </c>
      <c r="K80" s="6">
        <v>1478670</v>
      </c>
      <c r="L80">
        <v>114289</v>
      </c>
    </row>
    <row r="81" spans="8:16">
      <c r="H81" t="s">
        <v>22</v>
      </c>
      <c r="I81">
        <v>17515.2</v>
      </c>
      <c r="J81" s="6">
        <v>1569380</v>
      </c>
      <c r="K81">
        <v>12.9356</v>
      </c>
      <c r="L81">
        <v>0.0104846</v>
      </c>
      <c r="M81">
        <v>372.192</v>
      </c>
      <c r="N81">
        <v>21536</v>
      </c>
      <c r="O81" s="6">
        <v>6.98105e-5</v>
      </c>
      <c r="P81">
        <v>0.00017011</v>
      </c>
    </row>
    <row r="83" s="1" customFormat="1" spans="1:16">
      <c r="A83" s="1" t="s">
        <v>50</v>
      </c>
      <c r="B83" s="1">
        <f>K85</f>
        <v>14.50187</v>
      </c>
      <c r="C83" s="1" t="s">
        <v>51</v>
      </c>
      <c r="D83" s="1" t="s">
        <v>48</v>
      </c>
      <c r="E83" s="1">
        <f>I85</f>
        <v>168.57</v>
      </c>
      <c r="F83">
        <f>E83/134.391</f>
        <v>1.2543250664107</v>
      </c>
      <c r="G83" s="1" t="s">
        <v>26</v>
      </c>
      <c r="H83" s="1" t="s">
        <v>12</v>
      </c>
      <c r="I83" s="1" t="s">
        <v>13</v>
      </c>
      <c r="J83" s="1" t="s">
        <v>14</v>
      </c>
      <c r="K83" s="1" t="s">
        <v>15</v>
      </c>
      <c r="L83" s="12" t="s">
        <v>16</v>
      </c>
      <c r="M83" s="1" t="s">
        <v>17</v>
      </c>
      <c r="N83" s="12" t="s">
        <v>18</v>
      </c>
      <c r="O83" s="1" t="s">
        <v>19</v>
      </c>
      <c r="P83" s="1" t="s">
        <v>20</v>
      </c>
    </row>
    <row r="84" spans="1:13">
      <c r="A84" t="s">
        <v>52</v>
      </c>
      <c r="H84" t="s">
        <v>21</v>
      </c>
      <c r="I84">
        <v>199432</v>
      </c>
      <c r="J84">
        <v>-2344.87</v>
      </c>
      <c r="K84">
        <v>66756.6</v>
      </c>
      <c r="L84">
        <v>4601.88</v>
      </c>
      <c r="M84" s="6"/>
    </row>
    <row r="85" spans="8:16">
      <c r="H85" t="s">
        <v>53</v>
      </c>
      <c r="I85">
        <v>168.57</v>
      </c>
      <c r="J85">
        <v>14795.4</v>
      </c>
      <c r="K85">
        <v>14.50187</v>
      </c>
      <c r="L85">
        <v>0.0107034</v>
      </c>
      <c r="M85">
        <v>7.41394</v>
      </c>
      <c r="N85">
        <v>414.981</v>
      </c>
      <c r="O85">
        <v>0.000144847</v>
      </c>
      <c r="P85">
        <v>0.000362602</v>
      </c>
    </row>
    <row r="86" spans="10:15">
      <c r="J86" s="6"/>
      <c r="K86"/>
      <c r="L86"/>
      <c r="M86"/>
      <c r="N86"/>
      <c r="O86" s="6"/>
    </row>
    <row r="87" s="1" customFormat="1" spans="1:16">
      <c r="A87" s="1" t="s">
        <v>54</v>
      </c>
      <c r="B87" s="1">
        <f>K89</f>
        <v>15.70031</v>
      </c>
      <c r="C87" s="1" t="s">
        <v>55</v>
      </c>
      <c r="D87" s="1" t="s">
        <v>56</v>
      </c>
      <c r="E87" s="1">
        <f>I89</f>
        <v>1696.12</v>
      </c>
      <c r="F87">
        <f>E87/134.391</f>
        <v>12.6207856180845</v>
      </c>
      <c r="G87" s="1" t="s">
        <v>26</v>
      </c>
      <c r="H87" s="1" t="s">
        <v>12</v>
      </c>
      <c r="I87" s="1" t="s">
        <v>13</v>
      </c>
      <c r="J87" s="1" t="s">
        <v>14</v>
      </c>
      <c r="K87" s="1" t="s">
        <v>15</v>
      </c>
      <c r="L87" s="1" t="s">
        <v>16</v>
      </c>
      <c r="M87" s="1" t="s">
        <v>17</v>
      </c>
      <c r="N87" s="1" t="s">
        <v>18</v>
      </c>
      <c r="O87" s="1" t="s">
        <v>19</v>
      </c>
      <c r="P87" s="1" t="s">
        <v>20</v>
      </c>
    </row>
    <row r="88" spans="8:12">
      <c r="H88" t="s">
        <v>21</v>
      </c>
      <c r="I88" s="6">
        <v>-1150020</v>
      </c>
      <c r="J88">
        <v>86371.2</v>
      </c>
      <c r="K88">
        <v>150141</v>
      </c>
      <c r="L88">
        <v>9558.22</v>
      </c>
    </row>
    <row r="89" spans="8:16">
      <c r="H89" t="s">
        <v>22</v>
      </c>
      <c r="I89">
        <v>1696.12</v>
      </c>
      <c r="J89">
        <v>108910</v>
      </c>
      <c r="K89">
        <v>15.70031</v>
      </c>
      <c r="L89">
        <v>0.0146304</v>
      </c>
      <c r="M89">
        <v>44.624</v>
      </c>
      <c r="N89">
        <v>1842.59</v>
      </c>
      <c r="O89">
        <v>0.000119812</v>
      </c>
      <c r="P89">
        <v>0.000294776</v>
      </c>
    </row>
    <row r="90" spans="9:9">
      <c r="I90" s="6"/>
    </row>
    <row r="91" s="2" customFormat="1" spans="1:16">
      <c r="A91" s="2" t="s">
        <v>54</v>
      </c>
      <c r="B91" s="2">
        <f>K93</f>
        <v>16.57112</v>
      </c>
      <c r="D91" s="2" t="s">
        <v>56</v>
      </c>
      <c r="E91" s="2">
        <f>I93</f>
        <v>8792.2</v>
      </c>
      <c r="G91" s="2" t="s">
        <v>23</v>
      </c>
      <c r="H91" s="2" t="s">
        <v>12</v>
      </c>
      <c r="I91" s="2" t="s">
        <v>13</v>
      </c>
      <c r="J91" s="2" t="s">
        <v>14</v>
      </c>
      <c r="K91" s="2" t="s">
        <v>15</v>
      </c>
      <c r="L91" s="2" t="s">
        <v>16</v>
      </c>
      <c r="M91" s="2" t="s">
        <v>17</v>
      </c>
      <c r="N91" s="2" t="s">
        <v>18</v>
      </c>
      <c r="O91" s="2" t="s">
        <v>19</v>
      </c>
      <c r="P91" s="2" t="s">
        <v>20</v>
      </c>
    </row>
    <row r="92" spans="8:12">
      <c r="H92" t="s">
        <v>21</v>
      </c>
      <c r="I92">
        <v>-811578</v>
      </c>
      <c r="J92">
        <v>63292.4</v>
      </c>
      <c r="K92">
        <v>81696.8</v>
      </c>
      <c r="L92">
        <v>4846.96</v>
      </c>
    </row>
    <row r="93" spans="8:16">
      <c r="H93" t="s">
        <v>24</v>
      </c>
      <c r="I93">
        <v>8792.2</v>
      </c>
      <c r="J93">
        <v>30049.4</v>
      </c>
      <c r="K93">
        <v>16.57112</v>
      </c>
      <c r="L93">
        <v>0.18627</v>
      </c>
      <c r="M93">
        <v>840.59</v>
      </c>
      <c r="N93">
        <v>1799.83</v>
      </c>
      <c r="O93">
        <v>0.00216741</v>
      </c>
      <c r="P93">
        <v>0.0138806</v>
      </c>
    </row>
    <row r="95" s="1" customFormat="1" spans="2:16">
      <c r="B95" s="1">
        <f>K97</f>
        <v>17.19613</v>
      </c>
      <c r="C95" s="1" t="s">
        <v>57</v>
      </c>
      <c r="D95" s="1" t="s">
        <v>56</v>
      </c>
      <c r="E95" s="1">
        <f>I97</f>
        <v>228.802</v>
      </c>
      <c r="F95">
        <f>E95/134.391</f>
        <v>1.70250984068874</v>
      </c>
      <c r="G95" s="1" t="s">
        <v>26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  <c r="P95" s="1" t="s">
        <v>20</v>
      </c>
    </row>
    <row r="96" spans="8:12">
      <c r="H96" t="s">
        <v>21</v>
      </c>
      <c r="I96" s="6">
        <v>-1622590</v>
      </c>
      <c r="J96">
        <v>129225</v>
      </c>
      <c r="K96" s="6">
        <v>2529080</v>
      </c>
      <c r="L96">
        <v>147039</v>
      </c>
    </row>
    <row r="97" spans="8:16">
      <c r="H97" t="s">
        <v>22</v>
      </c>
      <c r="I97">
        <v>228.802</v>
      </c>
      <c r="J97">
        <v>33461.5</v>
      </c>
      <c r="K97">
        <v>17.19613</v>
      </c>
      <c r="L97">
        <v>0.00642365</v>
      </c>
      <c r="M97">
        <v>70.8815</v>
      </c>
      <c r="N97">
        <v>6577.32</v>
      </c>
      <c r="O97">
        <v>0.000608335</v>
      </c>
      <c r="P97">
        <v>0.00153813</v>
      </c>
    </row>
    <row r="98" spans="9:11">
      <c r="I98" s="6"/>
      <c r="J98"/>
      <c r="K98" s="6"/>
    </row>
    <row r="99" s="1" customFormat="1" spans="1:16">
      <c r="A99" s="1" t="s">
        <v>58</v>
      </c>
      <c r="B99" s="1">
        <f>K101</f>
        <v>18.0517</v>
      </c>
      <c r="C99" s="1" t="s">
        <v>25</v>
      </c>
      <c r="D99" s="1" t="s">
        <v>59</v>
      </c>
      <c r="E99" s="1">
        <f>I101</f>
        <v>420.064</v>
      </c>
      <c r="F99">
        <f>E99/134.391</f>
        <v>3.12568549977305</v>
      </c>
      <c r="G99" s="1" t="s">
        <v>26</v>
      </c>
      <c r="H99" s="1" t="s">
        <v>12</v>
      </c>
      <c r="I99" s="12" t="s">
        <v>13</v>
      </c>
      <c r="J99" s="1" t="s">
        <v>14</v>
      </c>
      <c r="K99" s="12" t="s">
        <v>15</v>
      </c>
      <c r="L99" s="1" t="s">
        <v>16</v>
      </c>
      <c r="M99" s="1" t="s">
        <v>17</v>
      </c>
      <c r="N99" s="1" t="s">
        <v>18</v>
      </c>
      <c r="O99" s="1" t="s">
        <v>19</v>
      </c>
      <c r="P99" s="1" t="s">
        <v>20</v>
      </c>
    </row>
    <row r="100" spans="8:12">
      <c r="H100" t="s">
        <v>21</v>
      </c>
      <c r="I100" s="6">
        <v>-1448520</v>
      </c>
      <c r="J100">
        <v>101564</v>
      </c>
      <c r="K100" s="6">
        <v>741904</v>
      </c>
      <c r="L100">
        <v>41080.4</v>
      </c>
    </row>
    <row r="101" spans="8:16">
      <c r="H101" t="s">
        <v>22</v>
      </c>
      <c r="I101" s="6">
        <v>420.064</v>
      </c>
      <c r="J101">
        <v>28810.6</v>
      </c>
      <c r="K101" s="6">
        <v>18.0517</v>
      </c>
      <c r="L101">
        <v>0.0136972</v>
      </c>
      <c r="M101">
        <v>88.6102</v>
      </c>
      <c r="N101">
        <v>3869.95</v>
      </c>
      <c r="O101">
        <v>0.00088964</v>
      </c>
      <c r="P101">
        <v>0.00222783</v>
      </c>
    </row>
    <row r="102" spans="9:11">
      <c r="I102" s="6"/>
      <c r="J102"/>
      <c r="K102" s="6"/>
    </row>
    <row r="103" s="1" customFormat="1" spans="2:16">
      <c r="B103" s="1">
        <f>K105</f>
        <v>18.88806</v>
      </c>
      <c r="C103" s="1" t="s">
        <v>60</v>
      </c>
      <c r="D103" s="1" t="s">
        <v>59</v>
      </c>
      <c r="E103" s="1">
        <f>I105</f>
        <v>6597.17</v>
      </c>
      <c r="F103">
        <f>E103/134.391</f>
        <v>49.0893735443594</v>
      </c>
      <c r="G103" s="1" t="s">
        <v>26</v>
      </c>
      <c r="H103" s="1" t="s">
        <v>12</v>
      </c>
      <c r="I103" s="1" t="s">
        <v>13</v>
      </c>
      <c r="J103" s="1" t="s">
        <v>14</v>
      </c>
      <c r="K103" s="1" t="s">
        <v>15</v>
      </c>
      <c r="L103" s="1" t="s">
        <v>16</v>
      </c>
      <c r="M103" s="1" t="s">
        <v>17</v>
      </c>
      <c r="N103" s="1" t="s">
        <v>18</v>
      </c>
      <c r="O103" s="1" t="s">
        <v>19</v>
      </c>
      <c r="P103" s="1" t="s">
        <v>20</v>
      </c>
    </row>
    <row r="104" spans="8:12">
      <c r="H104" t="s">
        <v>21</v>
      </c>
      <c r="I104">
        <v>341321</v>
      </c>
      <c r="J104">
        <v>-5847.55</v>
      </c>
      <c r="K104">
        <v>217077</v>
      </c>
      <c r="L104">
        <v>11482.2</v>
      </c>
    </row>
    <row r="105" spans="8:16">
      <c r="H105" t="s">
        <v>22</v>
      </c>
      <c r="I105">
        <v>6597.17</v>
      </c>
      <c r="J105">
        <v>384364</v>
      </c>
      <c r="K105">
        <v>18.88806</v>
      </c>
      <c r="L105">
        <v>0.0161244</v>
      </c>
      <c r="M105">
        <v>137.691</v>
      </c>
      <c r="N105">
        <v>5197.77</v>
      </c>
      <c r="O105">
        <v>0.000106009</v>
      </c>
      <c r="P105">
        <v>0.00025634</v>
      </c>
    </row>
    <row r="107" s="1" customFormat="1" spans="1:16">
      <c r="A107" s="1" t="s">
        <v>61</v>
      </c>
      <c r="B107" s="1">
        <f>K109</f>
        <v>23.14436</v>
      </c>
      <c r="C107" s="1" t="s">
        <v>62</v>
      </c>
      <c r="D107" s="1" t="s">
        <v>59</v>
      </c>
      <c r="E107" s="1">
        <f>I109</f>
        <v>657.46</v>
      </c>
      <c r="F107">
        <f>E107/134.391</f>
        <v>4.89214307505711</v>
      </c>
      <c r="G107" s="1" t="s">
        <v>26</v>
      </c>
      <c r="H107" s="1" t="s">
        <v>12</v>
      </c>
      <c r="I107" s="1" t="s">
        <v>13</v>
      </c>
      <c r="J107" s="1" t="s">
        <v>14</v>
      </c>
      <c r="K107" s="1" t="s">
        <v>15</v>
      </c>
      <c r="L107" s="1" t="s">
        <v>16</v>
      </c>
      <c r="M107" s="1" t="s">
        <v>17</v>
      </c>
      <c r="N107" s="1" t="s">
        <v>18</v>
      </c>
      <c r="O107" s="1" t="s">
        <v>19</v>
      </c>
      <c r="P107" s="1" t="s">
        <v>20</v>
      </c>
    </row>
    <row r="108" spans="8:12">
      <c r="H108" t="s">
        <v>21</v>
      </c>
      <c r="I108">
        <v>580885</v>
      </c>
      <c r="J108">
        <v>-11556.9</v>
      </c>
      <c r="K108" s="6">
        <v>1035150</v>
      </c>
      <c r="L108">
        <v>44703.6</v>
      </c>
    </row>
    <row r="109" spans="8:16">
      <c r="H109" t="s">
        <v>22</v>
      </c>
      <c r="I109">
        <v>657.46</v>
      </c>
      <c r="J109">
        <v>44011.7</v>
      </c>
      <c r="K109">
        <v>23.14436</v>
      </c>
      <c r="L109">
        <v>0.0140336</v>
      </c>
      <c r="M109">
        <v>162.137</v>
      </c>
      <c r="N109">
        <v>6927.56</v>
      </c>
      <c r="O109">
        <v>0.0010628</v>
      </c>
      <c r="P109">
        <v>0.00266422</v>
      </c>
    </row>
    <row r="111" spans="1:6">
      <c r="A111" t="s">
        <v>63</v>
      </c>
      <c r="C111" s="1" t="s">
        <v>25</v>
      </c>
      <c r="D111" t="s">
        <v>64</v>
      </c>
      <c r="F111" t="s">
        <v>65</v>
      </c>
    </row>
    <row r="112" spans="6:6">
      <c r="F112" t="s">
        <v>66</v>
      </c>
    </row>
    <row r="113" spans="6:11">
      <c r="F113" t="s">
        <v>67</v>
      </c>
      <c r="K113" s="6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"/>
  <sheetViews>
    <sheetView zoomScale="127" zoomScaleNormal="127" topLeftCell="A136" workbookViewId="0">
      <selection activeCell="E48" sqref="E48"/>
    </sheetView>
  </sheetViews>
  <sheetFormatPr defaultColWidth="9.23076923076923" defaultRowHeight="16.8"/>
  <cols>
    <col min="1" max="1" width="13.3076923076923" customWidth="1"/>
    <col min="2" max="3" width="19.6923076923077" customWidth="1"/>
    <col min="4" max="4" width="24.2307692307692" customWidth="1"/>
    <col min="5" max="6" width="6.23076923076923" customWidth="1"/>
    <col min="7" max="7" width="14.5384615384615" customWidth="1"/>
    <col min="8" max="8" width="16.0769230769231" customWidth="1"/>
    <col min="9" max="9" width="12.9615384615385" customWidth="1"/>
    <col min="10" max="10" width="13.5096153846154" customWidth="1"/>
    <col min="11" max="12" width="11.7692307692308"/>
    <col min="13" max="16" width="12.9230769230769"/>
  </cols>
  <sheetData>
    <row r="1" spans="2:2">
      <c r="B1" t="s">
        <v>0</v>
      </c>
    </row>
    <row r="2" spans="2:10">
      <c r="B2" t="s">
        <v>68</v>
      </c>
      <c r="H2" t="s">
        <v>69</v>
      </c>
      <c r="I2" s="5" t="s">
        <v>70</v>
      </c>
      <c r="J2" s="5" t="s">
        <v>71</v>
      </c>
    </row>
    <row r="3" spans="8:10">
      <c r="H3" t="s">
        <v>72</v>
      </c>
      <c r="I3" s="5" t="s">
        <v>73</v>
      </c>
      <c r="J3" s="5" t="s">
        <v>74</v>
      </c>
    </row>
    <row r="4" spans="8:10">
      <c r="H4" t="s">
        <v>75</v>
      </c>
      <c r="I4" s="5" t="s">
        <v>76</v>
      </c>
      <c r="J4" s="5" t="s">
        <v>77</v>
      </c>
    </row>
    <row r="5" spans="9:10">
      <c r="I5" s="5"/>
      <c r="J5" s="5"/>
    </row>
    <row r="7" spans="1:13">
      <c r="A7" t="s">
        <v>2</v>
      </c>
      <c r="B7" t="s">
        <v>3</v>
      </c>
      <c r="D7" t="s">
        <v>4</v>
      </c>
      <c r="E7" t="s">
        <v>5</v>
      </c>
      <c r="G7" t="s">
        <v>7</v>
      </c>
      <c r="H7" t="s">
        <v>8</v>
      </c>
      <c r="M7" t="s">
        <v>9</v>
      </c>
    </row>
    <row r="8" s="1" customFormat="1" spans="1:16">
      <c r="A8" s="7" t="s">
        <v>78</v>
      </c>
      <c r="B8" s="1">
        <f>K10</f>
        <v>5.390406</v>
      </c>
      <c r="C8" s="1" t="s">
        <v>25</v>
      </c>
      <c r="D8" s="8" t="s">
        <v>79</v>
      </c>
      <c r="E8" s="1">
        <f>I10</f>
        <v>41.7843</v>
      </c>
      <c r="F8" s="1">
        <f>E8/35.59</f>
        <v>1.17404608035965</v>
      </c>
      <c r="G8" s="1" t="s">
        <v>80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  <c r="M8" s="1" t="s">
        <v>17</v>
      </c>
      <c r="N8" s="1" t="s">
        <v>18</v>
      </c>
      <c r="O8" s="1" t="s">
        <v>19</v>
      </c>
      <c r="P8" s="1" t="s">
        <v>20</v>
      </c>
    </row>
    <row r="9" spans="1:12">
      <c r="A9" s="9"/>
      <c r="D9" s="5"/>
      <c r="E9"/>
      <c r="H9" t="s">
        <v>21</v>
      </c>
      <c r="I9">
        <v>-134459</v>
      </c>
      <c r="J9">
        <v>25185.5</v>
      </c>
      <c r="K9">
        <v>52618.3</v>
      </c>
      <c r="L9">
        <v>9753.46</v>
      </c>
    </row>
    <row r="10" spans="1:16">
      <c r="A10" s="9"/>
      <c r="D10" s="5"/>
      <c r="E10"/>
      <c r="H10" t="s">
        <v>22</v>
      </c>
      <c r="I10">
        <v>41.7843</v>
      </c>
      <c r="J10">
        <v>11738.5</v>
      </c>
      <c r="K10">
        <v>5.390406</v>
      </c>
      <c r="L10">
        <v>0.00334401</v>
      </c>
      <c r="M10">
        <v>1.70058</v>
      </c>
      <c r="N10">
        <v>304.09</v>
      </c>
      <c r="O10" s="6">
        <v>4.16602e-5</v>
      </c>
      <c r="P10">
        <v>0.000104968</v>
      </c>
    </row>
    <row r="11" spans="1:4">
      <c r="A11" s="9"/>
      <c r="D11" s="5"/>
    </row>
    <row r="12" s="1" customFormat="1" spans="1:16">
      <c r="A12" s="7" t="s">
        <v>78</v>
      </c>
      <c r="B12" s="1">
        <f>K14</f>
        <v>5.563721</v>
      </c>
      <c r="C12" s="1" t="s">
        <v>27</v>
      </c>
      <c r="D12" s="8" t="s">
        <v>81</v>
      </c>
      <c r="E12" s="1">
        <f>I14</f>
        <v>6.93582</v>
      </c>
      <c r="F12" s="1">
        <f>E12/35.59</f>
        <v>0.194881146389435</v>
      </c>
      <c r="G12" s="1" t="s">
        <v>80</v>
      </c>
      <c r="H12" s="1" t="s">
        <v>12</v>
      </c>
      <c r="I12" s="1" t="s">
        <v>13</v>
      </c>
      <c r="J12" s="1" t="s">
        <v>14</v>
      </c>
      <c r="K12" s="1" t="s">
        <v>15</v>
      </c>
      <c r="L12" s="1" t="s">
        <v>16</v>
      </c>
      <c r="M12" s="1" t="s">
        <v>17</v>
      </c>
      <c r="N12" s="1" t="s">
        <v>18</v>
      </c>
      <c r="O12" s="1" t="s">
        <v>19</v>
      </c>
      <c r="P12" s="1" t="s">
        <v>20</v>
      </c>
    </row>
    <row r="13" spans="1:12">
      <c r="A13" s="9"/>
      <c r="D13" s="5"/>
      <c r="E13"/>
      <c r="H13" t="s">
        <v>21</v>
      </c>
      <c r="I13">
        <v>-46868.8</v>
      </c>
      <c r="J13">
        <v>8723.49</v>
      </c>
      <c r="K13">
        <v>41017.7</v>
      </c>
      <c r="L13">
        <v>7366.72</v>
      </c>
    </row>
    <row r="14" spans="1:16">
      <c r="A14" s="9"/>
      <c r="D14" s="5"/>
      <c r="H14" t="s">
        <v>22</v>
      </c>
      <c r="I14">
        <v>6.93582</v>
      </c>
      <c r="J14">
        <v>2305.57</v>
      </c>
      <c r="K14">
        <v>5.563721</v>
      </c>
      <c r="L14">
        <v>0.0028261</v>
      </c>
      <c r="M14">
        <v>0.923895</v>
      </c>
      <c r="N14">
        <v>195.253</v>
      </c>
      <c r="O14">
        <v>0.00011496</v>
      </c>
      <c r="P14">
        <v>0.000290579</v>
      </c>
    </row>
    <row r="15" spans="1:4">
      <c r="A15" s="9"/>
      <c r="D15" s="5"/>
    </row>
    <row r="16" spans="1:16">
      <c r="A16" s="9" t="s">
        <v>82</v>
      </c>
      <c r="B16">
        <f>K18</f>
        <v>5.963773</v>
      </c>
      <c r="D16" s="5"/>
      <c r="E16">
        <f>I18</f>
        <v>4.40991</v>
      </c>
      <c r="G16" t="s">
        <v>80</v>
      </c>
      <c r="H16" t="s">
        <v>12</v>
      </c>
      <c r="I16" t="s">
        <v>13</v>
      </c>
      <c r="J16" t="s">
        <v>14</v>
      </c>
      <c r="K16" t="s">
        <v>15</v>
      </c>
      <c r="L16" t="s">
        <v>16</v>
      </c>
      <c r="M16" t="s">
        <v>17</v>
      </c>
      <c r="N16" t="s">
        <v>18</v>
      </c>
      <c r="O16" t="s">
        <v>19</v>
      </c>
      <c r="P16" t="s">
        <v>20</v>
      </c>
    </row>
    <row r="17" spans="1:12">
      <c r="A17" s="9"/>
      <c r="D17" s="5"/>
      <c r="H17" t="s">
        <v>21</v>
      </c>
      <c r="I17">
        <v>27655.5</v>
      </c>
      <c r="J17">
        <v>-4186.39</v>
      </c>
      <c r="K17">
        <v>38345.2</v>
      </c>
      <c r="L17">
        <v>6428.48</v>
      </c>
    </row>
    <row r="18" spans="1:16">
      <c r="A18" s="9"/>
      <c r="D18" s="5"/>
      <c r="H18" t="s">
        <v>22</v>
      </c>
      <c r="I18">
        <v>4.40991</v>
      </c>
      <c r="J18">
        <v>1270.75</v>
      </c>
      <c r="K18">
        <v>5.963773</v>
      </c>
      <c r="L18">
        <v>0.00326015</v>
      </c>
      <c r="M18">
        <v>0.559644</v>
      </c>
      <c r="N18">
        <v>100.945</v>
      </c>
      <c r="O18">
        <v>0.000124721</v>
      </c>
      <c r="P18">
        <v>0.000322654</v>
      </c>
    </row>
    <row r="19" spans="1:4">
      <c r="A19" s="9"/>
      <c r="D19" s="5"/>
    </row>
    <row r="20" spans="1:16">
      <c r="A20" s="9" t="s">
        <v>82</v>
      </c>
      <c r="B20">
        <f>K22</f>
        <v>6.166353</v>
      </c>
      <c r="D20" s="5"/>
      <c r="E20">
        <f>I22</f>
        <v>5.94709</v>
      </c>
      <c r="G20" t="s">
        <v>80</v>
      </c>
      <c r="H20" t="s">
        <v>12</v>
      </c>
      <c r="I20" t="s">
        <v>13</v>
      </c>
      <c r="J20" t="s">
        <v>14</v>
      </c>
      <c r="K20" t="s">
        <v>15</v>
      </c>
      <c r="L20" t="s">
        <v>16</v>
      </c>
      <c r="M20" t="s">
        <v>17</v>
      </c>
      <c r="N20" t="s">
        <v>18</v>
      </c>
      <c r="O20" t="s">
        <v>19</v>
      </c>
      <c r="P20" t="s">
        <v>20</v>
      </c>
    </row>
    <row r="21" spans="1:12">
      <c r="A21" s="9"/>
      <c r="D21" s="5"/>
      <c r="H21" t="s">
        <v>21</v>
      </c>
      <c r="I21">
        <v>-319349</v>
      </c>
      <c r="J21">
        <v>52603.1</v>
      </c>
      <c r="K21">
        <v>85046.6</v>
      </c>
      <c r="L21">
        <v>13782.5</v>
      </c>
    </row>
    <row r="22" spans="1:16">
      <c r="A22" s="9"/>
      <c r="D22" s="5"/>
      <c r="H22" t="s">
        <v>22</v>
      </c>
      <c r="I22">
        <v>5.94709</v>
      </c>
      <c r="J22">
        <v>1997.13</v>
      </c>
      <c r="K22">
        <v>6.166353</v>
      </c>
      <c r="L22">
        <v>0.00279748</v>
      </c>
      <c r="M22">
        <v>0.589942</v>
      </c>
      <c r="N22">
        <v>116.483</v>
      </c>
      <c r="O22" s="6">
        <v>7.53889e-5</v>
      </c>
      <c r="P22">
        <v>0.00022447</v>
      </c>
    </row>
    <row r="23" spans="1:4">
      <c r="A23" s="9"/>
      <c r="D23" s="5"/>
    </row>
    <row r="24" spans="1:16">
      <c r="A24" s="9" t="s">
        <v>82</v>
      </c>
      <c r="B24">
        <f>K26</f>
        <v>6.279959</v>
      </c>
      <c r="D24" s="5"/>
      <c r="E24">
        <f>I26</f>
        <v>4250.73</v>
      </c>
      <c r="G24" t="s">
        <v>83</v>
      </c>
      <c r="H24" t="s">
        <v>12</v>
      </c>
      <c r="I24" t="s">
        <v>13</v>
      </c>
      <c r="J24" t="s">
        <v>14</v>
      </c>
      <c r="K24" t="s">
        <v>15</v>
      </c>
      <c r="L24" t="s">
        <v>16</v>
      </c>
      <c r="M24" t="s">
        <v>17</v>
      </c>
      <c r="N24" t="s">
        <v>18</v>
      </c>
      <c r="O24" t="s">
        <v>19</v>
      </c>
      <c r="P24" t="s">
        <v>20</v>
      </c>
    </row>
    <row r="25" spans="1:12">
      <c r="A25" s="9"/>
      <c r="H25" t="s">
        <v>21</v>
      </c>
      <c r="I25">
        <v>-81245.2</v>
      </c>
      <c r="J25">
        <v>13091.1</v>
      </c>
      <c r="K25">
        <v>3642.3</v>
      </c>
      <c r="L25">
        <v>549.876</v>
      </c>
    </row>
    <row r="26" spans="1:16">
      <c r="A26" s="9"/>
      <c r="H26" t="s">
        <v>24</v>
      </c>
      <c r="I26">
        <v>4250.73</v>
      </c>
      <c r="J26">
        <v>15359.1</v>
      </c>
      <c r="K26">
        <v>6.279959</v>
      </c>
      <c r="L26">
        <v>0.176189</v>
      </c>
      <c r="M26">
        <v>94.7521</v>
      </c>
      <c r="N26">
        <v>189.872</v>
      </c>
      <c r="O26">
        <v>0.000581599</v>
      </c>
      <c r="P26">
        <v>0.00326807</v>
      </c>
    </row>
    <row r="27" spans="1:15">
      <c r="A27" s="9"/>
      <c r="O27" s="6"/>
    </row>
    <row r="28" spans="1:16">
      <c r="A28" s="9" t="s">
        <v>84</v>
      </c>
      <c r="B28">
        <f>K30</f>
        <v>6.698221</v>
      </c>
      <c r="D28" s="5" t="s">
        <v>85</v>
      </c>
      <c r="E28">
        <f>I30</f>
        <v>3.53613</v>
      </c>
      <c r="G28" t="s">
        <v>83</v>
      </c>
      <c r="H28" t="s">
        <v>12</v>
      </c>
      <c r="I28" t="s">
        <v>13</v>
      </c>
      <c r="J28" t="s">
        <v>14</v>
      </c>
      <c r="K28" t="s">
        <v>15</v>
      </c>
      <c r="L28" t="s">
        <v>16</v>
      </c>
      <c r="M28" t="s">
        <v>17</v>
      </c>
      <c r="N28" t="s">
        <v>18</v>
      </c>
      <c r="O28" t="s">
        <v>19</v>
      </c>
      <c r="P28" t="s">
        <v>20</v>
      </c>
    </row>
    <row r="29" spans="1:12">
      <c r="A29" s="9"/>
      <c r="H29" t="s">
        <v>21</v>
      </c>
      <c r="I29">
        <v>-142688</v>
      </c>
      <c r="J29">
        <v>22072.1</v>
      </c>
      <c r="K29">
        <v>23450.8</v>
      </c>
      <c r="L29">
        <v>3500.02</v>
      </c>
    </row>
    <row r="30" spans="1:16">
      <c r="A30" s="9"/>
      <c r="H30" t="s">
        <v>22</v>
      </c>
      <c r="I30">
        <v>3.53613</v>
      </c>
      <c r="J30">
        <v>745.992</v>
      </c>
      <c r="K30">
        <v>6.698221</v>
      </c>
      <c r="L30">
        <v>0.00445309</v>
      </c>
      <c r="M30">
        <v>0.46478</v>
      </c>
      <c r="N30">
        <v>60.5982</v>
      </c>
      <c r="O30">
        <v>0.000174224</v>
      </c>
      <c r="P30">
        <v>0.000460141</v>
      </c>
    </row>
    <row r="31" spans="1:1">
      <c r="A31" s="9"/>
    </row>
    <row r="32" spans="1:16">
      <c r="A32" s="9"/>
      <c r="B32">
        <f>K34</f>
        <v>6.784517</v>
      </c>
      <c r="E32">
        <f>I34</f>
        <v>3.43688</v>
      </c>
      <c r="G32" t="s">
        <v>80</v>
      </c>
      <c r="H32" t="s">
        <v>12</v>
      </c>
      <c r="I32" t="s">
        <v>13</v>
      </c>
      <c r="J32" t="s">
        <v>14</v>
      </c>
      <c r="K32" t="s">
        <v>15</v>
      </c>
      <c r="L32" t="s">
        <v>16</v>
      </c>
      <c r="M32" t="s">
        <v>17</v>
      </c>
      <c r="N32" t="s">
        <v>18</v>
      </c>
      <c r="O32" t="s">
        <v>19</v>
      </c>
      <c r="P32" t="s">
        <v>20</v>
      </c>
    </row>
    <row r="33" spans="1:12">
      <c r="A33" s="9"/>
      <c r="H33" t="s">
        <v>21</v>
      </c>
      <c r="I33">
        <v>120784</v>
      </c>
      <c r="J33">
        <v>-17016.2</v>
      </c>
      <c r="K33">
        <v>96790.7</v>
      </c>
      <c r="L33">
        <v>14264.5</v>
      </c>
    </row>
    <row r="34" spans="1:16">
      <c r="A34" s="9"/>
      <c r="H34" t="s">
        <v>22</v>
      </c>
      <c r="I34">
        <v>3.43688</v>
      </c>
      <c r="J34">
        <v>1004.89</v>
      </c>
      <c r="K34">
        <v>6.784517</v>
      </c>
      <c r="L34">
        <v>0.00321303</v>
      </c>
      <c r="M34">
        <v>0.628445</v>
      </c>
      <c r="N34">
        <v>108.332</v>
      </c>
      <c r="O34">
        <v>0.000168346</v>
      </c>
      <c r="P34">
        <v>0.000474543</v>
      </c>
    </row>
    <row r="35" spans="1:1">
      <c r="A35" s="9"/>
    </row>
    <row r="36" s="1" customFormat="1" spans="1:16">
      <c r="A36" s="7"/>
      <c r="B36" s="1">
        <f>K38</f>
        <v>6.974724</v>
      </c>
      <c r="C36" s="1" t="s">
        <v>33</v>
      </c>
      <c r="E36" s="1">
        <f>I38</f>
        <v>23.7155</v>
      </c>
      <c r="F36" s="1">
        <f>E36/35.59</f>
        <v>0.666352908120258</v>
      </c>
      <c r="G36" s="1" t="s">
        <v>80</v>
      </c>
      <c r="H36" s="1" t="s">
        <v>12</v>
      </c>
      <c r="I36" s="1" t="s">
        <v>13</v>
      </c>
      <c r="J36" s="1" t="s">
        <v>14</v>
      </c>
      <c r="K36" s="1" t="s">
        <v>15</v>
      </c>
      <c r="L36" s="1" t="s">
        <v>16</v>
      </c>
      <c r="M36" s="1" t="s">
        <v>17</v>
      </c>
      <c r="N36" s="1" t="s">
        <v>18</v>
      </c>
      <c r="O36" s="1" t="s">
        <v>19</v>
      </c>
      <c r="P36" s="1" t="s">
        <v>20</v>
      </c>
    </row>
    <row r="37" spans="1:12">
      <c r="A37" s="9"/>
      <c r="H37" t="s">
        <v>21</v>
      </c>
      <c r="I37">
        <v>-287.578</v>
      </c>
      <c r="J37">
        <v>962.811</v>
      </c>
      <c r="K37">
        <v>125527</v>
      </c>
      <c r="L37">
        <v>17983.2</v>
      </c>
    </row>
    <row r="38" spans="1:16">
      <c r="A38" s="9"/>
      <c r="H38" t="s">
        <v>22</v>
      </c>
      <c r="I38">
        <v>23.7155</v>
      </c>
      <c r="J38">
        <v>6616.35</v>
      </c>
      <c r="K38">
        <v>6.974724</v>
      </c>
      <c r="L38">
        <v>0.00336729</v>
      </c>
      <c r="M38">
        <v>2.41963</v>
      </c>
      <c r="N38">
        <v>423.688</v>
      </c>
      <c r="O38">
        <v>0.000102795</v>
      </c>
      <c r="P38">
        <v>0.00026746</v>
      </c>
    </row>
    <row r="39" spans="1:1">
      <c r="A39" s="9"/>
    </row>
    <row r="40" s="1" customFormat="1" spans="1:16">
      <c r="A40" s="7"/>
      <c r="B40" s="1">
        <f>K42</f>
        <v>7.050711</v>
      </c>
      <c r="C40" s="1" t="s">
        <v>34</v>
      </c>
      <c r="E40" s="1">
        <f>I42</f>
        <v>218.424</v>
      </c>
      <c r="F40" s="1">
        <f>E40/35.59</f>
        <v>6.13722955886485</v>
      </c>
      <c r="G40" s="1" t="s">
        <v>80</v>
      </c>
      <c r="H40" s="1" t="s">
        <v>12</v>
      </c>
      <c r="I40" s="1" t="s">
        <v>13</v>
      </c>
      <c r="J40" s="1" t="s">
        <v>14</v>
      </c>
      <c r="K40" s="1" t="s">
        <v>15</v>
      </c>
      <c r="L40" s="1" t="s">
        <v>16</v>
      </c>
      <c r="M40" s="1" t="s">
        <v>17</v>
      </c>
      <c r="N40" s="1" t="s">
        <v>18</v>
      </c>
      <c r="O40" s="1" t="s">
        <v>19</v>
      </c>
      <c r="P40" s="1" t="s">
        <v>20</v>
      </c>
    </row>
    <row r="41" spans="1:12">
      <c r="A41" s="9"/>
      <c r="H41" t="s">
        <v>21</v>
      </c>
      <c r="I41">
        <v>408074</v>
      </c>
      <c r="J41">
        <v>-56701.8</v>
      </c>
      <c r="K41">
        <v>435096</v>
      </c>
      <c r="L41">
        <v>61677.2</v>
      </c>
    </row>
    <row r="42" spans="1:16">
      <c r="A42" s="9"/>
      <c r="H42" t="s">
        <v>22</v>
      </c>
      <c r="I42">
        <v>218.424</v>
      </c>
      <c r="J42">
        <v>58026.1</v>
      </c>
      <c r="K42">
        <v>7.050711</v>
      </c>
      <c r="L42">
        <v>0.00353626</v>
      </c>
      <c r="M42">
        <v>6.1718</v>
      </c>
      <c r="N42">
        <v>1016</v>
      </c>
      <c r="O42" s="6">
        <v>2.9565e-5</v>
      </c>
      <c r="P42" s="6">
        <v>7.84246e-5</v>
      </c>
    </row>
    <row r="43" spans="1:1">
      <c r="A43" s="9"/>
    </row>
    <row r="44" spans="1:16">
      <c r="A44" s="9"/>
      <c r="B44">
        <f>K46</f>
        <v>7.529759</v>
      </c>
      <c r="C44" s="10" t="s">
        <v>37</v>
      </c>
      <c r="E44">
        <f>I46</f>
        <v>16.2739</v>
      </c>
      <c r="G44" t="s">
        <v>80</v>
      </c>
      <c r="H44" t="s">
        <v>12</v>
      </c>
      <c r="I44" t="s">
        <v>13</v>
      </c>
      <c r="J44" t="s">
        <v>14</v>
      </c>
      <c r="K44" t="s">
        <v>15</v>
      </c>
      <c r="L44" t="s">
        <v>16</v>
      </c>
      <c r="M44" t="s">
        <v>17</v>
      </c>
      <c r="N44" t="s">
        <v>18</v>
      </c>
      <c r="O44" t="s">
        <v>19</v>
      </c>
      <c r="P44" t="s">
        <v>20</v>
      </c>
    </row>
    <row r="45" spans="1:12">
      <c r="A45" s="9"/>
      <c r="C45" s="11" t="s">
        <v>86</v>
      </c>
      <c r="H45" t="s">
        <v>21</v>
      </c>
      <c r="I45">
        <v>-198731</v>
      </c>
      <c r="J45">
        <v>28558.4</v>
      </c>
      <c r="K45">
        <v>111965</v>
      </c>
      <c r="L45">
        <v>14861.1</v>
      </c>
    </row>
    <row r="46" spans="1:16">
      <c r="A46" s="9"/>
      <c r="C46" s="11" t="s">
        <v>87</v>
      </c>
      <c r="H46" t="s">
        <v>22</v>
      </c>
      <c r="I46">
        <v>16.2739</v>
      </c>
      <c r="J46">
        <v>4082.7</v>
      </c>
      <c r="K46">
        <v>7.529759</v>
      </c>
      <c r="L46">
        <v>0.00374467</v>
      </c>
      <c r="M46">
        <v>1.02622</v>
      </c>
      <c r="N46">
        <v>151.828</v>
      </c>
      <c r="O46" s="6">
        <v>6.56065e-5</v>
      </c>
      <c r="P46">
        <v>0.000190702</v>
      </c>
    </row>
    <row r="47" spans="1:3">
      <c r="A47" s="9"/>
      <c r="C47" s="11"/>
    </row>
    <row r="48" s="1" customFormat="1" spans="1:16">
      <c r="A48" s="1" t="s">
        <v>72</v>
      </c>
      <c r="B48" s="1">
        <f>K50</f>
        <v>7.530293</v>
      </c>
      <c r="C48" s="1" t="s">
        <v>37</v>
      </c>
      <c r="D48" s="8" t="s">
        <v>88</v>
      </c>
      <c r="E48" s="1">
        <f>I50</f>
        <v>35.5927</v>
      </c>
      <c r="F48" s="1">
        <f>E48/35.59</f>
        <v>1.00007586400674</v>
      </c>
      <c r="G48" s="1" t="s">
        <v>80</v>
      </c>
      <c r="H48" s="1" t="s">
        <v>12</v>
      </c>
      <c r="I48" s="1" t="s">
        <v>13</v>
      </c>
      <c r="J48" s="1" t="s">
        <v>14</v>
      </c>
      <c r="K48" s="1" t="s">
        <v>15</v>
      </c>
      <c r="L48" s="1" t="s">
        <v>16</v>
      </c>
      <c r="M48" s="1" t="s">
        <v>17</v>
      </c>
      <c r="N48" s="1" t="s">
        <v>18</v>
      </c>
      <c r="O48" s="1" t="s">
        <v>19</v>
      </c>
      <c r="P48" s="1" t="s">
        <v>20</v>
      </c>
    </row>
    <row r="49" spans="8:12">
      <c r="H49" t="s">
        <v>21</v>
      </c>
      <c r="I49">
        <v>-280528</v>
      </c>
      <c r="J49">
        <v>39326.8</v>
      </c>
      <c r="K49">
        <v>31731.6</v>
      </c>
      <c r="L49">
        <v>4211.85</v>
      </c>
    </row>
    <row r="50" spans="8:16">
      <c r="H50" t="s">
        <v>22</v>
      </c>
      <c r="I50">
        <v>35.5927</v>
      </c>
      <c r="J50">
        <v>8033.48</v>
      </c>
      <c r="K50">
        <v>7.530293</v>
      </c>
      <c r="L50">
        <v>0.00416222</v>
      </c>
      <c r="M50">
        <v>0.95809</v>
      </c>
      <c r="N50">
        <v>137.375</v>
      </c>
      <c r="O50" s="6">
        <v>3.42568e-5</v>
      </c>
      <c r="P50" s="6">
        <v>8.65267e-5</v>
      </c>
    </row>
    <row r="52" spans="2:16">
      <c r="B52">
        <f>K54</f>
        <v>7.573165</v>
      </c>
      <c r="E52">
        <f>I54</f>
        <v>6.36297</v>
      </c>
      <c r="G52" t="s">
        <v>80</v>
      </c>
      <c r="H52" t="s">
        <v>12</v>
      </c>
      <c r="I52" t="s">
        <v>13</v>
      </c>
      <c r="J52" t="s">
        <v>14</v>
      </c>
      <c r="K52" t="s">
        <v>15</v>
      </c>
      <c r="L52" t="s">
        <v>16</v>
      </c>
      <c r="M52" t="s">
        <v>17</v>
      </c>
      <c r="N52" t="s">
        <v>18</v>
      </c>
      <c r="O52" t="s">
        <v>19</v>
      </c>
      <c r="P52" t="s">
        <v>20</v>
      </c>
    </row>
    <row r="53" spans="8:12">
      <c r="H53" t="s">
        <v>21</v>
      </c>
      <c r="I53">
        <v>-449814</v>
      </c>
      <c r="J53">
        <v>61829</v>
      </c>
      <c r="K53">
        <v>118046</v>
      </c>
      <c r="L53">
        <v>15573</v>
      </c>
    </row>
    <row r="54" spans="8:16">
      <c r="H54" t="s">
        <v>22</v>
      </c>
      <c r="I54">
        <v>6.36297</v>
      </c>
      <c r="J54">
        <v>1708.66</v>
      </c>
      <c r="K54">
        <v>7.573165</v>
      </c>
      <c r="L54">
        <v>0.00349843</v>
      </c>
      <c r="M54">
        <v>1.15168</v>
      </c>
      <c r="N54">
        <v>180.081</v>
      </c>
      <c r="O54">
        <v>0.000164711</v>
      </c>
      <c r="P54">
        <v>0.000514786</v>
      </c>
    </row>
    <row r="55" spans="15:16">
      <c r="O55" s="6"/>
      <c r="P55" s="6"/>
    </row>
    <row r="56" spans="2:16">
      <c r="B56">
        <f>K58</f>
        <v>8.101159</v>
      </c>
      <c r="E56">
        <f>I58</f>
        <v>60.9299</v>
      </c>
      <c r="G56" t="s">
        <v>80</v>
      </c>
      <c r="H56" t="s">
        <v>12</v>
      </c>
      <c r="I56" t="s">
        <v>13</v>
      </c>
      <c r="J56" t="s">
        <v>14</v>
      </c>
      <c r="K56" t="s">
        <v>15</v>
      </c>
      <c r="L56" t="s">
        <v>16</v>
      </c>
      <c r="M56" t="s">
        <v>17</v>
      </c>
      <c r="N56" t="s">
        <v>18</v>
      </c>
      <c r="O56" t="s">
        <v>19</v>
      </c>
      <c r="P56" t="s">
        <v>20</v>
      </c>
    </row>
    <row r="57" spans="8:12">
      <c r="H57" t="s">
        <v>21</v>
      </c>
      <c r="I57">
        <v>37078.9</v>
      </c>
      <c r="J57">
        <v>-2896.09</v>
      </c>
      <c r="K57">
        <v>68157</v>
      </c>
      <c r="L57">
        <v>8408.66</v>
      </c>
    </row>
    <row r="58" spans="8:16">
      <c r="H58" t="s">
        <v>22</v>
      </c>
      <c r="I58">
        <v>60.9299</v>
      </c>
      <c r="J58">
        <v>12169.4</v>
      </c>
      <c r="K58">
        <v>8.101159</v>
      </c>
      <c r="L58">
        <v>0.00470358</v>
      </c>
      <c r="M58">
        <v>1.28552</v>
      </c>
      <c r="N58">
        <v>157.772</v>
      </c>
      <c r="O58" s="6">
        <v>2.91398e-5</v>
      </c>
      <c r="P58" s="6">
        <v>7.82916e-5</v>
      </c>
    </row>
    <row r="60" spans="1:16">
      <c r="A60" t="s">
        <v>89</v>
      </c>
      <c r="B60">
        <f>K62</f>
        <v>8.843378</v>
      </c>
      <c r="D60" t="s">
        <v>90</v>
      </c>
      <c r="E60">
        <f>I62</f>
        <v>3.89775</v>
      </c>
      <c r="G60" t="s">
        <v>80</v>
      </c>
      <c r="H60" t="s">
        <v>12</v>
      </c>
      <c r="I60" t="s">
        <v>13</v>
      </c>
      <c r="J60" t="s">
        <v>14</v>
      </c>
      <c r="K60" t="s">
        <v>15</v>
      </c>
      <c r="L60" t="s">
        <v>16</v>
      </c>
      <c r="M60" t="s">
        <v>17</v>
      </c>
      <c r="N60" t="s">
        <v>18</v>
      </c>
      <c r="O60" t="s">
        <v>19</v>
      </c>
      <c r="P60" t="s">
        <v>20</v>
      </c>
    </row>
    <row r="61" spans="8:12">
      <c r="H61" t="s">
        <v>21</v>
      </c>
      <c r="I61">
        <v>131345</v>
      </c>
      <c r="J61">
        <v>-13750</v>
      </c>
      <c r="K61">
        <v>37870.6</v>
      </c>
      <c r="L61">
        <v>4279.88</v>
      </c>
    </row>
    <row r="62" spans="8:16">
      <c r="H62" t="s">
        <v>22</v>
      </c>
      <c r="I62">
        <v>3.89775</v>
      </c>
      <c r="J62">
        <v>660.276</v>
      </c>
      <c r="K62">
        <v>8.843378</v>
      </c>
      <c r="L62">
        <v>0.0055457</v>
      </c>
      <c r="M62">
        <v>0.483637</v>
      </c>
      <c r="N62">
        <v>47.1059</v>
      </c>
      <c r="O62" s="6">
        <v>0.000186947</v>
      </c>
      <c r="P62" s="6">
        <v>0.000563</v>
      </c>
    </row>
    <row r="64" s="1" customFormat="1" spans="2:16">
      <c r="B64" s="1">
        <f>K66</f>
        <v>9.076588</v>
      </c>
      <c r="C64" s="1" t="s">
        <v>41</v>
      </c>
      <c r="E64" s="1">
        <f>I66</f>
        <v>101.336</v>
      </c>
      <c r="F64" s="1">
        <f>E64/35.59</f>
        <v>2.8473166619837</v>
      </c>
      <c r="G64" s="1" t="s">
        <v>80</v>
      </c>
      <c r="H64" s="1" t="s">
        <v>12</v>
      </c>
      <c r="I64" s="1" t="s">
        <v>13</v>
      </c>
      <c r="J64" s="1" t="s">
        <v>14</v>
      </c>
      <c r="K64" s="1" t="s">
        <v>15</v>
      </c>
      <c r="L64" s="1" t="s">
        <v>16</v>
      </c>
      <c r="M64" s="1" t="s">
        <v>17</v>
      </c>
      <c r="N64" s="1" t="s">
        <v>18</v>
      </c>
      <c r="O64" s="12" t="s">
        <v>19</v>
      </c>
      <c r="P64" s="12" t="s">
        <v>20</v>
      </c>
    </row>
    <row r="65" spans="8:12">
      <c r="H65" t="s">
        <v>21</v>
      </c>
      <c r="I65">
        <v>70108.1</v>
      </c>
      <c r="J65">
        <v>-7005.74</v>
      </c>
      <c r="K65">
        <v>176971</v>
      </c>
      <c r="L65">
        <v>19486.3</v>
      </c>
    </row>
    <row r="66" spans="8:16">
      <c r="H66" t="s">
        <v>22</v>
      </c>
      <c r="I66">
        <v>101.336</v>
      </c>
      <c r="J66">
        <v>18615.9</v>
      </c>
      <c r="K66">
        <v>9.076588</v>
      </c>
      <c r="L66">
        <v>0.00511387</v>
      </c>
      <c r="M66">
        <v>3.94129</v>
      </c>
      <c r="N66">
        <v>447.794</v>
      </c>
      <c r="O66" s="6">
        <v>5.87349e-5</v>
      </c>
      <c r="P66">
        <v>0.000156292</v>
      </c>
    </row>
    <row r="68" spans="2:16">
      <c r="B68">
        <f>K70</f>
        <v>9.759639</v>
      </c>
      <c r="E68">
        <f>I70</f>
        <v>117.507</v>
      </c>
      <c r="G68" t="s">
        <v>80</v>
      </c>
      <c r="H68" t="s">
        <v>12</v>
      </c>
      <c r="I68" t="s">
        <v>13</v>
      </c>
      <c r="J68" t="s">
        <v>14</v>
      </c>
      <c r="K68" t="s">
        <v>15</v>
      </c>
      <c r="L68" t="s">
        <v>16</v>
      </c>
      <c r="M68" t="s">
        <v>17</v>
      </c>
      <c r="N68" t="s">
        <v>18</v>
      </c>
      <c r="O68" t="s">
        <v>19</v>
      </c>
      <c r="P68" t="s">
        <v>20</v>
      </c>
    </row>
    <row r="69" spans="8:12">
      <c r="H69" t="s">
        <v>21</v>
      </c>
      <c r="I69">
        <v>-2503.55</v>
      </c>
      <c r="J69">
        <v>862.175</v>
      </c>
      <c r="K69">
        <v>55570.3</v>
      </c>
      <c r="L69">
        <v>5690.97</v>
      </c>
    </row>
    <row r="70" spans="8:16">
      <c r="H70" t="s">
        <v>22</v>
      </c>
      <c r="I70">
        <v>117.507</v>
      </c>
      <c r="J70">
        <v>20898</v>
      </c>
      <c r="K70">
        <v>9.759639</v>
      </c>
      <c r="L70">
        <v>0.00528236</v>
      </c>
      <c r="M70">
        <v>1.45386</v>
      </c>
      <c r="N70">
        <v>161.757</v>
      </c>
      <c r="O70" s="6">
        <v>1.9585e-5</v>
      </c>
      <c r="P70" s="6">
        <v>5.09869e-5</v>
      </c>
    </row>
    <row r="72" spans="1:16">
      <c r="A72" t="s">
        <v>91</v>
      </c>
      <c r="B72">
        <f>K74</f>
        <v>10.61069</v>
      </c>
      <c r="D72" t="s">
        <v>92</v>
      </c>
      <c r="E72">
        <f>I74</f>
        <v>47.1771</v>
      </c>
      <c r="G72" t="s">
        <v>80</v>
      </c>
      <c r="H72" t="s">
        <v>12</v>
      </c>
      <c r="I72" t="s">
        <v>13</v>
      </c>
      <c r="J72" t="s">
        <v>14</v>
      </c>
      <c r="K72" t="s">
        <v>15</v>
      </c>
      <c r="L72" t="s">
        <v>16</v>
      </c>
      <c r="M72" t="s">
        <v>17</v>
      </c>
      <c r="N72" t="s">
        <v>18</v>
      </c>
      <c r="O72" t="s">
        <v>19</v>
      </c>
      <c r="P72" t="s">
        <v>20</v>
      </c>
    </row>
    <row r="73" spans="8:12">
      <c r="H73" t="s">
        <v>21</v>
      </c>
      <c r="I73">
        <v>-120583</v>
      </c>
      <c r="J73">
        <v>12109.4</v>
      </c>
      <c r="K73">
        <v>47928.8</v>
      </c>
      <c r="L73">
        <v>4514.67</v>
      </c>
    </row>
    <row r="74" spans="8:16">
      <c r="H74" t="s">
        <v>22</v>
      </c>
      <c r="I74">
        <v>47.1771</v>
      </c>
      <c r="J74">
        <v>6660.06</v>
      </c>
      <c r="K74">
        <v>10.61069</v>
      </c>
      <c r="L74">
        <v>0.00665458</v>
      </c>
      <c r="M74">
        <v>1.30526</v>
      </c>
      <c r="N74">
        <v>112.962</v>
      </c>
      <c r="O74" s="6">
        <v>5.40405e-5</v>
      </c>
      <c r="P74">
        <v>0.00014546</v>
      </c>
    </row>
    <row r="76" spans="2:16">
      <c r="B76">
        <f>K78</f>
        <v>11.34553</v>
      </c>
      <c r="E76">
        <f>I78</f>
        <v>12520.6</v>
      </c>
      <c r="G76" t="s">
        <v>83</v>
      </c>
      <c r="H76" t="s">
        <v>12</v>
      </c>
      <c r="I76" t="s">
        <v>13</v>
      </c>
      <c r="J76" t="s">
        <v>14</v>
      </c>
      <c r="K76" t="s">
        <v>15</v>
      </c>
      <c r="L76" t="s">
        <v>16</v>
      </c>
      <c r="M76" t="s">
        <v>17</v>
      </c>
      <c r="N76" t="s">
        <v>18</v>
      </c>
      <c r="O76" t="s">
        <v>19</v>
      </c>
      <c r="P76" t="s">
        <v>20</v>
      </c>
    </row>
    <row r="77" spans="8:12">
      <c r="H77" t="s">
        <v>21</v>
      </c>
      <c r="I77">
        <v>-444410</v>
      </c>
      <c r="J77">
        <v>39322.7</v>
      </c>
      <c r="K77">
        <v>24008.5</v>
      </c>
      <c r="L77">
        <v>2037.96</v>
      </c>
    </row>
    <row r="78" spans="8:16">
      <c r="H78" t="s">
        <v>24</v>
      </c>
      <c r="I78">
        <v>12520.6</v>
      </c>
      <c r="J78">
        <v>31976</v>
      </c>
      <c r="K78">
        <v>11.34553</v>
      </c>
      <c r="L78">
        <v>0.249276</v>
      </c>
      <c r="M78">
        <v>545.74</v>
      </c>
      <c r="N78">
        <v>908.26</v>
      </c>
      <c r="O78">
        <v>0.00143293</v>
      </c>
      <c r="P78">
        <v>0.00824141</v>
      </c>
    </row>
    <row r="80" s="1" customFormat="1" spans="1:16">
      <c r="A80" s="1" t="s">
        <v>93</v>
      </c>
      <c r="B80" s="1">
        <f>K82</f>
        <v>12.39487</v>
      </c>
      <c r="C80" s="1" t="s">
        <v>47</v>
      </c>
      <c r="D80" s="1" t="s">
        <v>94</v>
      </c>
      <c r="E80" s="1">
        <f>I82</f>
        <v>154.99</v>
      </c>
      <c r="F80" s="1">
        <f>E80/35.59</f>
        <v>4.35487496487777</v>
      </c>
      <c r="G80" s="1" t="s">
        <v>80</v>
      </c>
      <c r="H80" s="1" t="s">
        <v>12</v>
      </c>
      <c r="I80" s="1" t="s">
        <v>13</v>
      </c>
      <c r="J80" s="1" t="s">
        <v>14</v>
      </c>
      <c r="K80" s="1" t="s">
        <v>15</v>
      </c>
      <c r="L80" s="1" t="s">
        <v>16</v>
      </c>
      <c r="M80" s="1" t="s">
        <v>17</v>
      </c>
      <c r="N80" s="1" t="s">
        <v>18</v>
      </c>
      <c r="O80" s="1" t="s">
        <v>19</v>
      </c>
      <c r="P80" s="1" t="s">
        <v>20</v>
      </c>
    </row>
    <row r="81" spans="8:12">
      <c r="H81" t="s">
        <v>21</v>
      </c>
      <c r="I81">
        <v>-398214</v>
      </c>
      <c r="J81">
        <v>33458.8</v>
      </c>
      <c r="K81">
        <v>49141.1</v>
      </c>
      <c r="L81">
        <v>3962.57</v>
      </c>
    </row>
    <row r="82" spans="8:16">
      <c r="H82" t="s">
        <v>22</v>
      </c>
      <c r="I82">
        <v>154.99</v>
      </c>
      <c r="J82">
        <v>22051.7</v>
      </c>
      <c r="K82">
        <v>12.39487</v>
      </c>
      <c r="L82">
        <v>0.0066028</v>
      </c>
      <c r="M82">
        <v>1.58598</v>
      </c>
      <c r="N82">
        <v>141.048</v>
      </c>
      <c r="O82" s="6">
        <v>2.02176e-5</v>
      </c>
      <c r="P82" s="6">
        <v>5.27392e-5</v>
      </c>
    </row>
    <row r="84" spans="2:16">
      <c r="B84">
        <f>K86</f>
        <v>12.48963</v>
      </c>
      <c r="E84">
        <f>I86</f>
        <v>25.9141</v>
      </c>
      <c r="G84" t="s">
        <v>80</v>
      </c>
      <c r="H84" t="s">
        <v>12</v>
      </c>
      <c r="I84" t="s">
        <v>13</v>
      </c>
      <c r="J84" t="s">
        <v>14</v>
      </c>
      <c r="K84" t="s">
        <v>15</v>
      </c>
      <c r="L84" t="s">
        <v>16</v>
      </c>
      <c r="M84" t="s">
        <v>17</v>
      </c>
      <c r="N84" t="s">
        <v>18</v>
      </c>
      <c r="O84" t="s">
        <v>19</v>
      </c>
      <c r="P84" t="s">
        <v>20</v>
      </c>
    </row>
    <row r="85" spans="8:12">
      <c r="H85" t="s">
        <v>21</v>
      </c>
      <c r="I85">
        <v>-300781</v>
      </c>
      <c r="J85">
        <v>25497.7</v>
      </c>
      <c r="K85">
        <v>86547.7</v>
      </c>
      <c r="L85">
        <v>6926.41</v>
      </c>
    </row>
    <row r="86" spans="8:16">
      <c r="H86" t="s">
        <v>22</v>
      </c>
      <c r="I86">
        <v>25.9141</v>
      </c>
      <c r="J86">
        <v>3693.9</v>
      </c>
      <c r="K86">
        <v>12.48963</v>
      </c>
      <c r="L86">
        <v>0.00659049</v>
      </c>
      <c r="M86">
        <v>1.99272</v>
      </c>
      <c r="N86">
        <v>174.156</v>
      </c>
      <c r="O86">
        <v>0.000148694</v>
      </c>
      <c r="P86">
        <v>0.000400359</v>
      </c>
    </row>
    <row r="88" s="1" customFormat="1" spans="2:16">
      <c r="B88" s="1">
        <f>K90</f>
        <v>12.93754</v>
      </c>
      <c r="C88" s="1" t="s">
        <v>49</v>
      </c>
      <c r="E88" s="1">
        <f>I90</f>
        <v>3398.57</v>
      </c>
      <c r="F88" s="1">
        <f>E88/35.59</f>
        <v>95.4922731104243</v>
      </c>
      <c r="G88" s="1" t="s">
        <v>80</v>
      </c>
      <c r="H88" s="1" t="s">
        <v>12</v>
      </c>
      <c r="I88" s="1" t="s">
        <v>13</v>
      </c>
      <c r="J88" s="1" t="s">
        <v>14</v>
      </c>
      <c r="K88" s="1" t="s">
        <v>15</v>
      </c>
      <c r="L88" s="1" t="s">
        <v>16</v>
      </c>
      <c r="M88" s="1" t="s">
        <v>17</v>
      </c>
      <c r="N88" s="1" t="s">
        <v>18</v>
      </c>
      <c r="O88" s="1" t="s">
        <v>19</v>
      </c>
      <c r="P88" s="1" t="s">
        <v>20</v>
      </c>
    </row>
    <row r="89" spans="8:12">
      <c r="H89" t="s">
        <v>21</v>
      </c>
      <c r="I89" s="6">
        <v>1156350</v>
      </c>
      <c r="J89">
        <v>-87437</v>
      </c>
      <c r="K89">
        <v>614557</v>
      </c>
      <c r="L89">
        <v>47465.8</v>
      </c>
    </row>
    <row r="90" spans="8:16">
      <c r="H90" t="s">
        <v>22</v>
      </c>
      <c r="I90">
        <v>3398.57</v>
      </c>
      <c r="J90">
        <v>432358</v>
      </c>
      <c r="K90">
        <v>12.93754</v>
      </c>
      <c r="L90">
        <v>0.00738448</v>
      </c>
      <c r="M90">
        <v>50.8623</v>
      </c>
      <c r="N90">
        <v>4142.98</v>
      </c>
      <c r="O90" s="6">
        <v>3.41385e-5</v>
      </c>
      <c r="P90" s="6">
        <v>8.48912e-5</v>
      </c>
    </row>
    <row r="91" spans="9:9">
      <c r="I91" s="6"/>
    </row>
    <row r="92" s="1" customFormat="1" spans="1:16">
      <c r="A92" s="1" t="s">
        <v>95</v>
      </c>
      <c r="B92" s="1">
        <f>K94</f>
        <v>14.505</v>
      </c>
      <c r="C92" s="1" t="s">
        <v>96</v>
      </c>
      <c r="D92" s="1" t="s">
        <v>97</v>
      </c>
      <c r="E92" s="1">
        <f>I94</f>
        <v>36.8762</v>
      </c>
      <c r="F92" s="1">
        <f>E92/35.59</f>
        <v>1.03613936499017</v>
      </c>
      <c r="G92" s="1" t="s">
        <v>80</v>
      </c>
      <c r="H92" s="1" t="s">
        <v>12</v>
      </c>
      <c r="I92" s="1" t="s">
        <v>13</v>
      </c>
      <c r="J92" s="1" t="s">
        <v>14</v>
      </c>
      <c r="K92" s="1" t="s">
        <v>15</v>
      </c>
      <c r="L92" s="1" t="s">
        <v>16</v>
      </c>
      <c r="M92" s="1" t="s">
        <v>17</v>
      </c>
      <c r="N92" s="1" t="s">
        <v>18</v>
      </c>
      <c r="O92" s="1" t="s">
        <v>19</v>
      </c>
      <c r="P92" s="1" t="s">
        <v>20</v>
      </c>
    </row>
    <row r="93" spans="8:12">
      <c r="H93" t="s">
        <v>21</v>
      </c>
      <c r="I93">
        <v>134852</v>
      </c>
      <c r="J93">
        <v>-8003.02</v>
      </c>
      <c r="K93">
        <v>61667.8</v>
      </c>
      <c r="L93">
        <v>4248.74</v>
      </c>
    </row>
    <row r="94" spans="8:16">
      <c r="H94" t="s">
        <v>22</v>
      </c>
      <c r="I94">
        <v>36.8762</v>
      </c>
      <c r="J94">
        <v>3972.43</v>
      </c>
      <c r="K94">
        <v>14.505</v>
      </c>
      <c r="L94">
        <v>0.00872082</v>
      </c>
      <c r="M94">
        <v>1.54061</v>
      </c>
      <c r="N94">
        <v>97.8097</v>
      </c>
      <c r="O94">
        <v>0.000101708</v>
      </c>
      <c r="P94">
        <v>0.000294338</v>
      </c>
    </row>
    <row r="96" s="1" customFormat="1" spans="2:16">
      <c r="B96" s="1">
        <f>K98</f>
        <v>15.70327</v>
      </c>
      <c r="C96" s="1" t="s">
        <v>55</v>
      </c>
      <c r="D96" s="1" t="s">
        <v>98</v>
      </c>
      <c r="E96" s="1">
        <f>I98</f>
        <v>562.203</v>
      </c>
      <c r="F96" s="1">
        <f>E96/35.59</f>
        <v>15.7966563641472</v>
      </c>
      <c r="G96" s="1" t="s">
        <v>80</v>
      </c>
      <c r="H96" s="1" t="s">
        <v>12</v>
      </c>
      <c r="I96" s="1" t="s">
        <v>13</v>
      </c>
      <c r="J96" s="1" t="s">
        <v>14</v>
      </c>
      <c r="K96" s="1" t="s">
        <v>15</v>
      </c>
      <c r="L96" s="1" t="s">
        <v>16</v>
      </c>
      <c r="M96" s="1" t="s">
        <v>17</v>
      </c>
      <c r="N96" s="1" t="s">
        <v>18</v>
      </c>
      <c r="O96" s="1" t="s">
        <v>19</v>
      </c>
      <c r="P96" s="1" t="s">
        <v>20</v>
      </c>
    </row>
    <row r="97" spans="8:12">
      <c r="H97" t="s">
        <v>21</v>
      </c>
      <c r="I97">
        <v>328806</v>
      </c>
      <c r="J97">
        <v>-19348.7</v>
      </c>
      <c r="K97">
        <v>391061</v>
      </c>
      <c r="L97">
        <v>24893.2</v>
      </c>
    </row>
    <row r="98" spans="8:16">
      <c r="H98" t="s">
        <v>22</v>
      </c>
      <c r="I98">
        <v>562.203</v>
      </c>
      <c r="J98">
        <v>53561.1</v>
      </c>
      <c r="K98">
        <v>15.70327</v>
      </c>
      <c r="L98">
        <v>0.00986078</v>
      </c>
      <c r="M98">
        <v>15.0884</v>
      </c>
      <c r="N98">
        <v>881.272</v>
      </c>
      <c r="O98" s="6">
        <v>7.79906e-5</v>
      </c>
      <c r="P98">
        <v>0.000209076</v>
      </c>
    </row>
    <row r="100" spans="2:16">
      <c r="B100">
        <f>K102</f>
        <v>16.58278</v>
      </c>
      <c r="E100">
        <f>I102</f>
        <v>1652.94</v>
      </c>
      <c r="G100" t="s">
        <v>83</v>
      </c>
      <c r="H100" t="s">
        <v>12</v>
      </c>
      <c r="I100" t="s">
        <v>13</v>
      </c>
      <c r="J100" t="s">
        <v>14</v>
      </c>
      <c r="K100" t="s">
        <v>15</v>
      </c>
      <c r="L100" t="s">
        <v>16</v>
      </c>
      <c r="M100" t="s">
        <v>17</v>
      </c>
      <c r="N100" t="s">
        <v>18</v>
      </c>
      <c r="O100" t="s">
        <v>19</v>
      </c>
      <c r="P100" t="s">
        <v>20</v>
      </c>
    </row>
    <row r="101" spans="8:12">
      <c r="H101" t="s">
        <v>21</v>
      </c>
      <c r="I101">
        <v>-96870.9</v>
      </c>
      <c r="J101">
        <v>7582.32</v>
      </c>
      <c r="K101">
        <v>11966.1</v>
      </c>
      <c r="L101">
        <v>712.814</v>
      </c>
    </row>
    <row r="102" spans="8:16">
      <c r="H102" t="s">
        <v>24</v>
      </c>
      <c r="I102">
        <v>1652.94</v>
      </c>
      <c r="J102">
        <v>6251.74</v>
      </c>
      <c r="K102">
        <v>16.58278</v>
      </c>
      <c r="L102">
        <v>0.16832</v>
      </c>
      <c r="M102">
        <v>118.528</v>
      </c>
      <c r="N102">
        <v>247.89</v>
      </c>
      <c r="O102">
        <v>0.00163714</v>
      </c>
      <c r="P102">
        <v>0.0100567</v>
      </c>
    </row>
    <row r="104" s="1" customFormat="1" spans="2:16">
      <c r="B104" s="1">
        <f>K106</f>
        <v>17.19702</v>
      </c>
      <c r="C104" s="1" t="s">
        <v>57</v>
      </c>
      <c r="E104" s="1">
        <f>I106</f>
        <v>433.611</v>
      </c>
      <c r="F104" s="1">
        <f>E104/35.59</f>
        <v>12.1835066029784</v>
      </c>
      <c r="G104" s="1" t="s">
        <v>80</v>
      </c>
      <c r="H104" s="1" t="s">
        <v>12</v>
      </c>
      <c r="I104" s="1" t="s">
        <v>13</v>
      </c>
      <c r="J104" s="1" t="s">
        <v>14</v>
      </c>
      <c r="K104" s="1" t="s">
        <v>15</v>
      </c>
      <c r="L104" s="1" t="s">
        <v>16</v>
      </c>
      <c r="M104" s="1" t="s">
        <v>17</v>
      </c>
      <c r="N104" s="1" t="s">
        <v>18</v>
      </c>
      <c r="O104" s="1" t="s">
        <v>19</v>
      </c>
      <c r="P104" s="1" t="s">
        <v>20</v>
      </c>
    </row>
    <row r="105" spans="8:12">
      <c r="H105" t="s">
        <v>21</v>
      </c>
      <c r="I105">
        <v>-522120</v>
      </c>
      <c r="J105">
        <v>32438.2</v>
      </c>
      <c r="K105">
        <v>450762</v>
      </c>
      <c r="L105">
        <v>26202.7</v>
      </c>
    </row>
    <row r="106" spans="8:16">
      <c r="H106" t="s">
        <v>22</v>
      </c>
      <c r="I106">
        <v>433.611</v>
      </c>
      <c r="J106">
        <v>46843</v>
      </c>
      <c r="K106">
        <v>17.19702</v>
      </c>
      <c r="L106">
        <v>0.00869607</v>
      </c>
      <c r="M106">
        <v>13.5454</v>
      </c>
      <c r="N106">
        <v>903.011</v>
      </c>
      <c r="O106" s="6">
        <v>8.05032e-5</v>
      </c>
      <c r="P106">
        <v>0.000213761</v>
      </c>
    </row>
    <row r="108" s="1" customFormat="1" spans="1:16">
      <c r="A108" s="1" t="s">
        <v>99</v>
      </c>
      <c r="B108" s="1">
        <f>K110</f>
        <v>18.05405</v>
      </c>
      <c r="C108" s="1" t="s">
        <v>25</v>
      </c>
      <c r="D108" s="1" t="s">
        <v>100</v>
      </c>
      <c r="E108" s="1">
        <f>I110</f>
        <v>76.7906</v>
      </c>
      <c r="F108" s="1">
        <f>E108/35.59</f>
        <v>2.15764540601292</v>
      </c>
      <c r="G108" s="1" t="s">
        <v>80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  <c r="P108" s="1" t="s">
        <v>20</v>
      </c>
    </row>
    <row r="109" spans="8:12">
      <c r="H109" t="s">
        <v>21</v>
      </c>
      <c r="I109">
        <v>131898</v>
      </c>
      <c r="J109">
        <v>-5579.01</v>
      </c>
      <c r="K109">
        <v>113499</v>
      </c>
      <c r="L109">
        <v>6284.4</v>
      </c>
    </row>
    <row r="110" spans="8:16">
      <c r="H110" t="s">
        <v>22</v>
      </c>
      <c r="I110">
        <v>76.7906</v>
      </c>
      <c r="J110">
        <v>5717.96</v>
      </c>
      <c r="K110">
        <v>18.05405</v>
      </c>
      <c r="L110">
        <v>0.0126164</v>
      </c>
      <c r="M110">
        <v>6.4017</v>
      </c>
      <c r="N110">
        <v>285.553</v>
      </c>
      <c r="O110">
        <v>0.000299416</v>
      </c>
      <c r="P110">
        <v>0.000842173</v>
      </c>
    </row>
    <row r="112" spans="2:16">
      <c r="B112">
        <f>K114</f>
        <v>18.10511</v>
      </c>
      <c r="C112" s="2"/>
      <c r="E112">
        <f>I114</f>
        <v>58.7756</v>
      </c>
      <c r="G112" t="s">
        <v>80</v>
      </c>
      <c r="H112" t="s">
        <v>12</v>
      </c>
      <c r="I112" t="s">
        <v>13</v>
      </c>
      <c r="J112" t="s">
        <v>14</v>
      </c>
      <c r="K112" t="s">
        <v>15</v>
      </c>
      <c r="L112" t="s">
        <v>16</v>
      </c>
      <c r="M112" t="s">
        <v>17</v>
      </c>
      <c r="N112" t="s">
        <v>18</v>
      </c>
      <c r="O112" t="s">
        <v>19</v>
      </c>
      <c r="P112" t="s">
        <v>20</v>
      </c>
    </row>
    <row r="113" spans="8:12">
      <c r="H113" t="s">
        <v>21</v>
      </c>
      <c r="I113">
        <v>26868.4</v>
      </c>
      <c r="J113">
        <v>-11.3971</v>
      </c>
      <c r="K113">
        <v>70132.8</v>
      </c>
      <c r="L113">
        <v>3870.08</v>
      </c>
    </row>
    <row r="114" spans="8:16">
      <c r="H114" t="s">
        <v>22</v>
      </c>
      <c r="I114">
        <v>58.7756</v>
      </c>
      <c r="J114">
        <v>3499.58</v>
      </c>
      <c r="K114">
        <v>18.10511</v>
      </c>
      <c r="L114">
        <v>0.0157779</v>
      </c>
      <c r="M114">
        <v>4.03624</v>
      </c>
      <c r="N114">
        <v>139.663</v>
      </c>
      <c r="O114">
        <v>0.000297751</v>
      </c>
      <c r="P114">
        <v>0.00088175</v>
      </c>
    </row>
    <row r="118" spans="2:16">
      <c r="B118">
        <f>K120</f>
        <v>18.10511</v>
      </c>
      <c r="E118">
        <f>I120</f>
        <v>58.7756</v>
      </c>
      <c r="G118" t="s">
        <v>80</v>
      </c>
      <c r="H118" t="s">
        <v>12</v>
      </c>
      <c r="I118" t="s">
        <v>13</v>
      </c>
      <c r="J118" t="s">
        <v>14</v>
      </c>
      <c r="K118" t="s">
        <v>15</v>
      </c>
      <c r="L118" t="s">
        <v>16</v>
      </c>
      <c r="M118" t="s">
        <v>17</v>
      </c>
      <c r="N118" t="s">
        <v>18</v>
      </c>
      <c r="O118" t="s">
        <v>19</v>
      </c>
      <c r="P118" t="s">
        <v>20</v>
      </c>
    </row>
    <row r="119" spans="8:12">
      <c r="H119" t="s">
        <v>21</v>
      </c>
      <c r="I119">
        <v>26868.4</v>
      </c>
      <c r="J119">
        <v>-11.3971</v>
      </c>
      <c r="K119">
        <v>70132.8</v>
      </c>
      <c r="L119">
        <v>3870.08</v>
      </c>
    </row>
    <row r="120" spans="8:16">
      <c r="H120" t="s">
        <v>22</v>
      </c>
      <c r="I120">
        <v>58.7756</v>
      </c>
      <c r="J120">
        <v>3499.58</v>
      </c>
      <c r="K120">
        <v>18.10511</v>
      </c>
      <c r="L120">
        <v>0.0157779</v>
      </c>
      <c r="M120">
        <v>4.03624</v>
      </c>
      <c r="N120">
        <v>139.663</v>
      </c>
      <c r="O120">
        <v>0.000297751</v>
      </c>
      <c r="P120">
        <v>0.00088175</v>
      </c>
    </row>
    <row r="122" s="1" customFormat="1" spans="2:16">
      <c r="B122" s="1">
        <f>K124</f>
        <v>18.89022</v>
      </c>
      <c r="C122" s="1" t="s">
        <v>60</v>
      </c>
      <c r="E122" s="1">
        <f>I124</f>
        <v>2228.35</v>
      </c>
      <c r="F122" s="1">
        <f>E122/35.59</f>
        <v>62.6116886765945</v>
      </c>
      <c r="G122" s="1" t="s">
        <v>80</v>
      </c>
      <c r="H122" s="1" t="s">
        <v>12</v>
      </c>
      <c r="I122" s="1" t="s">
        <v>13</v>
      </c>
      <c r="J122" s="1" t="s">
        <v>14</v>
      </c>
      <c r="K122" s="1" t="s">
        <v>15</v>
      </c>
      <c r="L122" s="1" t="s">
        <v>16</v>
      </c>
      <c r="M122" s="1" t="s">
        <v>17</v>
      </c>
      <c r="N122" s="1" t="s">
        <v>18</v>
      </c>
      <c r="O122" s="1" t="s">
        <v>19</v>
      </c>
      <c r="P122" s="1" t="s">
        <v>20</v>
      </c>
    </row>
    <row r="123" spans="8:12">
      <c r="H123" t="s">
        <v>21</v>
      </c>
      <c r="I123">
        <v>138975</v>
      </c>
      <c r="J123">
        <v>-5673.84</v>
      </c>
      <c r="K123">
        <v>355802</v>
      </c>
      <c r="L123">
        <v>18820</v>
      </c>
    </row>
    <row r="124" spans="8:16">
      <c r="H124" t="s">
        <v>22</v>
      </c>
      <c r="I124">
        <v>2228.35</v>
      </c>
      <c r="J124">
        <v>155612</v>
      </c>
      <c r="K124">
        <v>18.89022</v>
      </c>
      <c r="L124">
        <v>0.0134526</v>
      </c>
      <c r="M124">
        <v>35.414</v>
      </c>
      <c r="N124">
        <v>1563.43</v>
      </c>
      <c r="O124" s="6">
        <v>6.49643e-5</v>
      </c>
      <c r="P124">
        <v>0.000165653</v>
      </c>
    </row>
    <row r="126" s="1" customFormat="1" spans="1:16">
      <c r="A126" s="1" t="s">
        <v>101</v>
      </c>
      <c r="B126" s="1">
        <f>K128</f>
        <v>23.14502</v>
      </c>
      <c r="C126" s="1" t="s">
        <v>62</v>
      </c>
      <c r="D126" s="1" t="s">
        <v>102</v>
      </c>
      <c r="E126" s="1">
        <f>I128</f>
        <v>245.491</v>
      </c>
      <c r="F126" s="1">
        <f>E126/35.59</f>
        <v>6.89775217757797</v>
      </c>
      <c r="G126" s="1" t="s">
        <v>80</v>
      </c>
      <c r="H126" s="1" t="s">
        <v>12</v>
      </c>
      <c r="I126" s="1" t="s">
        <v>13</v>
      </c>
      <c r="J126" s="1" t="s">
        <v>14</v>
      </c>
      <c r="K126" s="1" t="s">
        <v>15</v>
      </c>
      <c r="L126" s="1" t="s">
        <v>16</v>
      </c>
      <c r="M126" s="1" t="s">
        <v>17</v>
      </c>
      <c r="N126" s="1" t="s">
        <v>18</v>
      </c>
      <c r="O126" s="1" t="s">
        <v>19</v>
      </c>
      <c r="P126" s="1" t="s">
        <v>20</v>
      </c>
    </row>
    <row r="127" spans="8:12">
      <c r="H127" t="s">
        <v>21</v>
      </c>
      <c r="I127">
        <v>-81587.8</v>
      </c>
      <c r="J127">
        <v>5671.91</v>
      </c>
      <c r="K127">
        <v>353620</v>
      </c>
      <c r="L127">
        <v>15269.9</v>
      </c>
    </row>
    <row r="128" spans="8:16">
      <c r="H128" t="s">
        <v>22</v>
      </c>
      <c r="I128">
        <v>245.491</v>
      </c>
      <c r="J128">
        <v>15056.8</v>
      </c>
      <c r="K128">
        <v>23.14502</v>
      </c>
      <c r="L128">
        <v>0.0153169</v>
      </c>
      <c r="M128">
        <v>34.8671</v>
      </c>
      <c r="N128">
        <v>1342.86</v>
      </c>
      <c r="O128">
        <v>0.000655327</v>
      </c>
      <c r="P128">
        <v>0.00169307</v>
      </c>
    </row>
    <row r="130" s="1" customFormat="1" spans="1:16">
      <c r="A130" s="1" t="s">
        <v>103</v>
      </c>
      <c r="B130" s="1">
        <f>K132</f>
        <v>26.23204</v>
      </c>
      <c r="C130" s="1" t="s">
        <v>25</v>
      </c>
      <c r="D130" s="1" t="s">
        <v>104</v>
      </c>
      <c r="E130" s="1">
        <f>I132</f>
        <v>280.718</v>
      </c>
      <c r="F130" s="1">
        <f>E130/35.59</f>
        <v>7.88755268333802</v>
      </c>
      <c r="G130" s="1" t="s">
        <v>80</v>
      </c>
      <c r="H130" s="1" t="s">
        <v>12</v>
      </c>
      <c r="I130" s="1" t="s">
        <v>13</v>
      </c>
      <c r="J130" s="1" t="s">
        <v>14</v>
      </c>
      <c r="K130" s="1" t="s">
        <v>15</v>
      </c>
      <c r="L130" s="1" t="s">
        <v>16</v>
      </c>
      <c r="M130" s="1" t="s">
        <v>17</v>
      </c>
      <c r="N130" s="1" t="s">
        <v>18</v>
      </c>
      <c r="O130" s="1" t="s">
        <v>19</v>
      </c>
      <c r="P130" s="1" t="s">
        <v>20</v>
      </c>
    </row>
    <row r="131" spans="8:12">
      <c r="H131" t="s">
        <v>21</v>
      </c>
      <c r="I131">
        <v>201983</v>
      </c>
      <c r="J131">
        <v>-5262.62</v>
      </c>
      <c r="K131">
        <v>260946</v>
      </c>
      <c r="L131">
        <v>9942.23</v>
      </c>
    </row>
    <row r="132" spans="8:16">
      <c r="H132" t="s">
        <v>22</v>
      </c>
      <c r="I132">
        <v>280.718</v>
      </c>
      <c r="J132">
        <v>16741.8</v>
      </c>
      <c r="K132">
        <v>26.23204</v>
      </c>
      <c r="L132">
        <v>0.015752</v>
      </c>
      <c r="M132">
        <v>35.2828</v>
      </c>
      <c r="N132">
        <v>1340.24</v>
      </c>
      <c r="O132">
        <v>0.000607498</v>
      </c>
      <c r="P132">
        <v>0.0015263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4"/>
  <sheetViews>
    <sheetView zoomScale="116" zoomScaleNormal="116" topLeftCell="A107" workbookViewId="0">
      <selection activeCell="E22" sqref="E22"/>
    </sheetView>
  </sheetViews>
  <sheetFormatPr defaultColWidth="9.23076923076923" defaultRowHeight="16.8"/>
  <cols>
    <col min="1" max="1" width="13.3076923076923" customWidth="1"/>
    <col min="2" max="2" width="16.5865384615385" customWidth="1"/>
    <col min="4" max="4" width="21.5192307692308" customWidth="1"/>
    <col min="7" max="7" width="14.5384615384615" customWidth="1"/>
    <col min="8" max="8" width="13.9230769230769" customWidth="1"/>
    <col min="9" max="9" width="12.3076923076923" customWidth="1"/>
    <col min="10" max="13" width="11.7692307692308"/>
    <col min="14" max="16" width="12.9230769230769"/>
  </cols>
  <sheetData>
    <row r="1" spans="2:2">
      <c r="B1" t="s">
        <v>0</v>
      </c>
    </row>
    <row r="2" spans="2:10">
      <c r="B2" t="s">
        <v>68</v>
      </c>
      <c r="H2" t="s">
        <v>69</v>
      </c>
      <c r="I2" s="5" t="s">
        <v>105</v>
      </c>
      <c r="J2" s="5" t="s">
        <v>106</v>
      </c>
    </row>
    <row r="3" spans="8:10">
      <c r="H3" t="s">
        <v>89</v>
      </c>
      <c r="I3" s="5" t="s">
        <v>107</v>
      </c>
      <c r="J3" s="5" t="s">
        <v>108</v>
      </c>
    </row>
    <row r="4" spans="8:10">
      <c r="H4" t="s">
        <v>109</v>
      </c>
      <c r="I4" s="5" t="s">
        <v>110</v>
      </c>
      <c r="J4" s="5" t="s">
        <v>111</v>
      </c>
    </row>
    <row r="5" spans="1:8">
      <c r="A5" t="s">
        <v>2</v>
      </c>
      <c r="B5" t="s">
        <v>3</v>
      </c>
      <c r="D5" t="s">
        <v>4</v>
      </c>
      <c r="E5" t="s">
        <v>5</v>
      </c>
      <c r="G5" t="s">
        <v>7</v>
      </c>
      <c r="H5" t="s">
        <v>8</v>
      </c>
    </row>
    <row r="6" spans="1:16">
      <c r="A6" t="s">
        <v>78</v>
      </c>
      <c r="B6">
        <f>K8</f>
        <v>5.099842</v>
      </c>
      <c r="D6" s="5" t="s">
        <v>112</v>
      </c>
      <c r="E6">
        <f>I8</f>
        <v>3.85695</v>
      </c>
      <c r="G6" t="s">
        <v>113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  <c r="M6" t="s">
        <v>17</v>
      </c>
      <c r="N6" t="s">
        <v>18</v>
      </c>
      <c r="O6" t="s">
        <v>19</v>
      </c>
      <c r="P6" t="s">
        <v>20</v>
      </c>
    </row>
    <row r="7" spans="8:12">
      <c r="H7" t="s">
        <v>21</v>
      </c>
      <c r="I7">
        <v>82701.1</v>
      </c>
      <c r="J7">
        <v>-14941.7</v>
      </c>
      <c r="K7">
        <v>41652.9</v>
      </c>
      <c r="L7">
        <v>8164.12</v>
      </c>
    </row>
    <row r="8" spans="8:16">
      <c r="H8" t="s">
        <v>22</v>
      </c>
      <c r="I8">
        <v>3.85695</v>
      </c>
      <c r="J8">
        <v>1702.57</v>
      </c>
      <c r="K8">
        <v>5.099842</v>
      </c>
      <c r="L8">
        <v>0.00212818</v>
      </c>
      <c r="M8">
        <v>0.40532</v>
      </c>
      <c r="N8">
        <v>112.8</v>
      </c>
      <c r="O8" s="6">
        <v>6.76504e-5</v>
      </c>
      <c r="P8">
        <v>0.000173601</v>
      </c>
    </row>
    <row r="10" spans="2:16">
      <c r="B10">
        <f>K12</f>
        <v>5.176069</v>
      </c>
      <c r="E10">
        <f>I12</f>
        <v>7.1886</v>
      </c>
      <c r="G10" t="s">
        <v>113</v>
      </c>
      <c r="H10" t="s">
        <v>12</v>
      </c>
      <c r="I10" t="s">
        <v>13</v>
      </c>
      <c r="J10" t="s">
        <v>14</v>
      </c>
      <c r="K10" t="s">
        <v>15</v>
      </c>
      <c r="L10" t="s">
        <v>16</v>
      </c>
      <c r="M10" t="s">
        <v>17</v>
      </c>
      <c r="N10" t="s">
        <v>18</v>
      </c>
      <c r="O10" t="s">
        <v>19</v>
      </c>
      <c r="P10" t="s">
        <v>20</v>
      </c>
    </row>
    <row r="11" spans="8:12">
      <c r="H11" t="s">
        <v>21</v>
      </c>
      <c r="I11">
        <v>78470.2</v>
      </c>
      <c r="J11">
        <v>-13807.7</v>
      </c>
      <c r="K11">
        <v>46464.6</v>
      </c>
      <c r="L11">
        <v>8973.46</v>
      </c>
    </row>
    <row r="12" spans="8:16">
      <c r="H12" t="s">
        <v>22</v>
      </c>
      <c r="I12">
        <v>7.1886</v>
      </c>
      <c r="J12">
        <v>3059.63</v>
      </c>
      <c r="K12">
        <v>5.176069</v>
      </c>
      <c r="L12">
        <v>0.00220721</v>
      </c>
      <c r="M12">
        <v>0.377979</v>
      </c>
      <c r="N12">
        <v>100.422</v>
      </c>
      <c r="O12" s="6">
        <v>3.47129e-5</v>
      </c>
      <c r="P12" s="6">
        <v>9.06689e-5</v>
      </c>
    </row>
    <row r="14" spans="2:16">
      <c r="B14">
        <f>K16</f>
        <v>5.282713</v>
      </c>
      <c r="E14">
        <f>I16</f>
        <v>407.336</v>
      </c>
      <c r="G14" t="s">
        <v>83</v>
      </c>
      <c r="H14" t="s">
        <v>12</v>
      </c>
      <c r="I14" t="s">
        <v>13</v>
      </c>
      <c r="J14" t="s">
        <v>14</v>
      </c>
      <c r="K14" t="s">
        <v>15</v>
      </c>
      <c r="L14" t="s">
        <v>16</v>
      </c>
      <c r="M14" t="s">
        <v>17</v>
      </c>
      <c r="N14" t="s">
        <v>18</v>
      </c>
      <c r="O14" t="s">
        <v>19</v>
      </c>
      <c r="P14" t="s">
        <v>20</v>
      </c>
    </row>
    <row r="15" spans="8:12">
      <c r="H15" t="s">
        <v>21</v>
      </c>
      <c r="I15">
        <v>-156673</v>
      </c>
      <c r="J15">
        <v>31107.8</v>
      </c>
      <c r="K15">
        <v>9893.88</v>
      </c>
      <c r="L15">
        <v>1844.08</v>
      </c>
    </row>
    <row r="16" spans="8:16">
      <c r="H16" t="s">
        <v>24</v>
      </c>
      <c r="I16">
        <v>407.336</v>
      </c>
      <c r="J16">
        <v>5238.61</v>
      </c>
      <c r="K16">
        <v>5.282713</v>
      </c>
      <c r="L16">
        <v>0.0495014</v>
      </c>
      <c r="M16">
        <v>24.6248</v>
      </c>
      <c r="N16">
        <v>175.617</v>
      </c>
      <c r="O16">
        <v>0.000435916</v>
      </c>
      <c r="P16">
        <v>0.00249025</v>
      </c>
    </row>
    <row r="18" s="1" customFormat="1" spans="2:16">
      <c r="B18" s="1">
        <f>K20</f>
        <v>5.389858</v>
      </c>
      <c r="C18" s="1" t="s">
        <v>25</v>
      </c>
      <c r="E18" s="1">
        <f>I20</f>
        <v>74.6012</v>
      </c>
      <c r="F18" s="1">
        <f>E18/110.186</f>
        <v>0.677047900822246</v>
      </c>
      <c r="G18" s="1" t="s">
        <v>113</v>
      </c>
      <c r="H18" s="1" t="s">
        <v>12</v>
      </c>
      <c r="I18" s="1" t="s">
        <v>13</v>
      </c>
      <c r="J18" s="1" t="s">
        <v>14</v>
      </c>
      <c r="K18" s="1" t="s">
        <v>15</v>
      </c>
      <c r="L18" s="1" t="s">
        <v>16</v>
      </c>
      <c r="M18" s="1" t="s">
        <v>17</v>
      </c>
      <c r="N18" s="1" t="s">
        <v>18</v>
      </c>
      <c r="O18" s="1" t="s">
        <v>19</v>
      </c>
      <c r="P18" s="1" t="s">
        <v>20</v>
      </c>
    </row>
    <row r="19" spans="8:12">
      <c r="H19" t="s">
        <v>21</v>
      </c>
      <c r="I19">
        <v>238595</v>
      </c>
      <c r="J19">
        <v>-42383.2</v>
      </c>
      <c r="K19">
        <v>211206</v>
      </c>
      <c r="L19">
        <v>39167.1</v>
      </c>
    </row>
    <row r="20" spans="8:16">
      <c r="H20" t="s">
        <v>22</v>
      </c>
      <c r="I20">
        <v>74.6012</v>
      </c>
      <c r="J20">
        <v>26320.4</v>
      </c>
      <c r="K20">
        <v>5.389858</v>
      </c>
      <c r="L20">
        <v>0.00266269</v>
      </c>
      <c r="M20">
        <v>3.42777</v>
      </c>
      <c r="N20">
        <v>766.111</v>
      </c>
      <c r="O20" s="6">
        <v>3.72476e-5</v>
      </c>
      <c r="P20" s="6">
        <v>9.46658e-5</v>
      </c>
    </row>
    <row r="22" s="1" customFormat="1" spans="2:16">
      <c r="B22" s="1">
        <f>K24</f>
        <v>5.562545</v>
      </c>
      <c r="C22" s="1" t="s">
        <v>27</v>
      </c>
      <c r="E22" s="1">
        <f>I24</f>
        <v>26.8752</v>
      </c>
      <c r="F22" s="1">
        <f>E22/110.186</f>
        <v>0.243907574464996</v>
      </c>
      <c r="G22" s="1" t="s">
        <v>113</v>
      </c>
      <c r="H22" s="1" t="s">
        <v>12</v>
      </c>
      <c r="I22" s="1" t="s">
        <v>13</v>
      </c>
      <c r="J22" s="1" t="s">
        <v>14</v>
      </c>
      <c r="K22" s="1" t="s">
        <v>15</v>
      </c>
      <c r="L22" s="1" t="s">
        <v>16</v>
      </c>
      <c r="M22" s="1" t="s">
        <v>17</v>
      </c>
      <c r="N22" s="1" t="s">
        <v>18</v>
      </c>
      <c r="O22" s="1" t="s">
        <v>19</v>
      </c>
      <c r="P22" s="1" t="s">
        <v>20</v>
      </c>
    </row>
    <row r="23" spans="8:12">
      <c r="H23" t="s">
        <v>21</v>
      </c>
      <c r="I23">
        <v>-204593</v>
      </c>
      <c r="J23">
        <v>38558.2</v>
      </c>
      <c r="K23">
        <v>157971</v>
      </c>
      <c r="L23">
        <v>28387.4</v>
      </c>
    </row>
    <row r="24" spans="8:16">
      <c r="H24" t="s">
        <v>22</v>
      </c>
      <c r="I24">
        <v>26.8752</v>
      </c>
      <c r="J24">
        <v>10752.5</v>
      </c>
      <c r="K24">
        <v>5.562545</v>
      </c>
      <c r="L24">
        <v>0.00234807</v>
      </c>
      <c r="M24">
        <v>1.61299</v>
      </c>
      <c r="N24">
        <v>405.875</v>
      </c>
      <c r="O24" s="6">
        <v>4.24984e-5</v>
      </c>
      <c r="P24">
        <v>0.000109564</v>
      </c>
    </row>
    <row r="26" spans="1:16">
      <c r="A26" t="s">
        <v>82</v>
      </c>
      <c r="B26">
        <f>K28</f>
        <v>5.962363</v>
      </c>
      <c r="D26" s="5" t="s">
        <v>114</v>
      </c>
      <c r="E26">
        <f>I28</f>
        <v>11.3376</v>
      </c>
      <c r="G26" t="s">
        <v>113</v>
      </c>
      <c r="H26" t="s">
        <v>12</v>
      </c>
      <c r="I26" t="s">
        <v>13</v>
      </c>
      <c r="J26" t="s">
        <v>14</v>
      </c>
      <c r="K26" t="s">
        <v>15</v>
      </c>
      <c r="L26" t="s">
        <v>16</v>
      </c>
      <c r="M26" t="s">
        <v>17</v>
      </c>
      <c r="N26" t="s">
        <v>18</v>
      </c>
      <c r="O26" t="s">
        <v>19</v>
      </c>
      <c r="P26" t="s">
        <v>20</v>
      </c>
    </row>
    <row r="27" spans="8:12">
      <c r="H27" t="s">
        <v>21</v>
      </c>
      <c r="I27">
        <v>271467</v>
      </c>
      <c r="J27">
        <v>-43518.4</v>
      </c>
      <c r="K27">
        <v>90182</v>
      </c>
      <c r="L27">
        <v>15121.3</v>
      </c>
    </row>
    <row r="28" spans="8:16">
      <c r="H28" t="s">
        <v>22</v>
      </c>
      <c r="I28">
        <v>11.3376</v>
      </c>
      <c r="J28">
        <v>3704.66</v>
      </c>
      <c r="K28">
        <v>5.962363</v>
      </c>
      <c r="L28">
        <v>0.00287502</v>
      </c>
      <c r="M28">
        <v>0.975634</v>
      </c>
      <c r="N28">
        <v>198.756</v>
      </c>
      <c r="O28" s="6">
        <v>7.4185e-5</v>
      </c>
      <c r="P28">
        <v>0.000193435</v>
      </c>
    </row>
    <row r="30" spans="2:16">
      <c r="B30">
        <f>K32</f>
        <v>6.107417</v>
      </c>
      <c r="E30">
        <f>I32</f>
        <v>8.79165</v>
      </c>
      <c r="G30" t="s">
        <v>113</v>
      </c>
      <c r="H30" t="s">
        <v>12</v>
      </c>
      <c r="I30" t="s">
        <v>13</v>
      </c>
      <c r="J30" t="s">
        <v>14</v>
      </c>
      <c r="K30" t="s">
        <v>15</v>
      </c>
      <c r="L30" t="s">
        <v>16</v>
      </c>
      <c r="M30" t="s">
        <v>17</v>
      </c>
      <c r="N30" t="s">
        <v>18</v>
      </c>
      <c r="O30" t="s">
        <v>19</v>
      </c>
      <c r="P30" t="s">
        <v>20</v>
      </c>
    </row>
    <row r="31" spans="8:12">
      <c r="H31" t="s">
        <v>21</v>
      </c>
      <c r="I31">
        <v>-315838</v>
      </c>
      <c r="J31">
        <v>54557.5</v>
      </c>
      <c r="K31">
        <v>108532</v>
      </c>
      <c r="L31">
        <v>17750</v>
      </c>
    </row>
    <row r="32" spans="8:16">
      <c r="H32" t="s">
        <v>22</v>
      </c>
      <c r="I32">
        <v>8.79165</v>
      </c>
      <c r="J32">
        <v>1855.74</v>
      </c>
      <c r="K32">
        <v>6.107417</v>
      </c>
      <c r="L32">
        <v>0.00445062</v>
      </c>
      <c r="M32">
        <v>1.01983</v>
      </c>
      <c r="N32">
        <v>130.855</v>
      </c>
      <c r="O32">
        <v>0.000114358</v>
      </c>
      <c r="P32">
        <v>0.000409933</v>
      </c>
    </row>
    <row r="34" spans="2:16">
      <c r="B34">
        <f>K36</f>
        <v>6.164701</v>
      </c>
      <c r="E34">
        <f>I36</f>
        <v>10.7385</v>
      </c>
      <c r="G34" t="s">
        <v>113</v>
      </c>
      <c r="H34" t="s">
        <v>12</v>
      </c>
      <c r="I34" t="s">
        <v>13</v>
      </c>
      <c r="J34" t="s">
        <v>14</v>
      </c>
      <c r="K34" t="s">
        <v>15</v>
      </c>
      <c r="L34" t="s">
        <v>16</v>
      </c>
      <c r="M34" t="s">
        <v>17</v>
      </c>
      <c r="N34" t="s">
        <v>18</v>
      </c>
      <c r="O34" t="s">
        <v>19</v>
      </c>
      <c r="P34" t="s">
        <v>20</v>
      </c>
    </row>
    <row r="35" spans="8:12">
      <c r="H35" t="s">
        <v>21</v>
      </c>
      <c r="I35">
        <v>-750681</v>
      </c>
      <c r="J35">
        <v>125166</v>
      </c>
      <c r="K35">
        <v>49838.8</v>
      </c>
      <c r="L35">
        <v>8080.78</v>
      </c>
    </row>
    <row r="36" spans="8:16">
      <c r="H36" t="s">
        <v>22</v>
      </c>
      <c r="I36">
        <v>10.7385</v>
      </c>
      <c r="J36">
        <v>3871.91</v>
      </c>
      <c r="K36">
        <v>6.164701</v>
      </c>
      <c r="L36">
        <v>0.00260548</v>
      </c>
      <c r="M36">
        <v>0.478868</v>
      </c>
      <c r="N36">
        <v>107.47</v>
      </c>
      <c r="O36" s="6">
        <v>3.45381e-5</v>
      </c>
      <c r="P36" s="6">
        <v>9.09367e-5</v>
      </c>
    </row>
    <row r="38" spans="2:16">
      <c r="B38">
        <f t="shared" ref="B38:B43" si="0">K40</f>
        <v>6.268525</v>
      </c>
      <c r="E38">
        <f t="shared" ref="E38:E43" si="1">I40</f>
        <v>24813.7</v>
      </c>
      <c r="G38" t="s">
        <v>83</v>
      </c>
      <c r="H38" t="s">
        <v>12</v>
      </c>
      <c r="I38" t="s">
        <v>13</v>
      </c>
      <c r="J38" t="s">
        <v>14</v>
      </c>
      <c r="K38" t="s">
        <v>15</v>
      </c>
      <c r="L38" t="s">
        <v>16</v>
      </c>
      <c r="M38" t="s">
        <v>17</v>
      </c>
      <c r="N38" t="s">
        <v>18</v>
      </c>
      <c r="O38" t="s">
        <v>19</v>
      </c>
      <c r="P38" t="s">
        <v>20</v>
      </c>
    </row>
    <row r="39" spans="8:12">
      <c r="H39" t="s">
        <v>21</v>
      </c>
      <c r="I39">
        <v>-663405</v>
      </c>
      <c r="J39">
        <v>104125</v>
      </c>
      <c r="K39">
        <v>37338.4</v>
      </c>
      <c r="L39">
        <v>5635.09</v>
      </c>
    </row>
    <row r="40" spans="8:16">
      <c r="H40" t="s">
        <v>24</v>
      </c>
      <c r="I40">
        <v>24813.7</v>
      </c>
      <c r="J40">
        <v>75840.9</v>
      </c>
      <c r="K40">
        <v>6.268525</v>
      </c>
      <c r="L40">
        <v>0.20829</v>
      </c>
      <c r="M40">
        <v>870.868</v>
      </c>
      <c r="N40">
        <v>1986.82</v>
      </c>
      <c r="O40">
        <v>0.000863998</v>
      </c>
      <c r="P40">
        <v>0.0048646</v>
      </c>
    </row>
    <row r="42" spans="1:16">
      <c r="A42" t="s">
        <v>84</v>
      </c>
      <c r="B42">
        <f t="shared" si="0"/>
        <v>6.697475</v>
      </c>
      <c r="D42" s="5" t="s">
        <v>115</v>
      </c>
      <c r="E42">
        <f t="shared" si="1"/>
        <v>20.5027</v>
      </c>
      <c r="G42" t="s">
        <v>113</v>
      </c>
      <c r="H42" t="s">
        <v>12</v>
      </c>
      <c r="I42" t="s">
        <v>13</v>
      </c>
      <c r="J42" t="s">
        <v>14</v>
      </c>
      <c r="K42" t="s">
        <v>15</v>
      </c>
      <c r="L42" t="s">
        <v>16</v>
      </c>
      <c r="M42" t="s">
        <v>17</v>
      </c>
      <c r="N42" t="s">
        <v>18</v>
      </c>
      <c r="O42" t="s">
        <v>19</v>
      </c>
      <c r="P42" t="s">
        <v>20</v>
      </c>
    </row>
    <row r="43" spans="2:12">
      <c r="B43">
        <f t="shared" si="0"/>
        <v>6.703381</v>
      </c>
      <c r="E43">
        <f t="shared" si="1"/>
        <v>8.92336</v>
      </c>
      <c r="H43" t="s">
        <v>21</v>
      </c>
      <c r="I43">
        <v>108762</v>
      </c>
      <c r="J43">
        <v>-12341.3</v>
      </c>
      <c r="K43">
        <v>43123.3</v>
      </c>
      <c r="L43">
        <v>6438.99</v>
      </c>
    </row>
    <row r="44" spans="8:16">
      <c r="H44" t="s">
        <v>22</v>
      </c>
      <c r="I44">
        <v>20.5027</v>
      </c>
      <c r="J44">
        <v>4476.93</v>
      </c>
      <c r="K44">
        <v>6.697475</v>
      </c>
      <c r="L44">
        <v>0.00430228</v>
      </c>
      <c r="M44">
        <v>1.2157</v>
      </c>
      <c r="N44">
        <v>141.182</v>
      </c>
      <c r="O44" s="6">
        <v>8.6199e-5</v>
      </c>
      <c r="P44">
        <v>0.000216032</v>
      </c>
    </row>
    <row r="45" spans="8:16">
      <c r="H45" t="s">
        <v>22</v>
      </c>
      <c r="I45">
        <v>8.92336</v>
      </c>
      <c r="J45">
        <v>1913.82</v>
      </c>
      <c r="K45">
        <v>6.703381</v>
      </c>
      <c r="L45">
        <v>0.00438022</v>
      </c>
      <c r="M45">
        <v>1.28017</v>
      </c>
      <c r="N45">
        <v>142.899</v>
      </c>
      <c r="O45">
        <v>0.000202862</v>
      </c>
      <c r="P45">
        <v>0.000536578</v>
      </c>
    </row>
    <row r="46" spans="15:15">
      <c r="O46" s="6"/>
    </row>
    <row r="47" s="1" customFormat="1" spans="2:16">
      <c r="B47" s="1">
        <f>K49</f>
        <v>6.973196</v>
      </c>
      <c r="C47" s="1" t="s">
        <v>33</v>
      </c>
      <c r="E47" s="1">
        <f>I49</f>
        <v>79.2856</v>
      </c>
      <c r="F47" s="1">
        <f>E47/110.186</f>
        <v>0.719561468789138</v>
      </c>
      <c r="G47" s="1" t="s">
        <v>113</v>
      </c>
      <c r="H47" s="1" t="s">
        <v>12</v>
      </c>
      <c r="I47" s="1" t="s">
        <v>13</v>
      </c>
      <c r="J47" s="1" t="s">
        <v>14</v>
      </c>
      <c r="K47" s="1" t="s">
        <v>15</v>
      </c>
      <c r="L47" s="1" t="s">
        <v>16</v>
      </c>
      <c r="M47" s="1" t="s">
        <v>17</v>
      </c>
      <c r="N47" s="1" t="s">
        <v>18</v>
      </c>
      <c r="O47" s="1" t="s">
        <v>19</v>
      </c>
      <c r="P47" s="1" t="s">
        <v>20</v>
      </c>
    </row>
    <row r="48" spans="8:12">
      <c r="H48" t="s">
        <v>21</v>
      </c>
      <c r="I48">
        <v>-508702</v>
      </c>
      <c r="J48">
        <v>77118.4</v>
      </c>
      <c r="K48">
        <v>108886</v>
      </c>
      <c r="L48">
        <v>15611.1</v>
      </c>
    </row>
    <row r="49" spans="8:16">
      <c r="H49" t="s">
        <v>22</v>
      </c>
      <c r="I49">
        <v>79.2856</v>
      </c>
      <c r="J49">
        <v>22764.5</v>
      </c>
      <c r="K49">
        <v>6.973196</v>
      </c>
      <c r="L49">
        <v>0.00327193</v>
      </c>
      <c r="M49">
        <v>2.39518</v>
      </c>
      <c r="N49">
        <v>438.629</v>
      </c>
      <c r="O49" s="6">
        <v>3.04134e-5</v>
      </c>
      <c r="P49" s="6">
        <v>7.61279e-5</v>
      </c>
    </row>
    <row r="50" spans="13:14">
      <c r="M50" s="6"/>
      <c r="N50" s="6"/>
    </row>
    <row r="51" s="1" customFormat="1" spans="2:16">
      <c r="B51" s="1">
        <f>K53</f>
        <v>7.049738</v>
      </c>
      <c r="C51" s="1" t="s">
        <v>34</v>
      </c>
      <c r="E51" s="1">
        <f>I53</f>
        <v>1901.21</v>
      </c>
      <c r="F51" s="1">
        <f>E51/110.186</f>
        <v>17.2545513949141</v>
      </c>
      <c r="G51" s="1" t="s">
        <v>113</v>
      </c>
      <c r="H51" s="1" t="s">
        <v>12</v>
      </c>
      <c r="I51" s="1" t="s">
        <v>13</v>
      </c>
      <c r="J51" s="1" t="s">
        <v>14</v>
      </c>
      <c r="K51" s="1" t="s">
        <v>15</v>
      </c>
      <c r="L51" s="1" t="s">
        <v>16</v>
      </c>
      <c r="M51" s="1" t="s">
        <v>17</v>
      </c>
      <c r="N51" s="1" t="s">
        <v>18</v>
      </c>
      <c r="O51" s="1" t="s">
        <v>19</v>
      </c>
      <c r="P51" s="1" t="s">
        <v>20</v>
      </c>
    </row>
    <row r="52" spans="8:12">
      <c r="H52" t="s">
        <v>21</v>
      </c>
      <c r="I52">
        <v>370505</v>
      </c>
      <c r="J52">
        <v>-47368.7</v>
      </c>
      <c r="K52">
        <v>623140</v>
      </c>
      <c r="L52">
        <v>88276.5</v>
      </c>
    </row>
    <row r="53" spans="8:16">
      <c r="H53" t="s">
        <v>22</v>
      </c>
      <c r="I53">
        <v>1901.21</v>
      </c>
      <c r="J53">
        <v>475109</v>
      </c>
      <c r="K53">
        <v>7.049738</v>
      </c>
      <c r="L53">
        <v>0.00375928</v>
      </c>
      <c r="M53">
        <v>50.8757</v>
      </c>
      <c r="N53">
        <v>8214.26</v>
      </c>
      <c r="O53" s="6">
        <v>3.1525e-5</v>
      </c>
      <c r="P53" s="6">
        <v>7.67817e-5</v>
      </c>
    </row>
    <row r="55" spans="2:16">
      <c r="B55">
        <f>K57</f>
        <v>7.42035</v>
      </c>
      <c r="E55">
        <f>I57</f>
        <v>31.3823</v>
      </c>
      <c r="G55" t="s">
        <v>113</v>
      </c>
      <c r="H55" t="s">
        <v>12</v>
      </c>
      <c r="I55" t="s">
        <v>13</v>
      </c>
      <c r="J55" t="s">
        <v>14</v>
      </c>
      <c r="K55" t="s">
        <v>15</v>
      </c>
      <c r="L55" t="s">
        <v>16</v>
      </c>
      <c r="M55" t="s">
        <v>17</v>
      </c>
      <c r="N55" t="s">
        <v>18</v>
      </c>
      <c r="O55" t="s">
        <v>19</v>
      </c>
      <c r="P55" t="s">
        <v>20</v>
      </c>
    </row>
    <row r="56" spans="8:12">
      <c r="H56" t="s">
        <v>21</v>
      </c>
      <c r="I56" s="6">
        <v>-1339910</v>
      </c>
      <c r="J56">
        <v>187607</v>
      </c>
      <c r="K56">
        <v>113742</v>
      </c>
      <c r="L56">
        <v>15317.6</v>
      </c>
    </row>
    <row r="57" spans="8:16">
      <c r="H57" t="s">
        <v>22</v>
      </c>
      <c r="I57">
        <v>31.3823</v>
      </c>
      <c r="J57">
        <v>7129.11</v>
      </c>
      <c r="K57">
        <v>7.42035</v>
      </c>
      <c r="L57">
        <v>0.0041354</v>
      </c>
      <c r="M57">
        <v>1.4932</v>
      </c>
      <c r="N57">
        <v>202.712</v>
      </c>
      <c r="O57" s="6">
        <v>5.54083e-5</v>
      </c>
      <c r="P57">
        <v>0.000157767</v>
      </c>
    </row>
    <row r="58" spans="9:9">
      <c r="I58" s="6"/>
    </row>
    <row r="59" s="1" customFormat="1" spans="2:16">
      <c r="B59" s="1">
        <f>K61</f>
        <v>7.528625</v>
      </c>
      <c r="C59" s="1" t="s">
        <v>37</v>
      </c>
      <c r="E59" s="1">
        <f>I61</f>
        <v>110.186</v>
      </c>
      <c r="F59" s="1">
        <f>E59/110.186</f>
        <v>1</v>
      </c>
      <c r="G59" s="1" t="s">
        <v>113</v>
      </c>
      <c r="H59" s="1" t="s">
        <v>12</v>
      </c>
      <c r="I59" s="1" t="s">
        <v>13</v>
      </c>
      <c r="J59" s="1" t="s">
        <v>14</v>
      </c>
      <c r="K59" s="1" t="s">
        <v>15</v>
      </c>
      <c r="L59" s="1" t="s">
        <v>16</v>
      </c>
      <c r="M59" s="1" t="s">
        <v>17</v>
      </c>
      <c r="N59" s="1" t="s">
        <v>18</v>
      </c>
      <c r="O59" s="1" t="s">
        <v>19</v>
      </c>
      <c r="P59" s="1" t="s">
        <v>20</v>
      </c>
    </row>
    <row r="60" spans="8:12">
      <c r="H60" t="s">
        <v>21</v>
      </c>
      <c r="I60" s="6">
        <v>-1200020</v>
      </c>
      <c r="J60">
        <v>169468</v>
      </c>
      <c r="K60">
        <v>734894</v>
      </c>
      <c r="L60">
        <v>97573.3</v>
      </c>
    </row>
    <row r="61" spans="8:16">
      <c r="H61" t="s">
        <v>22</v>
      </c>
      <c r="I61">
        <v>110.186</v>
      </c>
      <c r="J61">
        <v>29162.4</v>
      </c>
      <c r="K61">
        <v>7.528625</v>
      </c>
      <c r="L61">
        <v>0.00354954</v>
      </c>
      <c r="M61">
        <v>6.86455</v>
      </c>
      <c r="N61">
        <v>1096.81</v>
      </c>
      <c r="O61" s="6">
        <v>6.38579e-5</v>
      </c>
      <c r="P61">
        <v>0.00017629</v>
      </c>
    </row>
    <row r="62" spans="9:9">
      <c r="I62" s="6"/>
    </row>
    <row r="63" spans="2:16">
      <c r="B63">
        <f>K65</f>
        <v>7.571452</v>
      </c>
      <c r="E63">
        <f>I65</f>
        <v>25.8086</v>
      </c>
      <c r="G63" t="s">
        <v>113</v>
      </c>
      <c r="H63" t="s">
        <v>12</v>
      </c>
      <c r="I63" t="s">
        <v>13</v>
      </c>
      <c r="J63" t="s">
        <v>14</v>
      </c>
      <c r="K63" t="s">
        <v>15</v>
      </c>
      <c r="L63" t="s">
        <v>16</v>
      </c>
      <c r="M63" t="s">
        <v>17</v>
      </c>
      <c r="N63" t="s">
        <v>18</v>
      </c>
      <c r="O63" t="s">
        <v>19</v>
      </c>
      <c r="P63" t="s">
        <v>20</v>
      </c>
    </row>
    <row r="64" spans="8:12">
      <c r="H64" t="s">
        <v>21</v>
      </c>
      <c r="I64" s="6">
        <v>-2426150</v>
      </c>
      <c r="J64">
        <v>331861</v>
      </c>
      <c r="K64">
        <v>281402</v>
      </c>
      <c r="L64">
        <v>37146.5</v>
      </c>
    </row>
    <row r="65" spans="8:16">
      <c r="H65" t="s">
        <v>22</v>
      </c>
      <c r="I65">
        <v>25.8086</v>
      </c>
      <c r="J65">
        <v>7543.33</v>
      </c>
      <c r="K65">
        <v>7.571452</v>
      </c>
      <c r="L65">
        <v>0.00321417</v>
      </c>
      <c r="M65">
        <v>1.97014</v>
      </c>
      <c r="N65">
        <v>340.253</v>
      </c>
      <c r="O65" s="6">
        <v>6.81244e-5</v>
      </c>
      <c r="P65">
        <v>0.000197944</v>
      </c>
    </row>
    <row r="66" spans="9:9">
      <c r="I66" s="6"/>
    </row>
    <row r="67" spans="1:16">
      <c r="A67" t="s">
        <v>72</v>
      </c>
      <c r="B67">
        <f>K69</f>
        <v>7.528226</v>
      </c>
      <c r="D67" s="5" t="s">
        <v>116</v>
      </c>
      <c r="E67">
        <f>I69</f>
        <v>89.246</v>
      </c>
      <c r="G67" t="s">
        <v>113</v>
      </c>
      <c r="H67" t="s">
        <v>12</v>
      </c>
      <c r="I67" t="s">
        <v>13</v>
      </c>
      <c r="J67" t="s">
        <v>14</v>
      </c>
      <c r="K67" t="s">
        <v>15</v>
      </c>
      <c r="L67" t="s">
        <v>16</v>
      </c>
      <c r="M67" t="s">
        <v>17</v>
      </c>
      <c r="N67" t="s">
        <v>18</v>
      </c>
      <c r="O67" t="s">
        <v>19</v>
      </c>
      <c r="P67" t="s">
        <v>20</v>
      </c>
    </row>
    <row r="68" spans="1:12">
      <c r="A68" t="s">
        <v>117</v>
      </c>
      <c r="H68" t="s">
        <v>21</v>
      </c>
      <c r="I68">
        <v>-487398</v>
      </c>
      <c r="J68">
        <v>72171.1</v>
      </c>
      <c r="K68">
        <v>188297</v>
      </c>
      <c r="L68">
        <v>24997.6</v>
      </c>
    </row>
    <row r="69" spans="8:16">
      <c r="H69" t="s">
        <v>22</v>
      </c>
      <c r="I69">
        <v>89.246</v>
      </c>
      <c r="J69">
        <v>21906</v>
      </c>
      <c r="K69">
        <v>7.528226</v>
      </c>
      <c r="L69">
        <v>0.00382732</v>
      </c>
      <c r="M69">
        <v>3.10128</v>
      </c>
      <c r="N69">
        <v>472.468</v>
      </c>
      <c r="O69" s="6">
        <v>3.93689e-5</v>
      </c>
      <c r="P69">
        <v>0.000104281</v>
      </c>
    </row>
    <row r="71" spans="2:16">
      <c r="B71">
        <f>K73</f>
        <v>7.571329</v>
      </c>
      <c r="E71">
        <f>I73</f>
        <v>15.6404</v>
      </c>
      <c r="G71" t="s">
        <v>113</v>
      </c>
      <c r="H71" t="s">
        <v>12</v>
      </c>
      <c r="I71" t="s">
        <v>13</v>
      </c>
      <c r="J71" t="s">
        <v>14</v>
      </c>
      <c r="K71" t="s">
        <v>15</v>
      </c>
      <c r="L71" t="s">
        <v>16</v>
      </c>
      <c r="M71" t="s">
        <v>17</v>
      </c>
      <c r="N71" t="s">
        <v>18</v>
      </c>
      <c r="O71" t="s">
        <v>19</v>
      </c>
      <c r="P71" t="s">
        <v>20</v>
      </c>
    </row>
    <row r="72" spans="8:12">
      <c r="H72" t="s">
        <v>21</v>
      </c>
      <c r="I72" s="6">
        <v>-1528110</v>
      </c>
      <c r="J72">
        <v>210433</v>
      </c>
      <c r="K72">
        <v>610047</v>
      </c>
      <c r="L72">
        <v>80502.6</v>
      </c>
    </row>
    <row r="73" spans="8:16">
      <c r="H73" t="s">
        <v>22</v>
      </c>
      <c r="I73">
        <v>15.6404</v>
      </c>
      <c r="J73">
        <v>4672.57</v>
      </c>
      <c r="K73">
        <v>7.571329</v>
      </c>
      <c r="L73">
        <v>0.00314456</v>
      </c>
      <c r="M73">
        <v>4.93171</v>
      </c>
      <c r="N73">
        <v>853.381</v>
      </c>
      <c r="O73">
        <v>0.00025415</v>
      </c>
      <c r="P73">
        <v>0.000808278</v>
      </c>
    </row>
    <row r="74" spans="9:9">
      <c r="I74" s="6"/>
    </row>
    <row r="75" spans="2:16">
      <c r="B75">
        <f>K77</f>
        <v>8.098793</v>
      </c>
      <c r="E75">
        <f>I77</f>
        <v>51.0051</v>
      </c>
      <c r="G75" t="s">
        <v>113</v>
      </c>
      <c r="H75" t="s">
        <v>12</v>
      </c>
      <c r="I75" t="s">
        <v>13</v>
      </c>
      <c r="J75" t="s">
        <v>14</v>
      </c>
      <c r="K75" t="s">
        <v>15</v>
      </c>
      <c r="L75" t="s">
        <v>16</v>
      </c>
      <c r="M75" t="s">
        <v>17</v>
      </c>
      <c r="N75" t="s">
        <v>18</v>
      </c>
      <c r="O75" t="s">
        <v>19</v>
      </c>
      <c r="P75" t="s">
        <v>20</v>
      </c>
    </row>
    <row r="76" spans="8:12">
      <c r="H76" t="s">
        <v>21</v>
      </c>
      <c r="I76">
        <v>809587</v>
      </c>
      <c r="J76">
        <v>-93687.8</v>
      </c>
      <c r="K76">
        <v>133357</v>
      </c>
      <c r="L76">
        <v>16460</v>
      </c>
    </row>
    <row r="77" spans="8:16">
      <c r="H77" t="s">
        <v>22</v>
      </c>
      <c r="I77">
        <v>51.0051</v>
      </c>
      <c r="J77">
        <v>14797.4</v>
      </c>
      <c r="K77">
        <v>8.098793</v>
      </c>
      <c r="L77">
        <v>0.00323813</v>
      </c>
      <c r="M77">
        <v>2.09574</v>
      </c>
      <c r="N77">
        <v>384.417</v>
      </c>
      <c r="O77" s="6">
        <v>4.03856e-5</v>
      </c>
      <c r="P77">
        <v>0.000103082</v>
      </c>
    </row>
    <row r="79" spans="1:16">
      <c r="A79" t="s">
        <v>89</v>
      </c>
      <c r="B79">
        <f>K81</f>
        <v>9.073213</v>
      </c>
      <c r="C79" s="1" t="s">
        <v>41</v>
      </c>
      <c r="D79" t="s">
        <v>118</v>
      </c>
      <c r="E79">
        <f>I81</f>
        <v>168.056</v>
      </c>
      <c r="F79" s="1">
        <f>E79/110.186</f>
        <v>1.52520283883615</v>
      </c>
      <c r="G79" t="s">
        <v>113</v>
      </c>
      <c r="H79" t="s">
        <v>12</v>
      </c>
      <c r="I79" t="s">
        <v>13</v>
      </c>
      <c r="J79" t="s">
        <v>14</v>
      </c>
      <c r="K79" t="s">
        <v>15</v>
      </c>
      <c r="L79" t="s">
        <v>16</v>
      </c>
      <c r="M79" t="s">
        <v>17</v>
      </c>
      <c r="N79" t="s">
        <v>18</v>
      </c>
      <c r="O79" t="s">
        <v>19</v>
      </c>
      <c r="P79" t="s">
        <v>20</v>
      </c>
    </row>
    <row r="80" spans="1:12">
      <c r="A80" t="s">
        <v>119</v>
      </c>
      <c r="H80" t="s">
        <v>21</v>
      </c>
      <c r="I80">
        <v>422288</v>
      </c>
      <c r="J80">
        <v>-43773.9</v>
      </c>
      <c r="K80">
        <v>204657</v>
      </c>
      <c r="L80">
        <v>22548</v>
      </c>
    </row>
    <row r="81" spans="8:16">
      <c r="H81" t="s">
        <v>22</v>
      </c>
      <c r="I81">
        <v>168.056</v>
      </c>
      <c r="J81">
        <v>35715.5</v>
      </c>
      <c r="K81">
        <v>9.073213</v>
      </c>
      <c r="L81">
        <v>0.00442043</v>
      </c>
      <c r="M81">
        <v>7.10586</v>
      </c>
      <c r="N81">
        <v>965.129</v>
      </c>
      <c r="O81" s="6">
        <v>5.76415e-5</v>
      </c>
      <c r="P81">
        <v>0.000143756</v>
      </c>
    </row>
    <row r="83" spans="1:16">
      <c r="A83" t="s">
        <v>120</v>
      </c>
      <c r="B83">
        <f>K85</f>
        <v>10.60713</v>
      </c>
      <c r="D83" t="s">
        <v>121</v>
      </c>
      <c r="E83">
        <f>I85</f>
        <v>33.0809</v>
      </c>
      <c r="G83" t="s">
        <v>113</v>
      </c>
      <c r="H83" t="s">
        <v>12</v>
      </c>
      <c r="I83" t="s">
        <v>13</v>
      </c>
      <c r="J83" t="s">
        <v>14</v>
      </c>
      <c r="K83" t="s">
        <v>15</v>
      </c>
      <c r="L83" t="s">
        <v>16</v>
      </c>
      <c r="M83" t="s">
        <v>17</v>
      </c>
      <c r="N83" t="s">
        <v>18</v>
      </c>
      <c r="O83" t="s">
        <v>19</v>
      </c>
      <c r="P83" t="s">
        <v>20</v>
      </c>
    </row>
    <row r="84" spans="8:12">
      <c r="H84" t="s">
        <v>21</v>
      </c>
      <c r="I84">
        <v>-337337</v>
      </c>
      <c r="J84">
        <v>34125.2</v>
      </c>
      <c r="K84">
        <v>49573</v>
      </c>
      <c r="L84">
        <v>4672.36</v>
      </c>
    </row>
    <row r="85" spans="8:16">
      <c r="H85" t="s">
        <v>22</v>
      </c>
      <c r="I85">
        <v>33.0809</v>
      </c>
      <c r="J85">
        <v>6039.45</v>
      </c>
      <c r="K85">
        <v>10.60713</v>
      </c>
      <c r="L85">
        <v>0.00514573</v>
      </c>
      <c r="M85">
        <v>1.43696</v>
      </c>
      <c r="N85">
        <v>166.344</v>
      </c>
      <c r="O85" s="6">
        <v>6.82668e-5</v>
      </c>
      <c r="P85">
        <v>0.00017284</v>
      </c>
    </row>
    <row r="87" spans="2:16">
      <c r="B87">
        <f>K89</f>
        <v>11.35117</v>
      </c>
      <c r="E87">
        <f>I89</f>
        <v>44338.7</v>
      </c>
      <c r="G87" t="s">
        <v>83</v>
      </c>
      <c r="H87" t="s">
        <v>12</v>
      </c>
      <c r="I87" t="s">
        <v>13</v>
      </c>
      <c r="J87" t="s">
        <v>14</v>
      </c>
      <c r="K87" t="s">
        <v>15</v>
      </c>
      <c r="L87" t="s">
        <v>16</v>
      </c>
      <c r="M87" t="s">
        <v>17</v>
      </c>
      <c r="N87" t="s">
        <v>18</v>
      </c>
      <c r="O87" t="s">
        <v>19</v>
      </c>
      <c r="P87" t="s">
        <v>20</v>
      </c>
    </row>
    <row r="88" spans="8:12">
      <c r="H88" t="s">
        <v>21</v>
      </c>
      <c r="I88" s="6">
        <v>-1031980</v>
      </c>
      <c r="J88">
        <v>91272.7</v>
      </c>
      <c r="K88">
        <v>146693</v>
      </c>
      <c r="L88">
        <v>12324.8</v>
      </c>
    </row>
    <row r="89" spans="8:16">
      <c r="H89" t="s">
        <v>24</v>
      </c>
      <c r="I89">
        <v>44338.7</v>
      </c>
      <c r="J89">
        <v>87703.9</v>
      </c>
      <c r="K89">
        <v>11.35117</v>
      </c>
      <c r="L89">
        <v>0.321843</v>
      </c>
      <c r="M89">
        <v>5011.23</v>
      </c>
      <c r="N89">
        <v>6886.99</v>
      </c>
      <c r="O89">
        <v>0.00457949</v>
      </c>
      <c r="P89">
        <v>0.0261618</v>
      </c>
    </row>
    <row r="90" spans="9:9">
      <c r="I90" s="6"/>
    </row>
    <row r="91" spans="1:16">
      <c r="A91" t="s">
        <v>122</v>
      </c>
      <c r="B91">
        <f>K93</f>
        <v>12.39138</v>
      </c>
      <c r="C91" s="4" t="s">
        <v>47</v>
      </c>
      <c r="D91" t="s">
        <v>123</v>
      </c>
      <c r="E91">
        <f>I93</f>
        <v>133.311</v>
      </c>
      <c r="F91" s="1">
        <f>E91/110.186</f>
        <v>1.20987239758227</v>
      </c>
      <c r="G91" t="s">
        <v>113</v>
      </c>
      <c r="H91" t="s">
        <v>12</v>
      </c>
      <c r="I91" t="s">
        <v>13</v>
      </c>
      <c r="J91" t="s">
        <v>14</v>
      </c>
      <c r="K91" t="s">
        <v>15</v>
      </c>
      <c r="L91" t="s">
        <v>16</v>
      </c>
      <c r="M91" t="s">
        <v>17</v>
      </c>
      <c r="N91" t="s">
        <v>18</v>
      </c>
      <c r="O91" t="s">
        <v>19</v>
      </c>
      <c r="P91" t="s">
        <v>20</v>
      </c>
    </row>
    <row r="92" spans="8:12">
      <c r="H92" t="s">
        <v>21</v>
      </c>
      <c r="I92" s="6">
        <v>-1621210</v>
      </c>
      <c r="J92">
        <v>138546</v>
      </c>
      <c r="K92">
        <v>545259</v>
      </c>
      <c r="L92">
        <v>43971.3</v>
      </c>
    </row>
    <row r="93" spans="8:16">
      <c r="H93" t="s">
        <v>22</v>
      </c>
      <c r="I93">
        <v>133.311</v>
      </c>
      <c r="J93">
        <v>22291.3</v>
      </c>
      <c r="K93">
        <v>12.39138</v>
      </c>
      <c r="L93">
        <v>0.00561821</v>
      </c>
      <c r="M93">
        <v>9.25041</v>
      </c>
      <c r="N93">
        <v>939.325</v>
      </c>
      <c r="O93">
        <v>0.000110902</v>
      </c>
      <c r="P93">
        <v>0.000309729</v>
      </c>
    </row>
    <row r="94" spans="9:9">
      <c r="I94" s="6"/>
    </row>
    <row r="95" spans="2:16">
      <c r="B95">
        <f>K97</f>
        <v>12.48577</v>
      </c>
      <c r="E95">
        <f>I97</f>
        <v>76.9949</v>
      </c>
      <c r="G95" t="s">
        <v>113</v>
      </c>
      <c r="H95" t="s">
        <v>12</v>
      </c>
      <c r="I95" t="s">
        <v>13</v>
      </c>
      <c r="J95" t="s">
        <v>14</v>
      </c>
      <c r="K95" t="s">
        <v>15</v>
      </c>
      <c r="L95" t="s">
        <v>16</v>
      </c>
      <c r="M95" t="s">
        <v>17</v>
      </c>
      <c r="N95" t="s">
        <v>18</v>
      </c>
      <c r="O95" t="s">
        <v>19</v>
      </c>
      <c r="P95" t="s">
        <v>20</v>
      </c>
    </row>
    <row r="96" spans="8:12">
      <c r="H96" t="s">
        <v>21</v>
      </c>
      <c r="I96" s="6">
        <v>-1197860</v>
      </c>
      <c r="J96">
        <v>103898</v>
      </c>
      <c r="K96">
        <v>484185</v>
      </c>
      <c r="L96">
        <v>38759.7</v>
      </c>
    </row>
    <row r="97" spans="8:16">
      <c r="H97" t="s">
        <v>22</v>
      </c>
      <c r="I97">
        <v>76.9949</v>
      </c>
      <c r="J97">
        <v>11399.1</v>
      </c>
      <c r="K97">
        <v>12.48577</v>
      </c>
      <c r="L97">
        <v>0.00634542</v>
      </c>
      <c r="M97">
        <v>9.46733</v>
      </c>
      <c r="N97">
        <v>851.386</v>
      </c>
      <c r="O97">
        <v>0.000226081</v>
      </c>
      <c r="P97">
        <v>0.000619802</v>
      </c>
    </row>
    <row r="98" spans="9:9">
      <c r="I98" s="6"/>
    </row>
    <row r="99" spans="2:16">
      <c r="B99">
        <f>K101</f>
        <v>12.93346</v>
      </c>
      <c r="C99" s="1" t="s">
        <v>49</v>
      </c>
      <c r="E99">
        <f>I101</f>
        <v>17217.2</v>
      </c>
      <c r="F99" s="1">
        <f>E99/110.186</f>
        <v>156.255785671501</v>
      </c>
      <c r="G99" t="s">
        <v>113</v>
      </c>
      <c r="H99" t="s">
        <v>12</v>
      </c>
      <c r="I99" t="s">
        <v>13</v>
      </c>
      <c r="J99" t="s">
        <v>14</v>
      </c>
      <c r="K99" t="s">
        <v>15</v>
      </c>
      <c r="L99" t="s">
        <v>16</v>
      </c>
      <c r="M99" t="s">
        <v>17</v>
      </c>
      <c r="N99" t="s">
        <v>18</v>
      </c>
      <c r="O99" t="s">
        <v>19</v>
      </c>
      <c r="P99" t="s">
        <v>20</v>
      </c>
    </row>
    <row r="100" spans="8:12">
      <c r="H100" t="s">
        <v>21</v>
      </c>
      <c r="I100" s="6">
        <v>4348930</v>
      </c>
      <c r="J100">
        <v>-323253</v>
      </c>
      <c r="K100" s="6">
        <v>12570300</v>
      </c>
      <c r="L100">
        <v>971480</v>
      </c>
    </row>
    <row r="101" spans="8:16">
      <c r="H101" t="s">
        <v>22</v>
      </c>
      <c r="I101">
        <v>17217.2</v>
      </c>
      <c r="J101" s="6">
        <v>2119070</v>
      </c>
      <c r="K101">
        <v>12.93346</v>
      </c>
      <c r="L101">
        <v>0.00763282</v>
      </c>
      <c r="M101">
        <v>748.464</v>
      </c>
      <c r="N101">
        <v>58566.6</v>
      </c>
      <c r="O101">
        <v>0.000101594</v>
      </c>
      <c r="P101">
        <v>0.00025612</v>
      </c>
    </row>
    <row r="102" spans="8:10">
      <c r="H102" s="6"/>
      <c r="I102"/>
      <c r="J102" s="6"/>
    </row>
    <row r="103" spans="1:16">
      <c r="A103" t="s">
        <v>124</v>
      </c>
      <c r="B103">
        <f>K105</f>
        <v>14.50012</v>
      </c>
      <c r="C103" s="1" t="s">
        <v>51</v>
      </c>
      <c r="D103" t="s">
        <v>125</v>
      </c>
      <c r="E103">
        <f>I105</f>
        <v>180.694</v>
      </c>
      <c r="F103" s="1">
        <f>E103/110.186</f>
        <v>1.63989980578295</v>
      </c>
      <c r="G103" t="s">
        <v>113</v>
      </c>
      <c r="H103" t="s">
        <v>12</v>
      </c>
      <c r="I103" t="s">
        <v>13</v>
      </c>
      <c r="J103" t="s">
        <v>14</v>
      </c>
      <c r="K103" t="s">
        <v>15</v>
      </c>
      <c r="L103" t="s">
        <v>16</v>
      </c>
      <c r="M103" t="s">
        <v>17</v>
      </c>
      <c r="N103" t="s">
        <v>18</v>
      </c>
      <c r="O103" t="s">
        <v>19</v>
      </c>
      <c r="P103" t="s">
        <v>20</v>
      </c>
    </row>
    <row r="104" spans="8:12">
      <c r="H104" t="s">
        <v>21</v>
      </c>
      <c r="I104">
        <v>307643</v>
      </c>
      <c r="J104">
        <v>-12811</v>
      </c>
      <c r="K104">
        <v>245968</v>
      </c>
      <c r="L104">
        <v>16953.3</v>
      </c>
    </row>
    <row r="105" spans="8:16">
      <c r="H105" t="s">
        <v>22</v>
      </c>
      <c r="I105">
        <v>180.694</v>
      </c>
      <c r="J105">
        <v>20364.5</v>
      </c>
      <c r="K105">
        <v>14.50012</v>
      </c>
      <c r="L105">
        <v>0.00833563</v>
      </c>
      <c r="M105">
        <v>9.99365</v>
      </c>
      <c r="N105">
        <v>701.021</v>
      </c>
      <c r="O105">
        <v>0.000137211</v>
      </c>
      <c r="P105">
        <v>0.000360834</v>
      </c>
    </row>
    <row r="107" spans="1:16">
      <c r="A107" t="s">
        <v>126</v>
      </c>
      <c r="B107">
        <f>K109</f>
        <v>15.69871</v>
      </c>
      <c r="C107" s="1" t="s">
        <v>55</v>
      </c>
      <c r="D107" t="s">
        <v>127</v>
      </c>
      <c r="E107">
        <f>I109</f>
        <v>1432.25</v>
      </c>
      <c r="F107" s="1">
        <f>E107/110.186</f>
        <v>12.9984753053927</v>
      </c>
      <c r="G107" t="s">
        <v>113</v>
      </c>
      <c r="H107" t="s">
        <v>12</v>
      </c>
      <c r="I107" t="s">
        <v>13</v>
      </c>
      <c r="J107" t="s">
        <v>14</v>
      </c>
      <c r="K107" t="s">
        <v>15</v>
      </c>
      <c r="L107" t="s">
        <v>16</v>
      </c>
      <c r="M107" t="s">
        <v>17</v>
      </c>
      <c r="N107" t="s">
        <v>18</v>
      </c>
      <c r="O107" t="s">
        <v>19</v>
      </c>
      <c r="P107" t="s">
        <v>20</v>
      </c>
    </row>
    <row r="108" spans="8:12">
      <c r="H108" t="s">
        <v>21</v>
      </c>
      <c r="I108">
        <v>532777</v>
      </c>
      <c r="J108">
        <v>-25206.3</v>
      </c>
      <c r="K108">
        <v>624824</v>
      </c>
      <c r="L108">
        <v>39785.4</v>
      </c>
    </row>
    <row r="109" spans="8:16">
      <c r="H109" t="s">
        <v>22</v>
      </c>
      <c r="I109">
        <v>1432.25</v>
      </c>
      <c r="J109">
        <v>122604</v>
      </c>
      <c r="K109">
        <v>15.69871</v>
      </c>
      <c r="L109">
        <v>0.0109744</v>
      </c>
      <c r="M109">
        <v>47.779</v>
      </c>
      <c r="N109">
        <v>2578.84</v>
      </c>
      <c r="O109">
        <v>0.000111063</v>
      </c>
      <c r="P109">
        <v>0.000284157</v>
      </c>
    </row>
    <row r="111" spans="2:16">
      <c r="B111">
        <f>K113</f>
        <v>16.57511</v>
      </c>
      <c r="E111">
        <f>I113</f>
        <v>6377.28</v>
      </c>
      <c r="G111" t="s">
        <v>83</v>
      </c>
      <c r="H111" t="s">
        <v>12</v>
      </c>
      <c r="I111" t="s">
        <v>13</v>
      </c>
      <c r="J111" t="s">
        <v>14</v>
      </c>
      <c r="K111" t="s">
        <v>15</v>
      </c>
      <c r="L111" t="s">
        <v>16</v>
      </c>
      <c r="M111" t="s">
        <v>17</v>
      </c>
      <c r="N111" t="s">
        <v>18</v>
      </c>
      <c r="O111" t="s">
        <v>19</v>
      </c>
      <c r="P111" t="s">
        <v>20</v>
      </c>
    </row>
    <row r="112" spans="8:12">
      <c r="H112" t="s">
        <v>21</v>
      </c>
      <c r="I112">
        <v>-636529</v>
      </c>
      <c r="J112">
        <v>47475.8</v>
      </c>
      <c r="K112">
        <v>26004.2</v>
      </c>
      <c r="L112">
        <v>1552.34</v>
      </c>
    </row>
    <row r="113" spans="8:16">
      <c r="H113" t="s">
        <v>24</v>
      </c>
      <c r="I113">
        <v>6377.28</v>
      </c>
      <c r="J113">
        <v>23117</v>
      </c>
      <c r="K113">
        <v>16.57511</v>
      </c>
      <c r="L113">
        <v>0.175624</v>
      </c>
      <c r="M113">
        <v>317.196</v>
      </c>
      <c r="N113">
        <v>570.276</v>
      </c>
      <c r="O113">
        <v>0.00132372</v>
      </c>
      <c r="P113">
        <v>0.00758515</v>
      </c>
    </row>
    <row r="115" spans="2:16">
      <c r="B115">
        <f>K117</f>
        <v>17.1931</v>
      </c>
      <c r="C115" s="1" t="s">
        <v>57</v>
      </c>
      <c r="E115">
        <f>I117</f>
        <v>343.487</v>
      </c>
      <c r="F115" s="1">
        <f>E115/110.186</f>
        <v>3.11733795582016</v>
      </c>
      <c r="G115" t="s">
        <v>113</v>
      </c>
      <c r="H115" t="s">
        <v>12</v>
      </c>
      <c r="I115" t="s">
        <v>13</v>
      </c>
      <c r="J115" t="s">
        <v>14</v>
      </c>
      <c r="K115" t="s">
        <v>15</v>
      </c>
      <c r="L115" t="s">
        <v>16</v>
      </c>
      <c r="M115" t="s">
        <v>17</v>
      </c>
      <c r="N115" t="s">
        <v>18</v>
      </c>
      <c r="O115" t="s">
        <v>19</v>
      </c>
      <c r="P115" t="s">
        <v>20</v>
      </c>
    </row>
    <row r="116" spans="8:12">
      <c r="H116" t="s">
        <v>21</v>
      </c>
      <c r="I116" s="6">
        <v>-1568800</v>
      </c>
      <c r="J116">
        <v>101619</v>
      </c>
      <c r="K116" s="6">
        <v>1298300</v>
      </c>
      <c r="L116">
        <v>75488</v>
      </c>
    </row>
    <row r="117" spans="8:16">
      <c r="H117" t="s">
        <v>22</v>
      </c>
      <c r="I117">
        <v>343.487</v>
      </c>
      <c r="J117">
        <v>38565.3</v>
      </c>
      <c r="K117">
        <v>17.1931</v>
      </c>
      <c r="L117">
        <v>0.00836723</v>
      </c>
      <c r="M117">
        <v>41.7965</v>
      </c>
      <c r="N117">
        <v>2923.05</v>
      </c>
      <c r="O117">
        <v>0.000304538</v>
      </c>
      <c r="P117">
        <v>0.000796508</v>
      </c>
    </row>
    <row r="118" spans="9:11">
      <c r="I118" s="6"/>
      <c r="J118"/>
      <c r="K118" s="6"/>
    </row>
    <row r="119" spans="1:16">
      <c r="A119" t="s">
        <v>128</v>
      </c>
      <c r="B119">
        <f>K121</f>
        <v>18.0507</v>
      </c>
      <c r="C119" s="1" t="s">
        <v>25</v>
      </c>
      <c r="D119" t="s">
        <v>129</v>
      </c>
      <c r="E119">
        <f>I121</f>
        <v>352.889</v>
      </c>
      <c r="F119" s="1">
        <f>E119/110.186</f>
        <v>3.20266640045015</v>
      </c>
      <c r="G119" t="s">
        <v>113</v>
      </c>
      <c r="H119" t="s">
        <v>12</v>
      </c>
      <c r="I119" t="s">
        <v>13</v>
      </c>
      <c r="J119" t="s">
        <v>14</v>
      </c>
      <c r="K119" t="s">
        <v>15</v>
      </c>
      <c r="L119" t="s">
        <v>16</v>
      </c>
      <c r="M119" t="s">
        <v>17</v>
      </c>
      <c r="N119" t="s">
        <v>18</v>
      </c>
      <c r="O119" t="s">
        <v>19</v>
      </c>
      <c r="P119" t="s">
        <v>20</v>
      </c>
    </row>
    <row r="120" spans="8:12">
      <c r="H120" t="s">
        <v>21</v>
      </c>
      <c r="I120">
        <v>908729</v>
      </c>
      <c r="J120">
        <v>-35766.2</v>
      </c>
      <c r="K120">
        <v>421668</v>
      </c>
      <c r="L120">
        <v>23341.1</v>
      </c>
    </row>
    <row r="121" spans="8:16">
      <c r="H121" t="s">
        <v>22</v>
      </c>
      <c r="I121">
        <v>352.889</v>
      </c>
      <c r="J121">
        <v>23877.6</v>
      </c>
      <c r="K121">
        <v>18.0507</v>
      </c>
      <c r="L121">
        <v>0.0138841</v>
      </c>
      <c r="M121">
        <v>22.624</v>
      </c>
      <c r="N121">
        <v>917.041</v>
      </c>
      <c r="O121">
        <v>0.000253457</v>
      </c>
      <c r="P121">
        <v>0.000712721</v>
      </c>
    </row>
    <row r="123" spans="2:16">
      <c r="B123">
        <f>K125</f>
        <v>18.10156</v>
      </c>
      <c r="E123">
        <f>I125</f>
        <v>178.057</v>
      </c>
      <c r="G123" t="s">
        <v>113</v>
      </c>
      <c r="H123" t="s">
        <v>12</v>
      </c>
      <c r="I123" t="s">
        <v>13</v>
      </c>
      <c r="J123" t="s">
        <v>14</v>
      </c>
      <c r="K123" t="s">
        <v>15</v>
      </c>
      <c r="L123" t="s">
        <v>16</v>
      </c>
      <c r="M123" t="s">
        <v>17</v>
      </c>
      <c r="N123" t="s">
        <v>18</v>
      </c>
      <c r="O123" t="s">
        <v>19</v>
      </c>
      <c r="P123" t="s">
        <v>20</v>
      </c>
    </row>
    <row r="124" spans="8:12">
      <c r="H124" t="s">
        <v>21</v>
      </c>
      <c r="I124">
        <v>-763696</v>
      </c>
      <c r="J124">
        <v>56751.6</v>
      </c>
      <c r="K124">
        <v>181320</v>
      </c>
      <c r="L124">
        <v>10005.2</v>
      </c>
    </row>
    <row r="125" spans="8:16">
      <c r="H125" t="s">
        <v>22</v>
      </c>
      <c r="I125">
        <v>178.057</v>
      </c>
      <c r="J125">
        <v>10329.8</v>
      </c>
      <c r="K125">
        <v>18.10156</v>
      </c>
      <c r="L125">
        <v>0.0161933</v>
      </c>
      <c r="M125">
        <v>13.8005</v>
      </c>
      <c r="N125">
        <v>472.731</v>
      </c>
      <c r="O125">
        <v>0.000347585</v>
      </c>
      <c r="P125">
        <v>0.00101294</v>
      </c>
    </row>
    <row r="127" spans="2:16">
      <c r="B127">
        <f>K129</f>
        <v>18.88617</v>
      </c>
      <c r="C127" s="1" t="s">
        <v>60</v>
      </c>
      <c r="E127">
        <f>I129</f>
        <v>9510.63</v>
      </c>
      <c r="F127" s="1">
        <f>E127/110.186</f>
        <v>86.3143230537455</v>
      </c>
      <c r="G127" t="s">
        <v>113</v>
      </c>
      <c r="H127" t="s">
        <v>12</v>
      </c>
      <c r="I127" t="s">
        <v>13</v>
      </c>
      <c r="J127" t="s">
        <v>14</v>
      </c>
      <c r="K127" t="s">
        <v>15</v>
      </c>
      <c r="L127" t="s">
        <v>16</v>
      </c>
      <c r="M127" t="s">
        <v>17</v>
      </c>
      <c r="N127" t="s">
        <v>18</v>
      </c>
      <c r="O127" t="s">
        <v>19</v>
      </c>
      <c r="P127" t="s">
        <v>20</v>
      </c>
    </row>
    <row r="128" spans="8:12">
      <c r="H128" t="s">
        <v>21</v>
      </c>
      <c r="I128" s="6">
        <v>1788000</v>
      </c>
      <c r="J128">
        <v>-78482.4</v>
      </c>
      <c r="K128" s="6">
        <v>2308040</v>
      </c>
      <c r="L128">
        <v>122126</v>
      </c>
    </row>
    <row r="129" spans="8:16">
      <c r="H129" t="s">
        <v>22</v>
      </c>
      <c r="I129">
        <v>9510.63</v>
      </c>
      <c r="J129">
        <v>634208</v>
      </c>
      <c r="K129">
        <v>18.88617</v>
      </c>
      <c r="L129">
        <v>0.0140879</v>
      </c>
      <c r="M129">
        <v>239.691</v>
      </c>
      <c r="N129">
        <v>10060</v>
      </c>
      <c r="O129">
        <v>0.000107352</v>
      </c>
      <c r="P129">
        <v>0.000275903</v>
      </c>
    </row>
    <row r="130" spans="9:11">
      <c r="I130" s="6"/>
      <c r="J130"/>
      <c r="K130" s="6"/>
    </row>
    <row r="131" spans="1:16">
      <c r="A131" t="s">
        <v>130</v>
      </c>
      <c r="B131">
        <f>K133</f>
        <v>23.14329</v>
      </c>
      <c r="C131" s="1" t="s">
        <v>62</v>
      </c>
      <c r="D131" t="s">
        <v>131</v>
      </c>
      <c r="E131">
        <f>I133</f>
        <v>749.153</v>
      </c>
      <c r="F131" s="1">
        <f>E131/110.186</f>
        <v>6.79898535204109</v>
      </c>
      <c r="G131" t="s">
        <v>113</v>
      </c>
      <c r="H131" t="s">
        <v>12</v>
      </c>
      <c r="I131" t="s">
        <v>13</v>
      </c>
      <c r="J131" t="s">
        <v>14</v>
      </c>
      <c r="K131" t="s">
        <v>15</v>
      </c>
      <c r="L131" t="s">
        <v>16</v>
      </c>
      <c r="M131" t="s">
        <v>17</v>
      </c>
      <c r="N131" t="s">
        <v>18</v>
      </c>
      <c r="O131" t="s">
        <v>19</v>
      </c>
      <c r="P131" t="s">
        <v>20</v>
      </c>
    </row>
    <row r="132" spans="8:12">
      <c r="H132" t="s">
        <v>21</v>
      </c>
      <c r="I132" s="6">
        <v>2595210</v>
      </c>
      <c r="J132">
        <v>-97201.9</v>
      </c>
      <c r="K132" s="6">
        <v>2556230</v>
      </c>
      <c r="L132">
        <v>110385</v>
      </c>
    </row>
    <row r="133" spans="8:16">
      <c r="H133" t="s">
        <v>22</v>
      </c>
      <c r="I133">
        <v>749.153</v>
      </c>
      <c r="J133">
        <v>57036.8</v>
      </c>
      <c r="K133">
        <v>23.14329</v>
      </c>
      <c r="L133">
        <v>0.0123391</v>
      </c>
      <c r="M133">
        <v>229.443</v>
      </c>
      <c r="N133">
        <v>10891.4</v>
      </c>
      <c r="O133">
        <v>0.00111371</v>
      </c>
      <c r="P133">
        <v>0.00295463</v>
      </c>
    </row>
    <row r="134" spans="8:10">
      <c r="H134" s="6"/>
      <c r="I134"/>
      <c r="J134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zoomScale="176" zoomScaleNormal="176" topLeftCell="A5" workbookViewId="0">
      <pane xSplit="1" topLeftCell="G1" activePane="topRight" state="frozen"/>
      <selection/>
      <selection pane="topRight" activeCell="K2" sqref="K2:K14"/>
    </sheetView>
  </sheetViews>
  <sheetFormatPr defaultColWidth="9.23076923076923" defaultRowHeight="16.8"/>
  <cols>
    <col min="3" max="4" width="12.9230769230769"/>
    <col min="5" max="5" width="11.2788461538462" customWidth="1"/>
    <col min="6" max="6" width="12.9230769230769"/>
    <col min="7" max="7" width="14.0769230769231"/>
    <col min="9" max="11" width="12.9230769230769"/>
  </cols>
  <sheetData>
    <row r="1" spans="2:10">
      <c r="B1" t="s">
        <v>132</v>
      </c>
      <c r="C1" t="s">
        <v>133</v>
      </c>
      <c r="E1" t="s">
        <v>134</v>
      </c>
      <c r="F1" t="s">
        <v>133</v>
      </c>
      <c r="J1" t="s">
        <v>133</v>
      </c>
    </row>
    <row r="2" spans="1:11">
      <c r="A2" s="1" t="s">
        <v>25</v>
      </c>
      <c r="B2" s="2">
        <f>'Necleus Spectra'!E11</f>
        <v>89.0308</v>
      </c>
      <c r="C2" s="3">
        <f>B2/134.391</f>
        <v>0.662475909845153</v>
      </c>
      <c r="D2" s="3"/>
      <c r="E2">
        <f>'Arm Spectra'!E8</f>
        <v>41.7843</v>
      </c>
      <c r="F2">
        <f>E2/35.59</f>
        <v>1.17404608035965</v>
      </c>
      <c r="G2">
        <f>E2/134.391</f>
        <v>0.310915909547514</v>
      </c>
      <c r="I2">
        <f>Sheet3!E18</f>
        <v>74.6012</v>
      </c>
      <c r="J2">
        <f>Sheet3!F18</f>
        <v>0.677047900822246</v>
      </c>
      <c r="K2">
        <f>I2/134.391</f>
        <v>0.555105624632602</v>
      </c>
    </row>
    <row r="3" spans="1:11">
      <c r="A3" s="1" t="s">
        <v>27</v>
      </c>
      <c r="B3">
        <f>'Necleus Spectra'!E15</f>
        <v>39.8712</v>
      </c>
      <c r="C3" s="3">
        <f t="shared" ref="C3:C15" si="0">B3/134.391</f>
        <v>0.296680581288926</v>
      </c>
      <c r="D3" s="3"/>
      <c r="E3">
        <f>'Arm Spectra'!E12</f>
        <v>6.93582</v>
      </c>
      <c r="F3">
        <f>E3/35.59</f>
        <v>0.194881146389435</v>
      </c>
      <c r="G3">
        <f t="shared" ref="G3:G15" si="1">E3/134.391</f>
        <v>0.0516092595486305</v>
      </c>
      <c r="I3">
        <f>Sheet3!E22</f>
        <v>26.8752</v>
      </c>
      <c r="J3">
        <f>Sheet3!F22</f>
        <v>0.243907574464996</v>
      </c>
      <c r="K3">
        <f t="shared" ref="K3:K15" si="2">I3/134.391</f>
        <v>0.19997767707659</v>
      </c>
    </row>
    <row r="4" spans="1:11">
      <c r="A4" s="1" t="s">
        <v>33</v>
      </c>
      <c r="B4">
        <f>'Necleus Spectra'!E28</f>
        <v>76.558</v>
      </c>
      <c r="C4" s="3">
        <f t="shared" si="0"/>
        <v>0.56966612347553</v>
      </c>
      <c r="D4" s="3"/>
      <c r="E4">
        <f>'Arm Spectra'!E36</f>
        <v>23.7155</v>
      </c>
      <c r="F4">
        <f t="shared" ref="F4:F15" si="3">E4/35.59</f>
        <v>0.666352908120258</v>
      </c>
      <c r="G4">
        <f t="shared" si="1"/>
        <v>0.176466430043679</v>
      </c>
      <c r="I4">
        <f>Sheet3!E47</f>
        <v>79.2856</v>
      </c>
      <c r="J4">
        <f>Sheet3!F47</f>
        <v>0.719561468789138</v>
      </c>
      <c r="K4">
        <f t="shared" si="2"/>
        <v>0.589962125439948</v>
      </c>
    </row>
    <row r="5" spans="1:11">
      <c r="A5" s="1" t="s">
        <v>34</v>
      </c>
      <c r="B5">
        <f>'Necleus Spectra'!E32</f>
        <v>2479.04</v>
      </c>
      <c r="C5" s="3">
        <f t="shared" si="0"/>
        <v>18.4464733501499</v>
      </c>
      <c r="D5" s="3"/>
      <c r="E5">
        <f>'Arm Spectra'!E40</f>
        <v>218.424</v>
      </c>
      <c r="F5">
        <f t="shared" si="3"/>
        <v>6.13722955886485</v>
      </c>
      <c r="G5">
        <f t="shared" si="1"/>
        <v>1.6252874076389</v>
      </c>
      <c r="I5">
        <f>Sheet3!E51</f>
        <v>1901.21</v>
      </c>
      <c r="J5">
        <f>Sheet3!F51</f>
        <v>17.2545513949141</v>
      </c>
      <c r="K5">
        <f t="shared" si="2"/>
        <v>14.1468550721402</v>
      </c>
    </row>
    <row r="6" spans="1:11">
      <c r="A6" s="1" t="s">
        <v>41</v>
      </c>
      <c r="B6">
        <f>'Necleus Spectra'!E56</f>
        <v>222.156</v>
      </c>
      <c r="C6" s="3">
        <f t="shared" si="0"/>
        <v>1.65305712436101</v>
      </c>
      <c r="D6" s="3"/>
      <c r="E6">
        <f>'Arm Spectra'!E64</f>
        <v>101.336</v>
      </c>
      <c r="F6">
        <f t="shared" si="3"/>
        <v>2.8473166619837</v>
      </c>
      <c r="G6">
        <f t="shared" si="1"/>
        <v>0.754038588893602</v>
      </c>
      <c r="I6">
        <f>Sheet3!E79</f>
        <v>168.056</v>
      </c>
      <c r="J6">
        <f>Sheet3!F79</f>
        <v>1.52520283883615</v>
      </c>
      <c r="K6">
        <f t="shared" si="2"/>
        <v>1.25050040553311</v>
      </c>
    </row>
    <row r="7" spans="1:11">
      <c r="A7" s="4" t="s">
        <v>47</v>
      </c>
      <c r="B7">
        <f>'Necleus Spectra'!E74</f>
        <v>142.929</v>
      </c>
      <c r="C7" s="3">
        <f t="shared" si="0"/>
        <v>1.063531040025</v>
      </c>
      <c r="D7" s="3"/>
      <c r="E7">
        <f>'Arm Spectra'!E80</f>
        <v>154.99</v>
      </c>
      <c r="F7">
        <f t="shared" si="3"/>
        <v>4.35487496487777</v>
      </c>
      <c r="G7">
        <f t="shared" si="1"/>
        <v>1.15327663310787</v>
      </c>
      <c r="I7">
        <f>Sheet3!E91</f>
        <v>133.311</v>
      </c>
      <c r="J7">
        <f>Sheet3!F91</f>
        <v>1.20987239758227</v>
      </c>
      <c r="K7">
        <f t="shared" si="2"/>
        <v>0.991963747572382</v>
      </c>
    </row>
    <row r="8" spans="1:11">
      <c r="A8" s="1" t="s">
        <v>49</v>
      </c>
      <c r="B8">
        <f>'Necleus Spectra'!E79</f>
        <v>17515.2</v>
      </c>
      <c r="C8" s="3">
        <f t="shared" si="0"/>
        <v>130.330156037235</v>
      </c>
      <c r="D8" s="3"/>
      <c r="E8">
        <f>'Arm Spectra'!E88</f>
        <v>3398.57</v>
      </c>
      <c r="F8">
        <f t="shared" si="3"/>
        <v>95.4922731104243</v>
      </c>
      <c r="G8">
        <f t="shared" si="1"/>
        <v>25.2886726045643</v>
      </c>
      <c r="I8">
        <f>Sheet3!E99</f>
        <v>17217.2</v>
      </c>
      <c r="J8">
        <f>Sheet3!F99</f>
        <v>156.255785671501</v>
      </c>
      <c r="K8">
        <f t="shared" si="2"/>
        <v>128.11274564517</v>
      </c>
    </row>
    <row r="9" spans="1:11">
      <c r="A9" s="1" t="s">
        <v>135</v>
      </c>
      <c r="B9">
        <f>'Necleus Spectra'!E83</f>
        <v>168.57</v>
      </c>
      <c r="C9" s="3">
        <f t="shared" si="0"/>
        <v>1.2543250664107</v>
      </c>
      <c r="D9" s="3"/>
      <c r="E9">
        <f>'Arm Spectra'!E92</f>
        <v>36.8762</v>
      </c>
      <c r="F9">
        <f t="shared" si="3"/>
        <v>1.03613936499017</v>
      </c>
      <c r="G9">
        <f t="shared" si="1"/>
        <v>0.274394862751226</v>
      </c>
      <c r="I9">
        <f>Sheet3!E103</f>
        <v>180.694</v>
      </c>
      <c r="J9">
        <f>Sheet3!F103</f>
        <v>1.63989980578295</v>
      </c>
      <c r="K9">
        <f t="shared" si="2"/>
        <v>1.34453944088518</v>
      </c>
    </row>
    <row r="10" spans="1:11">
      <c r="A10" s="1" t="s">
        <v>55</v>
      </c>
      <c r="B10">
        <f>'Necleus Spectra'!E87</f>
        <v>1696.12</v>
      </c>
      <c r="C10" s="3">
        <f t="shared" si="0"/>
        <v>12.6207856180845</v>
      </c>
      <c r="D10" s="3"/>
      <c r="E10">
        <f>'Arm Spectra'!E96</f>
        <v>562.203</v>
      </c>
      <c r="F10">
        <f t="shared" si="3"/>
        <v>15.7966563641472</v>
      </c>
      <c r="G10">
        <f t="shared" si="1"/>
        <v>4.18333816996674</v>
      </c>
      <c r="I10">
        <f>Sheet3!E107</f>
        <v>1432.25</v>
      </c>
      <c r="J10">
        <f>Sheet3!F107</f>
        <v>12.9984753053927</v>
      </c>
      <c r="K10">
        <f t="shared" si="2"/>
        <v>10.6573356846813</v>
      </c>
    </row>
    <row r="11" spans="1:11">
      <c r="A11" s="1" t="s">
        <v>57</v>
      </c>
      <c r="B11">
        <f>'Necleus Spectra'!E95</f>
        <v>228.802</v>
      </c>
      <c r="C11" s="3">
        <f t="shared" si="0"/>
        <v>1.70250984068874</v>
      </c>
      <c r="D11" s="3"/>
      <c r="E11">
        <f>'Arm Spectra'!E104</f>
        <v>433.611</v>
      </c>
      <c r="F11">
        <f t="shared" si="3"/>
        <v>12.1835066029784</v>
      </c>
      <c r="G11">
        <f t="shared" si="1"/>
        <v>3.22648838091836</v>
      </c>
      <c r="I11">
        <f>Sheet3!E115</f>
        <v>343.487</v>
      </c>
      <c r="J11">
        <f>Sheet3!F115</f>
        <v>3.11733795582016</v>
      </c>
      <c r="K11">
        <f t="shared" si="2"/>
        <v>2.55587799778259</v>
      </c>
    </row>
    <row r="12" spans="1:11">
      <c r="A12" s="1" t="s">
        <v>25</v>
      </c>
      <c r="B12">
        <f>'Necleus Spectra'!E99</f>
        <v>420.064</v>
      </c>
      <c r="C12" s="3">
        <f t="shared" si="0"/>
        <v>3.12568549977305</v>
      </c>
      <c r="D12" s="3"/>
      <c r="E12">
        <f>'Arm Spectra'!E108</f>
        <v>76.7906</v>
      </c>
      <c r="F12">
        <f t="shared" si="3"/>
        <v>2.15764540601292</v>
      </c>
      <c r="G12">
        <f t="shared" si="1"/>
        <v>0.571396894137256</v>
      </c>
      <c r="I12">
        <f>Sheet3!E119</f>
        <v>352.889</v>
      </c>
      <c r="J12">
        <f>Sheet3!F119</f>
        <v>3.20266640045015</v>
      </c>
      <c r="K12">
        <f t="shared" si="2"/>
        <v>2.62583803974969</v>
      </c>
    </row>
    <row r="13" spans="1:11">
      <c r="A13" s="1" t="s">
        <v>60</v>
      </c>
      <c r="B13">
        <f>'Necleus Spectra'!E103</f>
        <v>6597.17</v>
      </c>
      <c r="C13" s="3">
        <f t="shared" si="0"/>
        <v>49.0893735443594</v>
      </c>
      <c r="D13" s="3"/>
      <c r="E13">
        <f>'Arm Spectra'!E122</f>
        <v>2228.35</v>
      </c>
      <c r="F13">
        <f t="shared" si="3"/>
        <v>62.6116886765945</v>
      </c>
      <c r="G13">
        <f t="shared" si="1"/>
        <v>16.5810954602615</v>
      </c>
      <c r="I13">
        <f>Sheet3!E127</f>
        <v>9510.63</v>
      </c>
      <c r="J13">
        <f>Sheet3!F127</f>
        <v>86.3143230537455</v>
      </c>
      <c r="K13">
        <f t="shared" si="2"/>
        <v>70.7683550237739</v>
      </c>
    </row>
    <row r="14" spans="1:11">
      <c r="A14" s="1" t="s">
        <v>62</v>
      </c>
      <c r="B14">
        <f>'Necleus Spectra'!E107</f>
        <v>657.46</v>
      </c>
      <c r="C14" s="3">
        <f t="shared" si="0"/>
        <v>4.89214307505711</v>
      </c>
      <c r="D14" s="3"/>
      <c r="E14">
        <f>'Arm Spectra'!E126</f>
        <v>245.491</v>
      </c>
      <c r="F14">
        <f t="shared" si="3"/>
        <v>6.89775217757797</v>
      </c>
      <c r="G14">
        <f t="shared" si="1"/>
        <v>1.82669226361884</v>
      </c>
      <c r="I14">
        <f>Sheet3!E131</f>
        <v>749.153</v>
      </c>
      <c r="J14">
        <f>Sheet3!F131</f>
        <v>6.79898535204109</v>
      </c>
      <c r="K14">
        <f t="shared" si="2"/>
        <v>5.57442834713634</v>
      </c>
    </row>
    <row r="15" spans="1:11">
      <c r="A15" s="1" t="s">
        <v>25</v>
      </c>
      <c r="C15" s="3">
        <f t="shared" si="0"/>
        <v>0</v>
      </c>
      <c r="D15" s="3"/>
      <c r="E15">
        <f>'Arm Spectra'!E130</f>
        <v>280.718</v>
      </c>
      <c r="F15">
        <f t="shared" si="3"/>
        <v>7.88755268333802</v>
      </c>
      <c r="G15">
        <f t="shared" si="1"/>
        <v>2.08881547127412</v>
      </c>
      <c r="I15">
        <v>0</v>
      </c>
      <c r="K15">
        <f t="shared" si="2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Necleus Spectra</vt:lpstr>
      <vt:lpstr>Arm Spectra</vt:lpstr>
      <vt:lpstr>Sheet3</vt:lpstr>
      <vt:lpstr>Spectra Emission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:)</cp:lastModifiedBy>
  <dcterms:created xsi:type="dcterms:W3CDTF">2024-01-31T13:53:33Z</dcterms:created>
  <dcterms:modified xsi:type="dcterms:W3CDTF">2024-02-17T14:56:41Z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A957D987D93A0110DD50BA6571309D2C</vt:lpwstr>
  </property>
  <property fmtid="{D5CDD505-2E9C-101B-9397-08002B2CF9AE}" pid="3" name="KSOProductBuildVer">
    <vt:lpwstr>2052-5.1.1.7662</vt:lpwstr>
  </property>
</Properties>
</file>