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8" yWindow="72" windowWidth="15828" windowHeight="6336" tabRatio="708" activeTab="2"/>
  </bookViews>
  <sheets>
    <sheet name="Small 0 - 2048" sheetId="1" r:id="rId1"/>
    <sheet name="Medium 2048 - 512k" sheetId="3" r:id="rId2"/>
    <sheet name="Large 512k - Infinite" sheetId="5" r:id="rId3"/>
    <sheet name="Constants" sheetId="4" r:id="rId4"/>
  </sheets>
  <definedNames>
    <definedName name="_xlnm._FilterDatabase" localSheetId="1" hidden="1">'Medium 2048 - 512k'!$A$2:$G$81</definedName>
    <definedName name="Metadata_Size">Constants!$B$5</definedName>
    <definedName name="Segment_Header_Size">Constants!$B$3</definedName>
    <definedName name="Segment_Size">Constants!$B$2</definedName>
    <definedName name="Zone_Header_Size">Constants!$B$4</definedName>
  </definedNames>
  <calcPr calcId="124519"/>
</workbook>
</file>

<file path=xl/calcChain.xml><?xml version="1.0" encoding="utf-8"?>
<calcChain xmlns="http://schemas.openxmlformats.org/spreadsheetml/2006/main">
  <c r="D81" i="3"/>
  <c r="D80"/>
  <c r="D79"/>
  <c r="D78"/>
  <c r="D77"/>
  <c r="D76"/>
  <c r="D75"/>
  <c r="D74"/>
  <c r="D73"/>
  <c r="D72"/>
  <c r="D71"/>
  <c r="G81"/>
  <c r="F81"/>
  <c r="E81"/>
  <c r="G80"/>
  <c r="F80"/>
  <c r="E80"/>
  <c r="G79"/>
  <c r="F79"/>
  <c r="E79"/>
  <c r="G78"/>
  <c r="F78"/>
  <c r="E78"/>
  <c r="G77"/>
  <c r="F77"/>
  <c r="E77"/>
  <c r="G76"/>
  <c r="F76"/>
  <c r="E76"/>
  <c r="G75"/>
  <c r="F75"/>
  <c r="E75"/>
  <c r="G74"/>
  <c r="F74"/>
  <c r="E74"/>
  <c r="G73"/>
  <c r="F73"/>
  <c r="E73"/>
  <c r="G72"/>
  <c r="F72"/>
  <c r="E72"/>
  <c r="G71"/>
  <c r="F71"/>
  <c r="E71"/>
  <c r="G70"/>
  <c r="F70"/>
  <c r="E70"/>
  <c r="G69"/>
  <c r="F69"/>
  <c r="E69"/>
  <c r="G68"/>
  <c r="F68"/>
  <c r="E68"/>
  <c r="G67"/>
  <c r="F67"/>
  <c r="E67"/>
  <c r="G66"/>
  <c r="F66"/>
  <c r="E66"/>
  <c r="G65"/>
  <c r="F65"/>
  <c r="E65"/>
  <c r="G64"/>
  <c r="F64"/>
  <c r="E64"/>
  <c r="G63"/>
  <c r="F63"/>
  <c r="E63"/>
  <c r="G62"/>
  <c r="F62"/>
  <c r="E62"/>
  <c r="G61"/>
  <c r="F61"/>
  <c r="E61"/>
  <c r="G60"/>
  <c r="F60"/>
  <c r="E60"/>
  <c r="G59"/>
  <c r="F59"/>
  <c r="E59"/>
  <c r="G58"/>
  <c r="F58"/>
  <c r="D58" s="1"/>
  <c r="E58"/>
  <c r="G57"/>
  <c r="F57"/>
  <c r="E57"/>
  <c r="G56"/>
  <c r="F56"/>
  <c r="E56"/>
  <c r="G55"/>
  <c r="F55"/>
  <c r="E55"/>
  <c r="G54"/>
  <c r="F54"/>
  <c r="E54"/>
  <c r="G53"/>
  <c r="F53"/>
  <c r="E53"/>
  <c r="G52"/>
  <c r="F52"/>
  <c r="E52"/>
  <c r="G51"/>
  <c r="F51"/>
  <c r="E51"/>
  <c r="G50"/>
  <c r="F50"/>
  <c r="E50"/>
  <c r="G49"/>
  <c r="F49"/>
  <c r="E49"/>
  <c r="G48"/>
  <c r="F48"/>
  <c r="E48"/>
  <c r="G47"/>
  <c r="F47"/>
  <c r="E47"/>
  <c r="G46"/>
  <c r="F46"/>
  <c r="E46"/>
  <c r="G45"/>
  <c r="F45"/>
  <c r="E45"/>
  <c r="G44"/>
  <c r="F44"/>
  <c r="E44"/>
  <c r="G43"/>
  <c r="F43"/>
  <c r="E43"/>
  <c r="G42"/>
  <c r="F42"/>
  <c r="E42"/>
  <c r="G41"/>
  <c r="F41"/>
  <c r="E41"/>
  <c r="G40"/>
  <c r="F40"/>
  <c r="E40"/>
  <c r="G39"/>
  <c r="F39"/>
  <c r="E39"/>
  <c r="G38"/>
  <c r="F38"/>
  <c r="E38"/>
  <c r="G37"/>
  <c r="F37"/>
  <c r="E37"/>
  <c r="G36"/>
  <c r="F36"/>
  <c r="E36"/>
  <c r="G35"/>
  <c r="F35"/>
  <c r="E35"/>
  <c r="G34"/>
  <c r="F34"/>
  <c r="E34"/>
  <c r="G33"/>
  <c r="F33"/>
  <c r="E33"/>
  <c r="G32"/>
  <c r="F32"/>
  <c r="E32"/>
  <c r="G31"/>
  <c r="F31"/>
  <c r="E31"/>
  <c r="G30"/>
  <c r="F30"/>
  <c r="E30"/>
  <c r="G29"/>
  <c r="F29"/>
  <c r="E29"/>
  <c r="G28"/>
  <c r="F28"/>
  <c r="E28"/>
  <c r="D70"/>
  <c r="D66"/>
  <c r="E66" i="5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B4"/>
  <c r="B5" s="1"/>
  <c r="E27" i="3"/>
  <c r="E26"/>
  <c r="E25"/>
  <c r="E24"/>
  <c r="E23"/>
  <c r="E22"/>
  <c r="E21"/>
  <c r="E20"/>
  <c r="E19"/>
  <c r="E18"/>
  <c r="E17"/>
  <c r="E16"/>
  <c r="E15"/>
  <c r="E14"/>
  <c r="E13"/>
  <c r="E12"/>
  <c r="E11"/>
  <c r="E45" i="1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G27" i="3"/>
  <c r="G26"/>
  <c r="G25"/>
  <c r="G24"/>
  <c r="G23"/>
  <c r="G22"/>
  <c r="G21"/>
  <c r="G20"/>
  <c r="G19"/>
  <c r="G18"/>
  <c r="G17"/>
  <c r="G16"/>
  <c r="G15"/>
  <c r="G14"/>
  <c r="G13"/>
  <c r="G12"/>
  <c r="G11"/>
  <c r="D44"/>
  <c r="F27"/>
  <c r="F26"/>
  <c r="F25"/>
  <c r="F24"/>
  <c r="F23"/>
  <c r="F22"/>
  <c r="F21"/>
  <c r="F20"/>
  <c r="F19"/>
  <c r="F18"/>
  <c r="F17"/>
  <c r="F16"/>
  <c r="F15"/>
  <c r="F14"/>
  <c r="F13"/>
  <c r="F12"/>
  <c r="D12" s="1"/>
  <c r="F11"/>
  <c r="H3" i="1"/>
  <c r="G3"/>
  <c r="D3" s="1"/>
  <c r="F3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G45"/>
  <c r="D45" s="1"/>
  <c r="G44"/>
  <c r="G43"/>
  <c r="D43" s="1"/>
  <c r="G42"/>
  <c r="G41"/>
  <c r="D41" s="1"/>
  <c r="G40"/>
  <c r="G39"/>
  <c r="G38"/>
  <c r="D38" s="1"/>
  <c r="G37"/>
  <c r="D37" s="1"/>
  <c r="G36"/>
  <c r="G35"/>
  <c r="G34"/>
  <c r="D34" s="1"/>
  <c r="G33"/>
  <c r="D33" s="1"/>
  <c r="G32"/>
  <c r="G31"/>
  <c r="G30"/>
  <c r="D30" s="1"/>
  <c r="G29"/>
  <c r="D29" s="1"/>
  <c r="G28"/>
  <c r="G27"/>
  <c r="G26"/>
  <c r="D26" s="1"/>
  <c r="G25"/>
  <c r="D25" s="1"/>
  <c r="G24"/>
  <c r="G23"/>
  <c r="G22"/>
  <c r="D22" s="1"/>
  <c r="G21"/>
  <c r="D21" s="1"/>
  <c r="G20"/>
  <c r="G19"/>
  <c r="G18"/>
  <c r="D18" s="1"/>
  <c r="G17"/>
  <c r="D17" s="1"/>
  <c r="G16"/>
  <c r="G15"/>
  <c r="G14"/>
  <c r="D14" s="1"/>
  <c r="G13"/>
  <c r="D13" s="1"/>
  <c r="G12"/>
  <c r="G11"/>
  <c r="G10"/>
  <c r="G9"/>
  <c r="D9" s="1"/>
  <c r="G8"/>
  <c r="G7"/>
  <c r="G6"/>
  <c r="D6" s="1"/>
  <c r="G5"/>
  <c r="D5" s="1"/>
  <c r="G4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B2" i="4"/>
  <c r="A3" i="5" s="1"/>
  <c r="D15" i="3" l="1"/>
  <c r="D14"/>
  <c r="D30"/>
  <c r="D38"/>
  <c r="D46"/>
  <c r="D63"/>
  <c r="D20"/>
  <c r="D51"/>
  <c r="D18"/>
  <c r="D34"/>
  <c r="D59"/>
  <c r="D33"/>
  <c r="D23"/>
  <c r="D22"/>
  <c r="D54"/>
  <c r="D26"/>
  <c r="D42"/>
  <c r="D68"/>
  <c r="D31"/>
  <c r="D39"/>
  <c r="D55"/>
  <c r="D64"/>
  <c r="D13"/>
  <c r="D29"/>
  <c r="D37"/>
  <c r="D45"/>
  <c r="D69"/>
  <c r="D57"/>
  <c r="D67"/>
  <c r="D47"/>
  <c r="D28"/>
  <c r="D36"/>
  <c r="D52"/>
  <c r="D61"/>
  <c r="D60"/>
  <c r="D20" i="1"/>
  <c r="D28"/>
  <c r="D36"/>
  <c r="D44"/>
  <c r="D10"/>
  <c r="D42"/>
  <c r="D12"/>
  <c r="D4"/>
  <c r="D17" i="3"/>
  <c r="D25"/>
  <c r="D41"/>
  <c r="D49"/>
  <c r="D11" i="1"/>
  <c r="D19"/>
  <c r="D27"/>
  <c r="D35"/>
  <c r="D56" i="3"/>
  <c r="D65"/>
  <c r="D8" i="1"/>
  <c r="D16"/>
  <c r="D24"/>
  <c r="D32"/>
  <c r="D40"/>
  <c r="D21" i="3"/>
  <c r="D53"/>
  <c r="D62"/>
  <c r="D7" i="1"/>
  <c r="D15"/>
  <c r="D23"/>
  <c r="D31"/>
  <c r="D39"/>
  <c r="B6" i="5"/>
  <c r="A5"/>
  <c r="A4"/>
  <c r="D24" i="3"/>
  <c r="D40"/>
  <c r="D11"/>
  <c r="D19"/>
  <c r="D27"/>
  <c r="D35"/>
  <c r="D43"/>
  <c r="D16"/>
  <c r="D32"/>
  <c r="D48"/>
  <c r="D50"/>
  <c r="A6" i="5" l="1"/>
  <c r="B7"/>
  <c r="B8" l="1"/>
  <c r="A7"/>
  <c r="B9" l="1"/>
  <c r="A8"/>
  <c r="B10" l="1"/>
  <c r="A9"/>
  <c r="B11" l="1"/>
  <c r="A10"/>
  <c r="D10" s="1"/>
  <c r="C10" s="1"/>
  <c r="B12" l="1"/>
  <c r="A11"/>
  <c r="D11" s="1"/>
  <c r="C11" s="1"/>
  <c r="B13" l="1"/>
  <c r="A12"/>
  <c r="D12" s="1"/>
  <c r="C12" s="1"/>
  <c r="B14" l="1"/>
  <c r="A13"/>
  <c r="D13" s="1"/>
  <c r="C13" s="1"/>
  <c r="B15" l="1"/>
  <c r="A14"/>
  <c r="D14" s="1"/>
  <c r="C14" s="1"/>
  <c r="B16" l="1"/>
  <c r="A15"/>
  <c r="D15" s="1"/>
  <c r="C15" s="1"/>
  <c r="B17" l="1"/>
  <c r="A16"/>
  <c r="D16" s="1"/>
  <c r="C16" s="1"/>
  <c r="B18" l="1"/>
  <c r="A17"/>
  <c r="D17" s="1"/>
  <c r="C17" s="1"/>
  <c r="B19" l="1"/>
  <c r="A18"/>
  <c r="D18" s="1"/>
  <c r="C18" s="1"/>
  <c r="B20" l="1"/>
  <c r="A19"/>
  <c r="D19" s="1"/>
  <c r="C19" s="1"/>
  <c r="B21" l="1"/>
  <c r="A20"/>
  <c r="D20" s="1"/>
  <c r="C20" s="1"/>
  <c r="B22" l="1"/>
  <c r="A21"/>
  <c r="D21" s="1"/>
  <c r="C21" s="1"/>
  <c r="B23" l="1"/>
  <c r="A22"/>
  <c r="D22" s="1"/>
  <c r="C22" s="1"/>
  <c r="B24" l="1"/>
  <c r="A23"/>
  <c r="D23" s="1"/>
  <c r="C23" s="1"/>
  <c r="B25" l="1"/>
  <c r="A24"/>
  <c r="D24" s="1"/>
  <c r="C24" s="1"/>
  <c r="B26" l="1"/>
  <c r="A25"/>
  <c r="D25" s="1"/>
  <c r="C25" s="1"/>
  <c r="B27" l="1"/>
  <c r="A26"/>
  <c r="D26" s="1"/>
  <c r="C26" s="1"/>
  <c r="B28" l="1"/>
  <c r="A27"/>
  <c r="D27" s="1"/>
  <c r="C27" s="1"/>
  <c r="B29" l="1"/>
  <c r="A28"/>
  <c r="D28" s="1"/>
  <c r="C28" s="1"/>
  <c r="B30" l="1"/>
  <c r="A29"/>
  <c r="D29" s="1"/>
  <c r="C29" s="1"/>
  <c r="B31" l="1"/>
  <c r="A30"/>
  <c r="D30" s="1"/>
  <c r="C30" s="1"/>
  <c r="B32" l="1"/>
  <c r="A31"/>
  <c r="D31" s="1"/>
  <c r="C31" s="1"/>
  <c r="B33" l="1"/>
  <c r="A32"/>
  <c r="D32" s="1"/>
  <c r="C32" s="1"/>
  <c r="B34" l="1"/>
  <c r="A33"/>
  <c r="D33" s="1"/>
  <c r="C33" s="1"/>
  <c r="B35" l="1"/>
  <c r="A34"/>
  <c r="D34" s="1"/>
  <c r="C34" s="1"/>
  <c r="B36" l="1"/>
  <c r="A35"/>
  <c r="D35" s="1"/>
  <c r="C35" s="1"/>
  <c r="B37" l="1"/>
  <c r="A36"/>
  <c r="D36" s="1"/>
  <c r="C36" s="1"/>
  <c r="B38" l="1"/>
  <c r="A37"/>
  <c r="D37" s="1"/>
  <c r="C37" s="1"/>
  <c r="B39" l="1"/>
  <c r="A38"/>
  <c r="D38" s="1"/>
  <c r="C38" s="1"/>
  <c r="B40" l="1"/>
  <c r="A39"/>
  <c r="D39" s="1"/>
  <c r="C39" s="1"/>
  <c r="B41" l="1"/>
  <c r="A40"/>
  <c r="D40" s="1"/>
  <c r="C40" s="1"/>
  <c r="B42" l="1"/>
  <c r="A41"/>
  <c r="D41" s="1"/>
  <c r="C41" s="1"/>
  <c r="B43" l="1"/>
  <c r="A42"/>
  <c r="D42" s="1"/>
  <c r="C42" s="1"/>
  <c r="B44" l="1"/>
  <c r="A43"/>
  <c r="D43" s="1"/>
  <c r="C43" s="1"/>
  <c r="B45" l="1"/>
  <c r="A44"/>
  <c r="D44" s="1"/>
  <c r="C44" s="1"/>
  <c r="B46" l="1"/>
  <c r="A45"/>
  <c r="D45" s="1"/>
  <c r="C45" s="1"/>
  <c r="B47" l="1"/>
  <c r="A46"/>
  <c r="D46" s="1"/>
  <c r="C46" s="1"/>
  <c r="B48" l="1"/>
  <c r="A47"/>
  <c r="D47" s="1"/>
  <c r="C47" s="1"/>
  <c r="B49" l="1"/>
  <c r="A48"/>
  <c r="D48" s="1"/>
  <c r="C48" s="1"/>
  <c r="B50" l="1"/>
  <c r="A49"/>
  <c r="D49" s="1"/>
  <c r="C49" s="1"/>
  <c r="B51" l="1"/>
  <c r="A50"/>
  <c r="D50" s="1"/>
  <c r="C50" s="1"/>
  <c r="B52" l="1"/>
  <c r="A51"/>
  <c r="D51" s="1"/>
  <c r="C51" s="1"/>
  <c r="B53" l="1"/>
  <c r="A52"/>
  <c r="D52" s="1"/>
  <c r="C52" s="1"/>
  <c r="B54" l="1"/>
  <c r="A53"/>
  <c r="D53" s="1"/>
  <c r="C53" s="1"/>
  <c r="A54" l="1"/>
  <c r="D54" s="1"/>
  <c r="C54" s="1"/>
  <c r="B55"/>
  <c r="B56" l="1"/>
  <c r="A55"/>
  <c r="D55" s="1"/>
  <c r="C55" s="1"/>
  <c r="A56" l="1"/>
  <c r="D56" s="1"/>
  <c r="C56" s="1"/>
  <c r="B57"/>
  <c r="B58" l="1"/>
  <c r="A57"/>
  <c r="D57" s="1"/>
  <c r="C57" s="1"/>
  <c r="B59" l="1"/>
  <c r="A58"/>
  <c r="D58" s="1"/>
  <c r="C58" s="1"/>
  <c r="B60" l="1"/>
  <c r="A59"/>
  <c r="D59" s="1"/>
  <c r="C59" s="1"/>
  <c r="B61" l="1"/>
  <c r="A60"/>
  <c r="D60" s="1"/>
  <c r="C60" s="1"/>
  <c r="B62" l="1"/>
  <c r="A61"/>
  <c r="D61" s="1"/>
  <c r="C61" s="1"/>
  <c r="B63" l="1"/>
  <c r="A62"/>
  <c r="D62" s="1"/>
  <c r="C62" s="1"/>
  <c r="A63" l="1"/>
  <c r="D63" s="1"/>
  <c r="C63" s="1"/>
  <c r="B64"/>
  <c r="A64" l="1"/>
  <c r="D64" s="1"/>
  <c r="C64" s="1"/>
  <c r="B65"/>
  <c r="B66" l="1"/>
  <c r="A66" s="1"/>
  <c r="D66" s="1"/>
  <c r="C66" s="1"/>
  <c r="A65"/>
  <c r="D65" s="1"/>
  <c r="C65" s="1"/>
</calcChain>
</file>

<file path=xl/sharedStrings.xml><?xml version="1.0" encoding="utf-8"?>
<sst xmlns="http://schemas.openxmlformats.org/spreadsheetml/2006/main" count="27" uniqueCount="20">
  <si>
    <t>Count</t>
  </si>
  <si>
    <t>Lost</t>
  </si>
  <si>
    <t>Size</t>
  </si>
  <si>
    <t>Zone</t>
  </si>
  <si>
    <t>Segment Size</t>
  </si>
  <si>
    <t>Zone Padding Lost</t>
  </si>
  <si>
    <t>Zone Header Lost</t>
  </si>
  <si>
    <t>Zone Header Size</t>
  </si>
  <si>
    <t>Metadata Lost</t>
  </si>
  <si>
    <t>Metadata Size</t>
  </si>
  <si>
    <t>Segments</t>
  </si>
  <si>
    <t>Scale</t>
  </si>
  <si>
    <t>Base</t>
  </si>
  <si>
    <t>Zone Tag Lost</t>
  </si>
  <si>
    <t>Mean Gap Lost</t>
  </si>
  <si>
    <t>SAT Header Lost</t>
  </si>
  <si>
    <t>Segment Header Size</t>
  </si>
  <si>
    <t>Segments span allocation
(Object Sizes: 512k - Infinite)</t>
  </si>
  <si>
    <t>Fixed Size Zone allocation
(Object Sizes: 0 - 2048, Pages: 6)</t>
  </si>
  <si>
    <t>Buddy allocation with scale factor
(Object Sizes: 2048 - 512k, Pages: 8)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</si>
</sst>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4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2" xfId="0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5"/>
  <sheetViews>
    <sheetView workbookViewId="0">
      <selection activeCell="I5" sqref="I5"/>
    </sheetView>
  </sheetViews>
  <sheetFormatPr baseColWidth="10" defaultRowHeight="14.4"/>
  <cols>
    <col min="1" max="1" width="8.33203125" style="1" customWidth="1"/>
    <col min="2" max="2" width="8.33203125" style="4" customWidth="1"/>
    <col min="3" max="3" width="8.33203125" style="5" customWidth="1"/>
    <col min="4" max="4" width="8.33203125" style="2" customWidth="1"/>
    <col min="5" max="8" width="17.21875" style="6" customWidth="1"/>
  </cols>
  <sheetData>
    <row r="1" spans="1:8" ht="58.2" customHeight="1" thickBot="1">
      <c r="A1" s="15" t="s">
        <v>18</v>
      </c>
      <c r="B1" s="16"/>
      <c r="C1" s="16"/>
      <c r="D1" s="16"/>
      <c r="E1" s="16"/>
      <c r="F1" s="16"/>
      <c r="G1" s="16"/>
      <c r="H1" s="16"/>
    </row>
    <row r="2" spans="1:8" ht="15" thickBot="1">
      <c r="A2" s="3" t="s">
        <v>2</v>
      </c>
      <c r="B2" s="3" t="s">
        <v>3</v>
      </c>
      <c r="C2" s="3" t="s">
        <v>0</v>
      </c>
      <c r="D2" s="8" t="s">
        <v>1</v>
      </c>
      <c r="E2" s="7" t="s">
        <v>14</v>
      </c>
      <c r="F2" s="7" t="s">
        <v>5</v>
      </c>
      <c r="G2" s="7" t="s">
        <v>6</v>
      </c>
      <c r="H2" s="7" t="s">
        <v>8</v>
      </c>
    </row>
    <row r="3" spans="1:8">
      <c r="A3" s="1">
        <v>32</v>
      </c>
      <c r="B3" s="4">
        <v>512</v>
      </c>
      <c r="C3" s="5">
        <v>16</v>
      </c>
      <c r="D3" s="2">
        <f>SUM(E3:H3)</f>
        <v>0.3125</v>
      </c>
      <c r="E3" s="6">
        <v>0</v>
      </c>
      <c r="F3" s="6">
        <f>MOD(B3,A3)/B3</f>
        <v>0</v>
      </c>
      <c r="G3" s="6">
        <f t="shared" ref="G3:G45" si="0">Zone_Header_Size/B3</f>
        <v>6.25E-2</v>
      </c>
      <c r="H3" s="6">
        <f t="shared" ref="H3:H45" si="1">Metadata_Size*C3/B3</f>
        <v>0.25</v>
      </c>
    </row>
    <row r="4" spans="1:8">
      <c r="A4" s="1">
        <v>40</v>
      </c>
      <c r="B4" s="4">
        <v>512</v>
      </c>
      <c r="C4" s="5">
        <v>12</v>
      </c>
      <c r="D4" s="2">
        <f>SUM(E4:H4)</f>
        <v>0.39453125</v>
      </c>
      <c r="E4" s="6">
        <f>0.5*(A4-A3-1)*C4/B4</f>
        <v>8.203125E-2</v>
      </c>
      <c r="F4" s="6">
        <f>MOD(B4,A4)/B4</f>
        <v>6.25E-2</v>
      </c>
      <c r="G4" s="6">
        <f t="shared" si="0"/>
        <v>6.25E-2</v>
      </c>
      <c r="H4" s="6">
        <f t="shared" si="1"/>
        <v>0.1875</v>
      </c>
    </row>
    <row r="5" spans="1:8">
      <c r="A5" s="1">
        <v>48</v>
      </c>
      <c r="B5" s="4">
        <v>512</v>
      </c>
      <c r="C5" s="5">
        <v>10</v>
      </c>
      <c r="D5" s="2">
        <f t="shared" ref="D5:D45" si="2">SUM(E5:H5)</f>
        <v>0.349609375</v>
      </c>
      <c r="E5" s="6">
        <f t="shared" ref="E5:E45" si="3">0.5*(A5-A4-1)*C5/B5</f>
        <v>6.8359375E-2</v>
      </c>
      <c r="F5" s="6">
        <f t="shared" ref="F5:F45" si="4">MOD(B5,A5)/B5</f>
        <v>6.25E-2</v>
      </c>
      <c r="G5" s="6">
        <f t="shared" si="0"/>
        <v>6.25E-2</v>
      </c>
      <c r="H5" s="6">
        <f t="shared" si="1"/>
        <v>0.15625</v>
      </c>
    </row>
    <row r="6" spans="1:8">
      <c r="A6" s="1">
        <v>56</v>
      </c>
      <c r="B6" s="4">
        <v>512</v>
      </c>
      <c r="C6" s="5">
        <v>9</v>
      </c>
      <c r="D6" s="2">
        <f t="shared" si="2"/>
        <v>0.2802734375</v>
      </c>
      <c r="E6" s="6">
        <f t="shared" si="3"/>
        <v>6.15234375E-2</v>
      </c>
      <c r="F6" s="6">
        <f t="shared" si="4"/>
        <v>1.5625E-2</v>
      </c>
      <c r="G6" s="6">
        <f t="shared" si="0"/>
        <v>6.25E-2</v>
      </c>
      <c r="H6" s="6">
        <f t="shared" si="1"/>
        <v>0.140625</v>
      </c>
    </row>
    <row r="7" spans="1:8">
      <c r="A7" s="1">
        <v>64</v>
      </c>
      <c r="B7" s="4">
        <v>512</v>
      </c>
      <c r="C7" s="5">
        <v>8</v>
      </c>
      <c r="D7" s="2">
        <f t="shared" si="2"/>
        <v>0.2421875</v>
      </c>
      <c r="E7" s="6">
        <f t="shared" si="3"/>
        <v>5.46875E-2</v>
      </c>
      <c r="F7" s="6">
        <f t="shared" si="4"/>
        <v>0</v>
      </c>
      <c r="G7" s="6">
        <f t="shared" si="0"/>
        <v>6.25E-2</v>
      </c>
      <c r="H7" s="6">
        <f t="shared" si="1"/>
        <v>0.125</v>
      </c>
    </row>
    <row r="8" spans="1:8">
      <c r="A8" s="1">
        <v>72</v>
      </c>
      <c r="B8" s="4">
        <v>1024</v>
      </c>
      <c r="C8" s="5">
        <v>14</v>
      </c>
      <c r="D8" s="2">
        <f t="shared" si="2"/>
        <v>0.2041015625</v>
      </c>
      <c r="E8" s="6">
        <f t="shared" si="3"/>
        <v>4.78515625E-2</v>
      </c>
      <c r="F8" s="6">
        <f t="shared" si="4"/>
        <v>1.5625E-2</v>
      </c>
      <c r="G8" s="6">
        <f t="shared" si="0"/>
        <v>3.125E-2</v>
      </c>
      <c r="H8" s="6">
        <f t="shared" si="1"/>
        <v>0.109375</v>
      </c>
    </row>
    <row r="9" spans="1:8">
      <c r="A9" s="1">
        <v>80</v>
      </c>
      <c r="B9" s="4">
        <v>1024</v>
      </c>
      <c r="C9" s="5">
        <v>12</v>
      </c>
      <c r="D9" s="2">
        <f t="shared" si="2"/>
        <v>0.228515625</v>
      </c>
      <c r="E9" s="6">
        <f t="shared" si="3"/>
        <v>4.1015625E-2</v>
      </c>
      <c r="F9" s="6">
        <f t="shared" si="4"/>
        <v>6.25E-2</v>
      </c>
      <c r="G9" s="6">
        <f t="shared" si="0"/>
        <v>3.125E-2</v>
      </c>
      <c r="H9" s="6">
        <f t="shared" si="1"/>
        <v>9.375E-2</v>
      </c>
    </row>
    <row r="10" spans="1:8">
      <c r="A10" s="1">
        <v>88</v>
      </c>
      <c r="B10" s="4">
        <v>1024</v>
      </c>
      <c r="C10" s="5">
        <v>11</v>
      </c>
      <c r="D10" s="2">
        <f t="shared" si="2"/>
        <v>0.20947265625</v>
      </c>
      <c r="E10" s="6">
        <f t="shared" si="3"/>
        <v>3.759765625E-2</v>
      </c>
      <c r="F10" s="6">
        <f t="shared" si="4"/>
        <v>5.46875E-2</v>
      </c>
      <c r="G10" s="6">
        <f t="shared" si="0"/>
        <v>3.125E-2</v>
      </c>
      <c r="H10" s="6">
        <f t="shared" si="1"/>
        <v>8.59375E-2</v>
      </c>
    </row>
    <row r="11" spans="1:8">
      <c r="A11" s="1">
        <v>96</v>
      </c>
      <c r="B11" s="4">
        <v>1024</v>
      </c>
      <c r="C11" s="5">
        <v>10</v>
      </c>
      <c r="D11" s="2">
        <f t="shared" si="2"/>
        <v>0.2060546875</v>
      </c>
      <c r="E11" s="6">
        <f t="shared" si="3"/>
        <v>3.41796875E-2</v>
      </c>
      <c r="F11" s="6">
        <f t="shared" si="4"/>
        <v>6.25E-2</v>
      </c>
      <c r="G11" s="6">
        <f t="shared" si="0"/>
        <v>3.125E-2</v>
      </c>
      <c r="H11" s="6">
        <f t="shared" si="1"/>
        <v>7.8125E-2</v>
      </c>
    </row>
    <row r="12" spans="1:8">
      <c r="A12" s="1">
        <v>112</v>
      </c>
      <c r="B12" s="4">
        <v>1024</v>
      </c>
      <c r="C12" s="5">
        <v>9</v>
      </c>
      <c r="D12" s="2">
        <f t="shared" si="2"/>
        <v>0.18310546875</v>
      </c>
      <c r="E12" s="6">
        <f t="shared" si="3"/>
        <v>6.591796875E-2</v>
      </c>
      <c r="F12" s="6">
        <f t="shared" si="4"/>
        <v>1.5625E-2</v>
      </c>
      <c r="G12" s="6">
        <f t="shared" si="0"/>
        <v>3.125E-2</v>
      </c>
      <c r="H12" s="6">
        <f t="shared" si="1"/>
        <v>7.03125E-2</v>
      </c>
    </row>
    <row r="13" spans="1:8">
      <c r="A13" s="1">
        <v>128</v>
      </c>
      <c r="B13" s="4">
        <v>1024</v>
      </c>
      <c r="C13" s="5">
        <v>8</v>
      </c>
      <c r="D13" s="2">
        <f t="shared" si="2"/>
        <v>0.15234375</v>
      </c>
      <c r="E13" s="6">
        <f t="shared" si="3"/>
        <v>5.859375E-2</v>
      </c>
      <c r="F13" s="6">
        <f t="shared" si="4"/>
        <v>0</v>
      </c>
      <c r="G13" s="6">
        <f t="shared" si="0"/>
        <v>3.125E-2</v>
      </c>
      <c r="H13" s="6">
        <f t="shared" si="1"/>
        <v>6.25E-2</v>
      </c>
    </row>
    <row r="14" spans="1:8">
      <c r="A14" s="1">
        <v>136</v>
      </c>
      <c r="B14" s="4">
        <v>2048</v>
      </c>
      <c r="C14" s="5">
        <v>15</v>
      </c>
      <c r="D14" s="2">
        <f t="shared" si="2"/>
        <v>0.103759765625</v>
      </c>
      <c r="E14" s="6">
        <f t="shared" si="3"/>
        <v>2.5634765625E-2</v>
      </c>
      <c r="F14" s="6">
        <f t="shared" si="4"/>
        <v>3.90625E-3</v>
      </c>
      <c r="G14" s="6">
        <f t="shared" si="0"/>
        <v>1.5625E-2</v>
      </c>
      <c r="H14" s="6">
        <f t="shared" si="1"/>
        <v>5.859375E-2</v>
      </c>
    </row>
    <row r="15" spans="1:8">
      <c r="A15" s="1">
        <v>144</v>
      </c>
      <c r="B15" s="4">
        <v>2048</v>
      </c>
      <c r="C15" s="5">
        <v>14</v>
      </c>
      <c r="D15" s="2">
        <f t="shared" si="2"/>
        <v>0.10986328125</v>
      </c>
      <c r="E15" s="6">
        <f t="shared" si="3"/>
        <v>2.392578125E-2</v>
      </c>
      <c r="F15" s="6">
        <f t="shared" si="4"/>
        <v>1.5625E-2</v>
      </c>
      <c r="G15" s="6">
        <f t="shared" si="0"/>
        <v>1.5625E-2</v>
      </c>
      <c r="H15" s="6">
        <f t="shared" si="1"/>
        <v>5.46875E-2</v>
      </c>
    </row>
    <row r="16" spans="1:8">
      <c r="A16" s="1">
        <v>152</v>
      </c>
      <c r="B16" s="4">
        <v>2048</v>
      </c>
      <c r="C16" s="5">
        <v>13</v>
      </c>
      <c r="D16" s="2">
        <f t="shared" si="2"/>
        <v>0.123779296875</v>
      </c>
      <c r="E16" s="6">
        <f t="shared" si="3"/>
        <v>2.2216796875E-2</v>
      </c>
      <c r="F16" s="6">
        <f t="shared" si="4"/>
        <v>3.515625E-2</v>
      </c>
      <c r="G16" s="6">
        <f t="shared" si="0"/>
        <v>1.5625E-2</v>
      </c>
      <c r="H16" s="6">
        <f t="shared" si="1"/>
        <v>5.078125E-2</v>
      </c>
    </row>
    <row r="17" spans="1:8">
      <c r="A17" s="1">
        <v>168</v>
      </c>
      <c r="B17" s="4">
        <v>2048</v>
      </c>
      <c r="C17" s="5">
        <v>12</v>
      </c>
      <c r="D17" s="2">
        <f t="shared" si="2"/>
        <v>0.1220703125</v>
      </c>
      <c r="E17" s="6">
        <f t="shared" si="3"/>
        <v>4.39453125E-2</v>
      </c>
      <c r="F17" s="6">
        <f t="shared" si="4"/>
        <v>1.5625E-2</v>
      </c>
      <c r="G17" s="6">
        <f t="shared" si="0"/>
        <v>1.5625E-2</v>
      </c>
      <c r="H17" s="6">
        <f t="shared" si="1"/>
        <v>4.6875E-2</v>
      </c>
    </row>
    <row r="18" spans="1:8">
      <c r="A18" s="1">
        <v>184</v>
      </c>
      <c r="B18" s="4">
        <v>2048</v>
      </c>
      <c r="C18" s="5">
        <v>11</v>
      </c>
      <c r="D18" s="2">
        <f t="shared" si="2"/>
        <v>0.110595703125</v>
      </c>
      <c r="E18" s="6">
        <f t="shared" si="3"/>
        <v>4.0283203125E-2</v>
      </c>
      <c r="F18" s="6">
        <f t="shared" si="4"/>
        <v>1.171875E-2</v>
      </c>
      <c r="G18" s="6">
        <f t="shared" si="0"/>
        <v>1.5625E-2</v>
      </c>
      <c r="H18" s="6">
        <f t="shared" si="1"/>
        <v>4.296875E-2</v>
      </c>
    </row>
    <row r="19" spans="1:8">
      <c r="A19" s="1">
        <v>200</v>
      </c>
      <c r="B19" s="4">
        <v>2048</v>
      </c>
      <c r="C19" s="5">
        <v>10</v>
      </c>
      <c r="D19" s="2">
        <f t="shared" si="2"/>
        <v>0.11474609375</v>
      </c>
      <c r="E19" s="6">
        <f t="shared" si="3"/>
        <v>3.662109375E-2</v>
      </c>
      <c r="F19" s="6">
        <f t="shared" si="4"/>
        <v>2.34375E-2</v>
      </c>
      <c r="G19" s="6">
        <f t="shared" si="0"/>
        <v>1.5625E-2</v>
      </c>
      <c r="H19" s="6">
        <f t="shared" si="1"/>
        <v>3.90625E-2</v>
      </c>
    </row>
    <row r="20" spans="1:8">
      <c r="A20" s="1">
        <v>224</v>
      </c>
      <c r="B20" s="4">
        <v>2048</v>
      </c>
      <c r="C20" s="5">
        <v>9</v>
      </c>
      <c r="D20" s="2">
        <f t="shared" si="2"/>
        <v>0.116943359375</v>
      </c>
      <c r="E20" s="6">
        <f t="shared" si="3"/>
        <v>5.0537109375E-2</v>
      </c>
      <c r="F20" s="6">
        <f t="shared" si="4"/>
        <v>1.5625E-2</v>
      </c>
      <c r="G20" s="6">
        <f t="shared" si="0"/>
        <v>1.5625E-2</v>
      </c>
      <c r="H20" s="6">
        <f t="shared" si="1"/>
        <v>3.515625E-2</v>
      </c>
    </row>
    <row r="21" spans="1:8">
      <c r="A21" s="1">
        <v>256</v>
      </c>
      <c r="B21" s="4">
        <v>2048</v>
      </c>
      <c r="C21" s="5">
        <v>8</v>
      </c>
      <c r="D21" s="2">
        <f t="shared" si="2"/>
        <v>0.107421875</v>
      </c>
      <c r="E21" s="6">
        <f t="shared" si="3"/>
        <v>6.0546875E-2</v>
      </c>
      <c r="F21" s="6">
        <f t="shared" si="4"/>
        <v>0</v>
      </c>
      <c r="G21" s="6">
        <f t="shared" si="0"/>
        <v>1.5625E-2</v>
      </c>
      <c r="H21" s="6">
        <f t="shared" si="1"/>
        <v>3.125E-2</v>
      </c>
    </row>
    <row r="22" spans="1:8">
      <c r="A22" s="1">
        <v>272</v>
      </c>
      <c r="B22" s="4">
        <v>4096</v>
      </c>
      <c r="C22" s="5">
        <v>15</v>
      </c>
      <c r="D22" s="2">
        <f t="shared" si="2"/>
        <v>6.84814453125E-2</v>
      </c>
      <c r="E22" s="6">
        <f t="shared" si="3"/>
        <v>2.74658203125E-2</v>
      </c>
      <c r="F22" s="6">
        <f t="shared" si="4"/>
        <v>3.90625E-3</v>
      </c>
      <c r="G22" s="6">
        <f t="shared" si="0"/>
        <v>7.8125E-3</v>
      </c>
      <c r="H22" s="6">
        <f t="shared" si="1"/>
        <v>2.9296875E-2</v>
      </c>
    </row>
    <row r="23" spans="1:8">
      <c r="A23" s="1">
        <v>288</v>
      </c>
      <c r="B23" s="4">
        <v>4096</v>
      </c>
      <c r="C23" s="5">
        <v>14</v>
      </c>
      <c r="D23" s="2">
        <f t="shared" si="2"/>
        <v>7.6416015625E-2</v>
      </c>
      <c r="E23" s="6">
        <f t="shared" si="3"/>
        <v>2.5634765625E-2</v>
      </c>
      <c r="F23" s="6">
        <f t="shared" si="4"/>
        <v>1.5625E-2</v>
      </c>
      <c r="G23" s="6">
        <f t="shared" si="0"/>
        <v>7.8125E-3</v>
      </c>
      <c r="H23" s="6">
        <f t="shared" si="1"/>
        <v>2.734375E-2</v>
      </c>
    </row>
    <row r="24" spans="1:8">
      <c r="A24" s="1">
        <v>312</v>
      </c>
      <c r="B24" s="4">
        <v>4096</v>
      </c>
      <c r="C24" s="5">
        <v>13</v>
      </c>
      <c r="D24" s="2">
        <f t="shared" si="2"/>
        <v>7.94677734375E-2</v>
      </c>
      <c r="E24" s="6">
        <f t="shared" si="3"/>
        <v>3.64990234375E-2</v>
      </c>
      <c r="F24" s="6">
        <f t="shared" si="4"/>
        <v>9.765625E-3</v>
      </c>
      <c r="G24" s="6">
        <f t="shared" si="0"/>
        <v>7.8125E-3</v>
      </c>
      <c r="H24" s="6">
        <f t="shared" si="1"/>
        <v>2.5390625E-2</v>
      </c>
    </row>
    <row r="25" spans="1:8">
      <c r="A25" s="1">
        <v>336</v>
      </c>
      <c r="B25" s="4">
        <v>4096</v>
      </c>
      <c r="C25" s="5">
        <v>12</v>
      </c>
      <c r="D25" s="2">
        <f t="shared" si="2"/>
        <v>8.056640625E-2</v>
      </c>
      <c r="E25" s="6">
        <f t="shared" si="3"/>
        <v>3.369140625E-2</v>
      </c>
      <c r="F25" s="6">
        <f t="shared" si="4"/>
        <v>1.5625E-2</v>
      </c>
      <c r="G25" s="6">
        <f t="shared" si="0"/>
        <v>7.8125E-3</v>
      </c>
      <c r="H25" s="6">
        <f t="shared" si="1"/>
        <v>2.34375E-2</v>
      </c>
    </row>
    <row r="26" spans="1:8">
      <c r="A26" s="1">
        <v>368</v>
      </c>
      <c r="B26" s="4">
        <v>4096</v>
      </c>
      <c r="C26" s="5">
        <v>11</v>
      </c>
      <c r="D26" s="2">
        <f t="shared" si="2"/>
        <v>8.26416015625E-2</v>
      </c>
      <c r="E26" s="6">
        <f t="shared" si="3"/>
        <v>4.16259765625E-2</v>
      </c>
      <c r="F26" s="6">
        <f t="shared" si="4"/>
        <v>1.171875E-2</v>
      </c>
      <c r="G26" s="6">
        <f t="shared" si="0"/>
        <v>7.8125E-3</v>
      </c>
      <c r="H26" s="6">
        <f t="shared" si="1"/>
        <v>2.1484375E-2</v>
      </c>
    </row>
    <row r="27" spans="1:8">
      <c r="A27" s="1">
        <v>408</v>
      </c>
      <c r="B27" s="4">
        <v>4096</v>
      </c>
      <c r="C27" s="5">
        <v>10</v>
      </c>
      <c r="D27" s="2">
        <f t="shared" si="2"/>
        <v>7.8857421875E-2</v>
      </c>
      <c r="E27" s="6">
        <f t="shared" si="3"/>
        <v>4.7607421875E-2</v>
      </c>
      <c r="F27" s="6">
        <f t="shared" si="4"/>
        <v>3.90625E-3</v>
      </c>
      <c r="G27" s="6">
        <f t="shared" si="0"/>
        <v>7.8125E-3</v>
      </c>
      <c r="H27" s="6">
        <f t="shared" si="1"/>
        <v>1.953125E-2</v>
      </c>
    </row>
    <row r="28" spans="1:8">
      <c r="A28" s="1">
        <v>448</v>
      </c>
      <c r="B28" s="4">
        <v>4096</v>
      </c>
      <c r="C28" s="5">
        <v>9</v>
      </c>
      <c r="D28" s="2">
        <f t="shared" si="2"/>
        <v>8.38623046875E-2</v>
      </c>
      <c r="E28" s="6">
        <f t="shared" si="3"/>
        <v>4.28466796875E-2</v>
      </c>
      <c r="F28" s="6">
        <f t="shared" si="4"/>
        <v>1.5625E-2</v>
      </c>
      <c r="G28" s="6">
        <f t="shared" si="0"/>
        <v>7.8125E-3</v>
      </c>
      <c r="H28" s="6">
        <f t="shared" si="1"/>
        <v>1.7578125E-2</v>
      </c>
    </row>
    <row r="29" spans="1:8">
      <c r="A29" s="1">
        <v>512</v>
      </c>
      <c r="B29" s="4">
        <v>4096</v>
      </c>
      <c r="C29" s="5">
        <v>8</v>
      </c>
      <c r="D29" s="2">
        <f t="shared" si="2"/>
        <v>8.49609375E-2</v>
      </c>
      <c r="E29" s="6">
        <f t="shared" si="3"/>
        <v>6.15234375E-2</v>
      </c>
      <c r="F29" s="6">
        <f t="shared" si="4"/>
        <v>0</v>
      </c>
      <c r="G29" s="6">
        <f t="shared" si="0"/>
        <v>7.8125E-3</v>
      </c>
      <c r="H29" s="6">
        <f t="shared" si="1"/>
        <v>1.5625E-2</v>
      </c>
    </row>
    <row r="30" spans="1:8">
      <c r="A30" s="1">
        <v>544</v>
      </c>
      <c r="B30" s="4">
        <v>8192</v>
      </c>
      <c r="C30" s="5">
        <v>15</v>
      </c>
      <c r="D30" s="2">
        <f t="shared" si="2"/>
        <v>5.084228515625E-2</v>
      </c>
      <c r="E30" s="6">
        <f t="shared" si="3"/>
        <v>2.838134765625E-2</v>
      </c>
      <c r="F30" s="6">
        <f t="shared" si="4"/>
        <v>3.90625E-3</v>
      </c>
      <c r="G30" s="6">
        <f t="shared" si="0"/>
        <v>3.90625E-3</v>
      </c>
      <c r="H30" s="6">
        <f t="shared" si="1"/>
        <v>1.46484375E-2</v>
      </c>
    </row>
    <row r="31" spans="1:8">
      <c r="A31" s="1">
        <v>584</v>
      </c>
      <c r="B31" s="4">
        <v>8192</v>
      </c>
      <c r="C31" s="5">
        <v>14</v>
      </c>
      <c r="D31" s="2">
        <f t="shared" si="2"/>
        <v>5.28564453125E-2</v>
      </c>
      <c r="E31" s="6">
        <f t="shared" si="3"/>
        <v>3.33251953125E-2</v>
      </c>
      <c r="F31" s="6">
        <f t="shared" si="4"/>
        <v>1.953125E-3</v>
      </c>
      <c r="G31" s="6">
        <f t="shared" si="0"/>
        <v>3.90625E-3</v>
      </c>
      <c r="H31" s="6">
        <f t="shared" si="1"/>
        <v>1.3671875E-2</v>
      </c>
    </row>
    <row r="32" spans="1:8">
      <c r="A32" s="1">
        <v>624</v>
      </c>
      <c r="B32" s="4">
        <v>8192</v>
      </c>
      <c r="C32" s="5">
        <v>13</v>
      </c>
      <c r="D32" s="2">
        <f t="shared" si="2"/>
        <v>5.731201171875E-2</v>
      </c>
      <c r="E32" s="6">
        <f t="shared" si="3"/>
        <v>3.094482421875E-2</v>
      </c>
      <c r="F32" s="6">
        <f t="shared" si="4"/>
        <v>9.765625E-3</v>
      </c>
      <c r="G32" s="6">
        <f t="shared" si="0"/>
        <v>3.90625E-3</v>
      </c>
      <c r="H32" s="6">
        <f t="shared" si="1"/>
        <v>1.26953125E-2</v>
      </c>
    </row>
    <row r="33" spans="1:8">
      <c r="A33" s="1">
        <v>680</v>
      </c>
      <c r="B33" s="4">
        <v>8192</v>
      </c>
      <c r="C33" s="5">
        <v>12</v>
      </c>
      <c r="D33" s="2">
        <f t="shared" si="2"/>
        <v>5.9814453125E-2</v>
      </c>
      <c r="E33" s="6">
        <f t="shared" si="3"/>
        <v>4.0283203125E-2</v>
      </c>
      <c r="F33" s="6">
        <f t="shared" si="4"/>
        <v>3.90625E-3</v>
      </c>
      <c r="G33" s="6">
        <f t="shared" si="0"/>
        <v>3.90625E-3</v>
      </c>
      <c r="H33" s="6">
        <f t="shared" si="1"/>
        <v>1.171875E-2</v>
      </c>
    </row>
    <row r="34" spans="1:8">
      <c r="A34" s="1">
        <v>744</v>
      </c>
      <c r="B34" s="4">
        <v>8192</v>
      </c>
      <c r="C34" s="5">
        <v>11</v>
      </c>
      <c r="D34" s="2">
        <f t="shared" si="2"/>
        <v>5.792236328125E-2</v>
      </c>
      <c r="E34" s="6">
        <f t="shared" si="3"/>
        <v>4.229736328125E-2</v>
      </c>
      <c r="F34" s="6">
        <f t="shared" si="4"/>
        <v>9.765625E-4</v>
      </c>
      <c r="G34" s="6">
        <f t="shared" si="0"/>
        <v>3.90625E-3</v>
      </c>
      <c r="H34" s="6">
        <f t="shared" si="1"/>
        <v>1.07421875E-2</v>
      </c>
    </row>
    <row r="35" spans="1:8">
      <c r="A35" s="1">
        <v>816</v>
      </c>
      <c r="B35" s="4">
        <v>8192</v>
      </c>
      <c r="C35" s="5">
        <v>10</v>
      </c>
      <c r="D35" s="2">
        <f t="shared" si="2"/>
        <v>6.09130859375E-2</v>
      </c>
      <c r="E35" s="6">
        <f t="shared" si="3"/>
        <v>4.33349609375E-2</v>
      </c>
      <c r="F35" s="6">
        <f t="shared" si="4"/>
        <v>3.90625E-3</v>
      </c>
      <c r="G35" s="6">
        <f t="shared" si="0"/>
        <v>3.90625E-3</v>
      </c>
      <c r="H35" s="6">
        <f t="shared" si="1"/>
        <v>9.765625E-3</v>
      </c>
    </row>
    <row r="36" spans="1:8">
      <c r="A36" s="1">
        <v>904</v>
      </c>
      <c r="B36" s="4">
        <v>8192</v>
      </c>
      <c r="C36" s="5">
        <v>9</v>
      </c>
      <c r="D36" s="2">
        <f t="shared" si="2"/>
        <v>6.732177734375E-2</v>
      </c>
      <c r="E36" s="6">
        <f t="shared" si="3"/>
        <v>4.779052734375E-2</v>
      </c>
      <c r="F36" s="6">
        <f t="shared" si="4"/>
        <v>6.8359375E-3</v>
      </c>
      <c r="G36" s="6">
        <f t="shared" si="0"/>
        <v>3.90625E-3</v>
      </c>
      <c r="H36" s="6">
        <f t="shared" si="1"/>
        <v>8.7890625E-3</v>
      </c>
    </row>
    <row r="37" spans="1:8">
      <c r="A37" s="1">
        <v>1024</v>
      </c>
      <c r="B37" s="4">
        <v>8192</v>
      </c>
      <c r="C37" s="5">
        <v>8</v>
      </c>
      <c r="D37" s="2">
        <f t="shared" si="2"/>
        <v>6.982421875E-2</v>
      </c>
      <c r="E37" s="6">
        <f t="shared" si="3"/>
        <v>5.810546875E-2</v>
      </c>
      <c r="F37" s="6">
        <f t="shared" si="4"/>
        <v>0</v>
      </c>
      <c r="G37" s="6">
        <f t="shared" si="0"/>
        <v>3.90625E-3</v>
      </c>
      <c r="H37" s="6">
        <f t="shared" si="1"/>
        <v>7.8125E-3</v>
      </c>
    </row>
    <row r="38" spans="1:8">
      <c r="A38" s="1">
        <v>1088</v>
      </c>
      <c r="B38" s="4">
        <v>16384</v>
      </c>
      <c r="C38" s="5">
        <v>15</v>
      </c>
      <c r="D38" s="2">
        <f t="shared" si="2"/>
        <v>4.2022705078125E-2</v>
      </c>
      <c r="E38" s="6">
        <f t="shared" si="3"/>
        <v>2.8839111328125E-2</v>
      </c>
      <c r="F38" s="6">
        <f t="shared" si="4"/>
        <v>3.90625E-3</v>
      </c>
      <c r="G38" s="6">
        <f t="shared" si="0"/>
        <v>1.953125E-3</v>
      </c>
      <c r="H38" s="6">
        <f t="shared" si="1"/>
        <v>7.32421875E-3</v>
      </c>
    </row>
    <row r="39" spans="1:8">
      <c r="A39" s="1">
        <v>1168</v>
      </c>
      <c r="B39" s="4">
        <v>16384</v>
      </c>
      <c r="C39" s="5">
        <v>14</v>
      </c>
      <c r="D39" s="2">
        <f t="shared" si="2"/>
        <v>4.449462890625E-2</v>
      </c>
      <c r="E39" s="6">
        <f t="shared" si="3"/>
        <v>3.375244140625E-2</v>
      </c>
      <c r="F39" s="6">
        <f t="shared" si="4"/>
        <v>1.953125E-3</v>
      </c>
      <c r="G39" s="6">
        <f t="shared" si="0"/>
        <v>1.953125E-3</v>
      </c>
      <c r="H39" s="6">
        <f t="shared" si="1"/>
        <v>6.8359375E-3</v>
      </c>
    </row>
    <row r="40" spans="1:8">
      <c r="A40" s="1">
        <v>1256</v>
      </c>
      <c r="B40" s="4">
        <v>16384</v>
      </c>
      <c r="C40" s="5">
        <v>13</v>
      </c>
      <c r="D40" s="2">
        <f t="shared" si="2"/>
        <v>4.6234130859375E-2</v>
      </c>
      <c r="E40" s="6">
        <f t="shared" si="3"/>
        <v>3.4515380859375E-2</v>
      </c>
      <c r="F40" s="6">
        <f t="shared" si="4"/>
        <v>3.41796875E-3</v>
      </c>
      <c r="G40" s="6">
        <f t="shared" si="0"/>
        <v>1.953125E-3</v>
      </c>
      <c r="H40" s="6">
        <f t="shared" si="1"/>
        <v>6.34765625E-3</v>
      </c>
    </row>
    <row r="41" spans="1:8">
      <c r="A41" s="1">
        <v>1360</v>
      </c>
      <c r="B41" s="4">
        <v>16384</v>
      </c>
      <c r="C41" s="5">
        <v>12</v>
      </c>
      <c r="D41" s="2">
        <f t="shared" si="2"/>
        <v>4.94384765625E-2</v>
      </c>
      <c r="E41" s="6">
        <f t="shared" si="3"/>
        <v>3.77197265625E-2</v>
      </c>
      <c r="F41" s="6">
        <f t="shared" si="4"/>
        <v>3.90625E-3</v>
      </c>
      <c r="G41" s="6">
        <f t="shared" si="0"/>
        <v>1.953125E-3</v>
      </c>
      <c r="H41" s="6">
        <f t="shared" si="1"/>
        <v>5.859375E-3</v>
      </c>
    </row>
    <row r="42" spans="1:8">
      <c r="A42" s="1">
        <v>1488</v>
      </c>
      <c r="B42" s="4">
        <v>16384</v>
      </c>
      <c r="C42" s="5">
        <v>11</v>
      </c>
      <c r="D42" s="2">
        <f t="shared" si="2"/>
        <v>5.0933837890625E-2</v>
      </c>
      <c r="E42" s="6">
        <f t="shared" si="3"/>
        <v>4.2633056640625E-2</v>
      </c>
      <c r="F42" s="6">
        <f t="shared" si="4"/>
        <v>9.765625E-4</v>
      </c>
      <c r="G42" s="6">
        <f t="shared" si="0"/>
        <v>1.953125E-3</v>
      </c>
      <c r="H42" s="6">
        <f t="shared" si="1"/>
        <v>5.37109375E-3</v>
      </c>
    </row>
    <row r="43" spans="1:8">
      <c r="A43" s="1">
        <v>1632</v>
      </c>
      <c r="B43" s="4">
        <v>16384</v>
      </c>
      <c r="C43" s="5">
        <v>10</v>
      </c>
      <c r="D43" s="2">
        <f t="shared" si="2"/>
        <v>5.438232421875E-2</v>
      </c>
      <c r="E43" s="6">
        <f t="shared" si="3"/>
        <v>4.364013671875E-2</v>
      </c>
      <c r="F43" s="6">
        <f t="shared" si="4"/>
        <v>3.90625E-3</v>
      </c>
      <c r="G43" s="6">
        <f t="shared" si="0"/>
        <v>1.953125E-3</v>
      </c>
      <c r="H43" s="6">
        <f t="shared" si="1"/>
        <v>4.8828125E-3</v>
      </c>
    </row>
    <row r="44" spans="1:8">
      <c r="A44" s="1">
        <v>1816</v>
      </c>
      <c r="B44" s="4">
        <v>16384</v>
      </c>
      <c r="C44" s="5">
        <v>9</v>
      </c>
      <c r="D44" s="2">
        <f t="shared" si="2"/>
        <v>5.9051513671875E-2</v>
      </c>
      <c r="E44" s="6">
        <f t="shared" si="3"/>
        <v>5.0262451171875E-2</v>
      </c>
      <c r="F44" s="6">
        <f t="shared" si="4"/>
        <v>2.44140625E-3</v>
      </c>
      <c r="G44" s="6">
        <f t="shared" si="0"/>
        <v>1.953125E-3</v>
      </c>
      <c r="H44" s="6">
        <f t="shared" si="1"/>
        <v>4.39453125E-3</v>
      </c>
    </row>
    <row r="45" spans="1:8">
      <c r="A45" s="1">
        <v>2048</v>
      </c>
      <c r="B45" s="4">
        <v>16384</v>
      </c>
      <c r="C45" s="5">
        <v>8</v>
      </c>
      <c r="D45" s="2">
        <f t="shared" si="2"/>
        <v>6.2255859375E-2</v>
      </c>
      <c r="E45" s="6">
        <f t="shared" si="3"/>
        <v>5.6396484375E-2</v>
      </c>
      <c r="F45" s="6">
        <f t="shared" si="4"/>
        <v>0</v>
      </c>
      <c r="G45" s="6">
        <f t="shared" si="0"/>
        <v>1.953125E-3</v>
      </c>
      <c r="H45" s="6">
        <f t="shared" si="1"/>
        <v>3.90625E-3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1"/>
  <sheetViews>
    <sheetView workbookViewId="0">
      <selection activeCell="G8" sqref="G8"/>
    </sheetView>
  </sheetViews>
  <sheetFormatPr baseColWidth="10" defaultRowHeight="14.4"/>
  <cols>
    <col min="1" max="1" width="8" style="1" customWidth="1"/>
    <col min="2" max="3" width="8" style="4" customWidth="1"/>
    <col min="4" max="4" width="8.33203125" style="2" customWidth="1"/>
    <col min="5" max="5" width="17.21875" style="6" customWidth="1"/>
    <col min="6" max="7" width="17.21875" style="12" customWidth="1"/>
  </cols>
  <sheetData>
    <row r="1" spans="1:7" ht="61.8" customHeight="1" thickBot="1">
      <c r="A1" s="15" t="s">
        <v>19</v>
      </c>
      <c r="B1" s="16"/>
      <c r="C1" s="16"/>
      <c r="D1" s="16"/>
      <c r="E1" s="16"/>
      <c r="F1" s="16"/>
      <c r="G1" s="16"/>
    </row>
    <row r="2" spans="1:7" ht="15" thickBot="1">
      <c r="A2" s="3" t="s">
        <v>2</v>
      </c>
      <c r="B2" s="3" t="s">
        <v>11</v>
      </c>
      <c r="C2" s="3" t="s">
        <v>12</v>
      </c>
      <c r="D2" s="8" t="s">
        <v>1</v>
      </c>
      <c r="E2" s="7" t="s">
        <v>14</v>
      </c>
      <c r="F2" s="11" t="s">
        <v>13</v>
      </c>
      <c r="G2" s="11" t="s">
        <v>8</v>
      </c>
    </row>
    <row r="3" spans="1:7">
      <c r="A3" s="9">
        <v>256</v>
      </c>
      <c r="B3" s="10">
        <v>1</v>
      </c>
      <c r="C3" s="10">
        <v>256</v>
      </c>
    </row>
    <row r="4" spans="1:7">
      <c r="A4" s="9">
        <v>512</v>
      </c>
      <c r="B4" s="10">
        <v>1</v>
      </c>
      <c r="C4" s="10">
        <v>512</v>
      </c>
    </row>
    <row r="5" spans="1:7">
      <c r="A5" s="9">
        <v>768</v>
      </c>
      <c r="B5" s="10">
        <v>3</v>
      </c>
      <c r="C5" s="10">
        <v>256</v>
      </c>
    </row>
    <row r="6" spans="1:7">
      <c r="A6" s="9">
        <v>1024</v>
      </c>
      <c r="B6" s="10">
        <v>1</v>
      </c>
      <c r="C6" s="10">
        <v>1024</v>
      </c>
    </row>
    <row r="7" spans="1:7">
      <c r="A7" s="9">
        <v>1280</v>
      </c>
      <c r="B7" s="10">
        <v>5</v>
      </c>
      <c r="C7" s="10">
        <v>256</v>
      </c>
    </row>
    <row r="8" spans="1:7">
      <c r="A8" s="9">
        <v>1536</v>
      </c>
      <c r="B8" s="10">
        <v>3</v>
      </c>
      <c r="C8" s="10">
        <v>512</v>
      </c>
    </row>
    <row r="9" spans="1:7">
      <c r="A9" s="9">
        <v>1792</v>
      </c>
      <c r="B9" s="10">
        <v>7</v>
      </c>
      <c r="C9" s="10">
        <v>256</v>
      </c>
    </row>
    <row r="10" spans="1:7">
      <c r="A10" s="9">
        <v>2048</v>
      </c>
      <c r="B10" s="10">
        <v>1</v>
      </c>
      <c r="C10" s="10">
        <v>2048</v>
      </c>
    </row>
    <row r="11" spans="1:7">
      <c r="A11" s="1">
        <v>2304</v>
      </c>
      <c r="B11" s="4">
        <v>9</v>
      </c>
      <c r="C11" s="4">
        <v>256</v>
      </c>
      <c r="D11" s="2">
        <f t="shared" ref="D11:D42" si="0">SUM(E11:G11)</f>
        <v>5.9244791666666664E-2</v>
      </c>
      <c r="E11" s="6">
        <f t="shared" ref="E11:E27" si="1">0.5*(A11-A10-1)/A11</f>
        <v>5.5338541666666664E-2</v>
      </c>
      <c r="F11" s="12">
        <f t="shared" ref="F11:F27" si="2">(C11/256)/A11</f>
        <v>4.3402777777777775E-4</v>
      </c>
      <c r="G11" s="12">
        <f t="shared" ref="G11:G42" si="3">Metadata_Size/A11</f>
        <v>3.472222222222222E-3</v>
      </c>
    </row>
    <row r="12" spans="1:7">
      <c r="A12" s="1">
        <v>2560</v>
      </c>
      <c r="B12" s="4">
        <v>5</v>
      </c>
      <c r="C12" s="4">
        <v>512</v>
      </c>
      <c r="D12" s="2">
        <f t="shared" si="0"/>
        <v>5.37109375E-2</v>
      </c>
      <c r="E12" s="6">
        <f t="shared" si="1"/>
        <v>4.98046875E-2</v>
      </c>
      <c r="F12" s="12">
        <f t="shared" si="2"/>
        <v>7.8125000000000004E-4</v>
      </c>
      <c r="G12" s="12">
        <f t="shared" si="3"/>
        <v>3.1250000000000002E-3</v>
      </c>
    </row>
    <row r="13" spans="1:7">
      <c r="A13" s="1">
        <v>2816</v>
      </c>
      <c r="B13" s="4">
        <v>11</v>
      </c>
      <c r="C13" s="4">
        <v>256</v>
      </c>
      <c r="D13" s="2">
        <f t="shared" si="0"/>
        <v>4.8473011363636367E-2</v>
      </c>
      <c r="E13" s="6">
        <f t="shared" si="1"/>
        <v>4.527698863636364E-2</v>
      </c>
      <c r="F13" s="12">
        <f t="shared" si="2"/>
        <v>3.5511363636363637E-4</v>
      </c>
      <c r="G13" s="12">
        <f t="shared" si="3"/>
        <v>2.840909090909091E-3</v>
      </c>
    </row>
    <row r="14" spans="1:7">
      <c r="A14" s="1">
        <v>3072</v>
      </c>
      <c r="B14" s="4">
        <v>3</v>
      </c>
      <c r="C14" s="4">
        <v>1024</v>
      </c>
      <c r="D14" s="2">
        <f t="shared" si="0"/>
        <v>4.541015625E-2</v>
      </c>
      <c r="E14" s="6">
        <f t="shared" si="1"/>
        <v>4.150390625E-2</v>
      </c>
      <c r="F14" s="12">
        <f t="shared" si="2"/>
        <v>1.3020833333333333E-3</v>
      </c>
      <c r="G14" s="12">
        <f t="shared" si="3"/>
        <v>2.6041666666666665E-3</v>
      </c>
    </row>
    <row r="15" spans="1:7">
      <c r="A15" s="1">
        <v>3328</v>
      </c>
      <c r="B15" s="4">
        <v>13</v>
      </c>
      <c r="C15" s="4">
        <v>256</v>
      </c>
      <c r="D15" s="2">
        <f t="shared" si="0"/>
        <v>4.1015625E-2</v>
      </c>
      <c r="E15" s="6">
        <f t="shared" si="1"/>
        <v>3.831129807692308E-2</v>
      </c>
      <c r="F15" s="12">
        <f t="shared" si="2"/>
        <v>3.0048076923076925E-4</v>
      </c>
      <c r="G15" s="12">
        <f t="shared" si="3"/>
        <v>2.403846153846154E-3</v>
      </c>
    </row>
    <row r="16" spans="1:7">
      <c r="A16" s="1">
        <v>3584</v>
      </c>
      <c r="B16" s="4">
        <v>7</v>
      </c>
      <c r="C16" s="4">
        <v>512</v>
      </c>
      <c r="D16" s="2">
        <f t="shared" si="0"/>
        <v>3.8364955357142856E-2</v>
      </c>
      <c r="E16" s="6">
        <f t="shared" si="1"/>
        <v>3.5574776785714288E-2</v>
      </c>
      <c r="F16" s="12">
        <f t="shared" si="2"/>
        <v>5.5803571428571425E-4</v>
      </c>
      <c r="G16" s="12">
        <f t="shared" si="3"/>
        <v>2.232142857142857E-3</v>
      </c>
    </row>
    <row r="17" spans="1:7">
      <c r="A17" s="1">
        <v>3840</v>
      </c>
      <c r="B17" s="4">
        <v>15</v>
      </c>
      <c r="C17" s="4">
        <v>256</v>
      </c>
      <c r="D17" s="2">
        <f t="shared" si="0"/>
        <v>3.5546874999999999E-2</v>
      </c>
      <c r="E17" s="6">
        <f t="shared" si="1"/>
        <v>3.3203125E-2</v>
      </c>
      <c r="F17" s="12">
        <f t="shared" si="2"/>
        <v>2.6041666666666666E-4</v>
      </c>
      <c r="G17" s="12">
        <f t="shared" si="3"/>
        <v>2.0833333333333333E-3</v>
      </c>
    </row>
    <row r="18" spans="1:7">
      <c r="A18" s="1">
        <v>4096</v>
      </c>
      <c r="B18" s="4">
        <v>1</v>
      </c>
      <c r="C18" s="4">
        <v>4096</v>
      </c>
      <c r="D18" s="2">
        <f t="shared" si="0"/>
        <v>3.69873046875E-2</v>
      </c>
      <c r="E18" s="6">
        <f t="shared" si="1"/>
        <v>3.11279296875E-2</v>
      </c>
      <c r="F18" s="12">
        <f t="shared" si="2"/>
        <v>3.90625E-3</v>
      </c>
      <c r="G18" s="12">
        <f t="shared" si="3"/>
        <v>1.953125E-3</v>
      </c>
    </row>
    <row r="19" spans="1:7">
      <c r="A19" s="1">
        <v>4608</v>
      </c>
      <c r="B19" s="4">
        <v>9</v>
      </c>
      <c r="C19" s="4">
        <v>512</v>
      </c>
      <c r="D19" s="2">
        <f t="shared" si="0"/>
        <v>5.76171875E-2</v>
      </c>
      <c r="E19" s="6">
        <f t="shared" si="1"/>
        <v>5.5447048611111112E-2</v>
      </c>
      <c r="F19" s="12">
        <f t="shared" si="2"/>
        <v>4.3402777777777775E-4</v>
      </c>
      <c r="G19" s="12">
        <f t="shared" si="3"/>
        <v>1.736111111111111E-3</v>
      </c>
    </row>
    <row r="20" spans="1:7">
      <c r="A20" s="1">
        <v>5120</v>
      </c>
      <c r="B20" s="4">
        <v>5</v>
      </c>
      <c r="C20" s="4">
        <v>1024</v>
      </c>
      <c r="D20" s="2">
        <f t="shared" si="0"/>
        <v>5.224609375E-2</v>
      </c>
      <c r="E20" s="6">
        <f t="shared" si="1"/>
        <v>4.9902343750000001E-2</v>
      </c>
      <c r="F20" s="12">
        <f t="shared" si="2"/>
        <v>7.8125000000000004E-4</v>
      </c>
      <c r="G20" s="12">
        <f t="shared" si="3"/>
        <v>1.5625000000000001E-3</v>
      </c>
    </row>
    <row r="21" spans="1:7">
      <c r="A21" s="1">
        <v>5632</v>
      </c>
      <c r="B21" s="4">
        <v>11</v>
      </c>
      <c r="C21" s="4">
        <v>512</v>
      </c>
      <c r="D21" s="2">
        <f t="shared" si="0"/>
        <v>4.7141335227272728E-2</v>
      </c>
      <c r="E21" s="6">
        <f t="shared" si="1"/>
        <v>4.5365767045454544E-2</v>
      </c>
      <c r="F21" s="12">
        <f t="shared" si="2"/>
        <v>3.5511363636363637E-4</v>
      </c>
      <c r="G21" s="12">
        <f t="shared" si="3"/>
        <v>1.4204545454545455E-3</v>
      </c>
    </row>
    <row r="22" spans="1:7">
      <c r="A22" s="1">
        <v>6144</v>
      </c>
      <c r="B22" s="4">
        <v>3</v>
      </c>
      <c r="C22" s="4">
        <v>2048</v>
      </c>
      <c r="D22" s="2">
        <f t="shared" si="0"/>
        <v>4.4189453125000007E-2</v>
      </c>
      <c r="E22" s="6">
        <f t="shared" si="1"/>
        <v>4.1585286458333336E-2</v>
      </c>
      <c r="F22" s="12">
        <f t="shared" si="2"/>
        <v>1.3020833333333333E-3</v>
      </c>
      <c r="G22" s="12">
        <f t="shared" si="3"/>
        <v>1.3020833333333333E-3</v>
      </c>
    </row>
    <row r="23" spans="1:7">
      <c r="A23" s="1">
        <v>6656</v>
      </c>
      <c r="B23" s="4">
        <v>13</v>
      </c>
      <c r="C23" s="4">
        <v>512</v>
      </c>
      <c r="D23" s="2">
        <f t="shared" si="0"/>
        <v>3.9888822115384616E-2</v>
      </c>
      <c r="E23" s="6">
        <f t="shared" si="1"/>
        <v>3.8386418269230768E-2</v>
      </c>
      <c r="F23" s="12">
        <f t="shared" si="2"/>
        <v>3.0048076923076925E-4</v>
      </c>
      <c r="G23" s="12">
        <f t="shared" si="3"/>
        <v>1.201923076923077E-3</v>
      </c>
    </row>
    <row r="24" spans="1:7">
      <c r="A24" s="1">
        <v>7168</v>
      </c>
      <c r="B24" s="4">
        <v>7</v>
      </c>
      <c r="C24" s="4">
        <v>1024</v>
      </c>
      <c r="D24" s="2">
        <f t="shared" si="0"/>
        <v>3.7318638392857144E-2</v>
      </c>
      <c r="E24" s="6">
        <f t="shared" si="1"/>
        <v>3.564453125E-2</v>
      </c>
      <c r="F24" s="12">
        <f t="shared" si="2"/>
        <v>5.5803571428571425E-4</v>
      </c>
      <c r="G24" s="12">
        <f t="shared" si="3"/>
        <v>1.1160714285714285E-3</v>
      </c>
    </row>
    <row r="25" spans="1:7">
      <c r="A25" s="1">
        <v>7680</v>
      </c>
      <c r="B25" s="4">
        <v>15</v>
      </c>
      <c r="C25" s="4">
        <v>512</v>
      </c>
      <c r="D25" s="2">
        <f t="shared" si="0"/>
        <v>3.4570312500000006E-2</v>
      </c>
      <c r="E25" s="6">
        <f t="shared" si="1"/>
        <v>3.326822916666667E-2</v>
      </c>
      <c r="F25" s="12">
        <f t="shared" si="2"/>
        <v>2.6041666666666666E-4</v>
      </c>
      <c r="G25" s="12">
        <f t="shared" si="3"/>
        <v>1.0416666666666667E-3</v>
      </c>
    </row>
    <row r="26" spans="1:7">
      <c r="A26" s="1">
        <v>8192</v>
      </c>
      <c r="B26" s="4">
        <v>1</v>
      </c>
      <c r="C26" s="4">
        <v>8192</v>
      </c>
      <c r="D26" s="2">
        <f t="shared" si="0"/>
        <v>3.607177734375E-2</v>
      </c>
      <c r="E26" s="6">
        <f t="shared" si="1"/>
        <v>3.118896484375E-2</v>
      </c>
      <c r="F26" s="12">
        <f t="shared" si="2"/>
        <v>3.90625E-3</v>
      </c>
      <c r="G26" s="12">
        <f t="shared" si="3"/>
        <v>9.765625E-4</v>
      </c>
    </row>
    <row r="27" spans="1:7">
      <c r="A27" s="1">
        <v>9216</v>
      </c>
      <c r="B27" s="4">
        <v>9</v>
      </c>
      <c r="C27" s="4">
        <v>1024</v>
      </c>
      <c r="D27" s="2">
        <f t="shared" si="0"/>
        <v>5.6803385416666664E-2</v>
      </c>
      <c r="E27" s="6">
        <f t="shared" si="1"/>
        <v>5.5501302083333336E-2</v>
      </c>
      <c r="F27" s="12">
        <f t="shared" si="2"/>
        <v>4.3402777777777775E-4</v>
      </c>
      <c r="G27" s="12">
        <f t="shared" si="3"/>
        <v>8.6805555555555551E-4</v>
      </c>
    </row>
    <row r="28" spans="1:7">
      <c r="A28" s="1">
        <v>10240</v>
      </c>
      <c r="B28" s="4">
        <v>5</v>
      </c>
      <c r="C28" s="4">
        <v>2048</v>
      </c>
      <c r="D28" s="2">
        <f t="shared" si="0"/>
        <v>5.1513671874999993E-2</v>
      </c>
      <c r="E28" s="6">
        <f t="shared" ref="E28:E81" si="4">0.5*(A28-A27-1)/A28</f>
        <v>4.9951171874999999E-2</v>
      </c>
      <c r="F28" s="12">
        <f t="shared" ref="F28:F81" si="5">(C28/256)/A28</f>
        <v>7.8125000000000004E-4</v>
      </c>
      <c r="G28" s="12">
        <f t="shared" si="3"/>
        <v>7.8125000000000004E-4</v>
      </c>
    </row>
    <row r="29" spans="1:7">
      <c r="A29" s="1">
        <v>11264</v>
      </c>
      <c r="B29" s="4">
        <v>11</v>
      </c>
      <c r="C29" s="4">
        <v>1024</v>
      </c>
      <c r="D29" s="2">
        <f t="shared" si="0"/>
        <v>4.6475497159090912E-2</v>
      </c>
      <c r="E29" s="6">
        <f t="shared" si="4"/>
        <v>4.541015625E-2</v>
      </c>
      <c r="F29" s="12">
        <f t="shared" si="5"/>
        <v>3.5511363636363637E-4</v>
      </c>
      <c r="G29" s="12">
        <f t="shared" si="3"/>
        <v>7.1022727272727275E-4</v>
      </c>
    </row>
    <row r="30" spans="1:7">
      <c r="A30" s="1">
        <v>12288</v>
      </c>
      <c r="B30" s="4">
        <v>3</v>
      </c>
      <c r="C30" s="4">
        <v>4096</v>
      </c>
      <c r="D30" s="2">
        <f t="shared" si="0"/>
        <v>4.35791015625E-2</v>
      </c>
      <c r="E30" s="6">
        <f t="shared" si="4"/>
        <v>4.16259765625E-2</v>
      </c>
      <c r="F30" s="12">
        <f t="shared" si="5"/>
        <v>1.3020833333333333E-3</v>
      </c>
      <c r="G30" s="12">
        <f t="shared" si="3"/>
        <v>6.5104166666666663E-4</v>
      </c>
    </row>
    <row r="31" spans="1:7">
      <c r="A31" s="1">
        <v>13312</v>
      </c>
      <c r="B31" s="4">
        <v>13</v>
      </c>
      <c r="C31" s="4">
        <v>1024</v>
      </c>
      <c r="D31" s="2">
        <f t="shared" si="0"/>
        <v>3.932542067307692E-2</v>
      </c>
      <c r="E31" s="6">
        <f t="shared" si="4"/>
        <v>3.8423978365384616E-2</v>
      </c>
      <c r="F31" s="12">
        <f t="shared" si="5"/>
        <v>3.0048076923076925E-4</v>
      </c>
      <c r="G31" s="12">
        <f t="shared" si="3"/>
        <v>6.0096153846153849E-4</v>
      </c>
    </row>
    <row r="32" spans="1:7">
      <c r="A32" s="1">
        <v>14336</v>
      </c>
      <c r="B32" s="4">
        <v>7</v>
      </c>
      <c r="C32" s="4">
        <v>2048</v>
      </c>
      <c r="D32" s="2">
        <f t="shared" si="0"/>
        <v>3.6795479910714281E-2</v>
      </c>
      <c r="E32" s="6">
        <f t="shared" si="4"/>
        <v>3.5679408482142856E-2</v>
      </c>
      <c r="F32" s="12">
        <f t="shared" si="5"/>
        <v>5.5803571428571425E-4</v>
      </c>
      <c r="G32" s="12">
        <f t="shared" si="3"/>
        <v>5.5803571428571425E-4</v>
      </c>
    </row>
    <row r="33" spans="1:7">
      <c r="A33" s="1">
        <v>15360</v>
      </c>
      <c r="B33" s="4">
        <v>15</v>
      </c>
      <c r="C33" s="4">
        <v>1024</v>
      </c>
      <c r="D33" s="2">
        <f t="shared" si="0"/>
        <v>3.4082031249999999E-2</v>
      </c>
      <c r="E33" s="6">
        <f t="shared" si="4"/>
        <v>3.3300781250000001E-2</v>
      </c>
      <c r="F33" s="12">
        <f t="shared" si="5"/>
        <v>2.6041666666666666E-4</v>
      </c>
      <c r="G33" s="12">
        <f t="shared" si="3"/>
        <v>5.2083333333333333E-4</v>
      </c>
    </row>
    <row r="34" spans="1:7">
      <c r="A34" s="1">
        <v>16384</v>
      </c>
      <c r="B34" s="4">
        <v>1</v>
      </c>
      <c r="C34" s="4">
        <v>16384</v>
      </c>
      <c r="D34" s="2">
        <f t="shared" si="0"/>
        <v>3.5614013671875E-2</v>
      </c>
      <c r="E34" s="6">
        <f t="shared" si="4"/>
        <v>3.1219482421875E-2</v>
      </c>
      <c r="F34" s="12">
        <f t="shared" si="5"/>
        <v>3.90625E-3</v>
      </c>
      <c r="G34" s="12">
        <f t="shared" si="3"/>
        <v>4.8828125E-4</v>
      </c>
    </row>
    <row r="35" spans="1:7">
      <c r="A35" s="1">
        <v>18432</v>
      </c>
      <c r="B35" s="4">
        <v>9</v>
      </c>
      <c r="C35" s="4">
        <v>2048</v>
      </c>
      <c r="D35" s="2">
        <f t="shared" si="0"/>
        <v>5.6396484375E-2</v>
      </c>
      <c r="E35" s="6">
        <f t="shared" si="4"/>
        <v>5.5528428819444448E-2</v>
      </c>
      <c r="F35" s="12">
        <f t="shared" si="5"/>
        <v>4.3402777777777775E-4</v>
      </c>
      <c r="G35" s="12">
        <f t="shared" si="3"/>
        <v>4.3402777777777775E-4</v>
      </c>
    </row>
    <row r="36" spans="1:7">
      <c r="A36" s="1">
        <v>20480</v>
      </c>
      <c r="B36" s="4">
        <v>5</v>
      </c>
      <c r="C36" s="4">
        <v>4096</v>
      </c>
      <c r="D36" s="2">
        <f t="shared" si="0"/>
        <v>5.1147460937499993E-2</v>
      </c>
      <c r="E36" s="6">
        <f t="shared" si="4"/>
        <v>4.9975585937499997E-2</v>
      </c>
      <c r="F36" s="12">
        <f t="shared" si="5"/>
        <v>7.8125000000000004E-4</v>
      </c>
      <c r="G36" s="12">
        <f t="shared" si="3"/>
        <v>3.9062500000000002E-4</v>
      </c>
    </row>
    <row r="37" spans="1:7">
      <c r="A37" s="1">
        <v>22528</v>
      </c>
      <c r="B37" s="4">
        <v>11</v>
      </c>
      <c r="C37" s="4">
        <v>2048</v>
      </c>
      <c r="D37" s="2">
        <f t="shared" si="0"/>
        <v>4.6142578125000007E-2</v>
      </c>
      <c r="E37" s="6">
        <f t="shared" si="4"/>
        <v>4.5432350852272728E-2</v>
      </c>
      <c r="F37" s="12">
        <f t="shared" si="5"/>
        <v>3.5511363636363637E-4</v>
      </c>
      <c r="G37" s="12">
        <f t="shared" si="3"/>
        <v>3.5511363636363637E-4</v>
      </c>
    </row>
    <row r="38" spans="1:7">
      <c r="A38" s="1">
        <v>24576</v>
      </c>
      <c r="B38" s="4">
        <v>3</v>
      </c>
      <c r="C38" s="4">
        <v>8192</v>
      </c>
      <c r="D38" s="2">
        <f t="shared" si="0"/>
        <v>4.3273925781250007E-2</v>
      </c>
      <c r="E38" s="6">
        <f t="shared" si="4"/>
        <v>4.1646321614583336E-2</v>
      </c>
      <c r="F38" s="12">
        <f t="shared" si="5"/>
        <v>1.3020833333333333E-3</v>
      </c>
      <c r="G38" s="12">
        <f t="shared" si="3"/>
        <v>3.2552083333333332E-4</v>
      </c>
    </row>
    <row r="39" spans="1:7">
      <c r="A39" s="1">
        <v>26624</v>
      </c>
      <c r="B39" s="4">
        <v>13</v>
      </c>
      <c r="C39" s="4">
        <v>2048</v>
      </c>
      <c r="D39" s="2">
        <f t="shared" si="0"/>
        <v>3.9043719951923073E-2</v>
      </c>
      <c r="E39" s="6">
        <f t="shared" si="4"/>
        <v>3.8442758413461536E-2</v>
      </c>
      <c r="F39" s="12">
        <f t="shared" si="5"/>
        <v>3.0048076923076925E-4</v>
      </c>
      <c r="G39" s="12">
        <f t="shared" si="3"/>
        <v>3.0048076923076925E-4</v>
      </c>
    </row>
    <row r="40" spans="1:7">
      <c r="A40" s="1">
        <v>28672</v>
      </c>
      <c r="B40" s="4">
        <v>7</v>
      </c>
      <c r="C40" s="4">
        <v>4096</v>
      </c>
      <c r="D40" s="2">
        <f t="shared" si="0"/>
        <v>3.6533900669642856E-2</v>
      </c>
      <c r="E40" s="6">
        <f t="shared" si="4"/>
        <v>3.5696847098214288E-2</v>
      </c>
      <c r="F40" s="12">
        <f t="shared" si="5"/>
        <v>5.5803571428571425E-4</v>
      </c>
      <c r="G40" s="12">
        <f t="shared" si="3"/>
        <v>2.7901785714285713E-4</v>
      </c>
    </row>
    <row r="41" spans="1:7">
      <c r="A41" s="1">
        <v>30720</v>
      </c>
      <c r="B41" s="4">
        <v>15</v>
      </c>
      <c r="C41" s="4">
        <v>2048</v>
      </c>
      <c r="D41" s="2">
        <f t="shared" si="0"/>
        <v>3.3837890624999999E-2</v>
      </c>
      <c r="E41" s="6">
        <f t="shared" si="4"/>
        <v>3.3317057291666667E-2</v>
      </c>
      <c r="F41" s="12">
        <f t="shared" si="5"/>
        <v>2.6041666666666666E-4</v>
      </c>
      <c r="G41" s="12">
        <f t="shared" si="3"/>
        <v>2.6041666666666666E-4</v>
      </c>
    </row>
    <row r="42" spans="1:7">
      <c r="A42" s="1">
        <v>32768</v>
      </c>
      <c r="B42" s="4">
        <v>1</v>
      </c>
      <c r="C42" s="4">
        <v>32768</v>
      </c>
      <c r="D42" s="2">
        <f t="shared" si="0"/>
        <v>3.53851318359375E-2</v>
      </c>
      <c r="E42" s="6">
        <f t="shared" si="4"/>
        <v>3.12347412109375E-2</v>
      </c>
      <c r="F42" s="12">
        <f t="shared" si="5"/>
        <v>3.90625E-3</v>
      </c>
      <c r="G42" s="12">
        <f t="shared" si="3"/>
        <v>2.44140625E-4</v>
      </c>
    </row>
    <row r="43" spans="1:7">
      <c r="A43" s="1">
        <v>36864</v>
      </c>
      <c r="B43" s="4">
        <v>9</v>
      </c>
      <c r="C43" s="4">
        <v>4096</v>
      </c>
      <c r="D43" s="2">
        <f t="shared" ref="D43:D74" si="6">SUM(E43:G43)</f>
        <v>5.6193033854166664E-2</v>
      </c>
      <c r="E43" s="6">
        <f t="shared" si="4"/>
        <v>5.55419921875E-2</v>
      </c>
      <c r="F43" s="12">
        <f t="shared" si="5"/>
        <v>4.3402777777777775E-4</v>
      </c>
      <c r="G43" s="12">
        <f t="shared" ref="G43:G74" si="7">Metadata_Size/A43</f>
        <v>2.1701388888888888E-4</v>
      </c>
    </row>
    <row r="44" spans="1:7">
      <c r="A44" s="1">
        <v>40960</v>
      </c>
      <c r="B44" s="4">
        <v>5</v>
      </c>
      <c r="C44" s="4">
        <v>8192</v>
      </c>
      <c r="D44" s="2">
        <f t="shared" si="6"/>
        <v>5.096435546875E-2</v>
      </c>
      <c r="E44" s="6">
        <f t="shared" si="4"/>
        <v>4.998779296875E-2</v>
      </c>
      <c r="F44" s="12">
        <f t="shared" si="5"/>
        <v>7.8125000000000004E-4</v>
      </c>
      <c r="G44" s="12">
        <f t="shared" si="7"/>
        <v>1.9531250000000001E-4</v>
      </c>
    </row>
    <row r="45" spans="1:7">
      <c r="A45" s="1">
        <v>45056</v>
      </c>
      <c r="B45" s="4">
        <v>11</v>
      </c>
      <c r="C45" s="4">
        <v>4096</v>
      </c>
      <c r="D45" s="2">
        <f t="shared" si="6"/>
        <v>4.5976118607954544E-2</v>
      </c>
      <c r="E45" s="6">
        <f t="shared" si="4"/>
        <v>4.5443448153409088E-2</v>
      </c>
      <c r="F45" s="12">
        <f t="shared" si="5"/>
        <v>3.5511363636363637E-4</v>
      </c>
      <c r="G45" s="12">
        <f t="shared" si="7"/>
        <v>1.7755681818181819E-4</v>
      </c>
    </row>
    <row r="46" spans="1:7">
      <c r="A46" s="1">
        <v>49152</v>
      </c>
      <c r="B46" s="4">
        <v>3</v>
      </c>
      <c r="C46" s="4">
        <v>16384</v>
      </c>
      <c r="D46" s="2">
        <f t="shared" si="6"/>
        <v>4.3121337890625E-2</v>
      </c>
      <c r="E46" s="6">
        <f t="shared" si="4"/>
        <v>4.1656494140625E-2</v>
      </c>
      <c r="F46" s="12">
        <f t="shared" si="5"/>
        <v>1.3020833333333333E-3</v>
      </c>
      <c r="G46" s="12">
        <f t="shared" si="7"/>
        <v>1.6276041666666666E-4</v>
      </c>
    </row>
    <row r="47" spans="1:7">
      <c r="A47" s="1">
        <v>53248</v>
      </c>
      <c r="B47" s="4">
        <v>13</v>
      </c>
      <c r="C47" s="4">
        <v>4096</v>
      </c>
      <c r="D47" s="2">
        <f t="shared" si="6"/>
        <v>3.8902869591346152E-2</v>
      </c>
      <c r="E47" s="6">
        <f t="shared" si="4"/>
        <v>3.84521484375E-2</v>
      </c>
      <c r="F47" s="12">
        <f t="shared" si="5"/>
        <v>3.0048076923076925E-4</v>
      </c>
      <c r="G47" s="12">
        <f t="shared" si="7"/>
        <v>1.5024038461538462E-4</v>
      </c>
    </row>
    <row r="48" spans="1:7">
      <c r="A48" s="1">
        <v>57344</v>
      </c>
      <c r="B48" s="4">
        <v>7</v>
      </c>
      <c r="C48" s="4">
        <v>8192</v>
      </c>
      <c r="D48" s="2">
        <f t="shared" si="6"/>
        <v>3.6403111049107144E-2</v>
      </c>
      <c r="E48" s="6">
        <f t="shared" si="4"/>
        <v>3.570556640625E-2</v>
      </c>
      <c r="F48" s="12">
        <f t="shared" si="5"/>
        <v>5.5803571428571425E-4</v>
      </c>
      <c r="G48" s="12">
        <f t="shared" si="7"/>
        <v>1.3950892857142856E-4</v>
      </c>
    </row>
    <row r="49" spans="1:7">
      <c r="A49" s="1">
        <v>61440</v>
      </c>
      <c r="B49" s="4">
        <v>15</v>
      </c>
      <c r="C49" s="4">
        <v>4096</v>
      </c>
      <c r="D49" s="2">
        <f t="shared" si="6"/>
        <v>3.3715820312499999E-2</v>
      </c>
      <c r="E49" s="6">
        <f t="shared" si="4"/>
        <v>3.33251953125E-2</v>
      </c>
      <c r="F49" s="12">
        <f t="shared" si="5"/>
        <v>2.6041666666666666E-4</v>
      </c>
      <c r="G49" s="12">
        <f t="shared" si="7"/>
        <v>1.3020833333333333E-4</v>
      </c>
    </row>
    <row r="50" spans="1:7">
      <c r="A50" s="1">
        <v>65536</v>
      </c>
      <c r="B50" s="4">
        <v>1</v>
      </c>
      <c r="C50" s="4">
        <v>65536</v>
      </c>
      <c r="D50" s="2">
        <f t="shared" si="6"/>
        <v>3.527069091796875E-2</v>
      </c>
      <c r="E50" s="6">
        <f t="shared" si="4"/>
        <v>3.124237060546875E-2</v>
      </c>
      <c r="F50" s="12">
        <f t="shared" si="5"/>
        <v>3.90625E-3</v>
      </c>
      <c r="G50" s="12">
        <f t="shared" si="7"/>
        <v>1.220703125E-4</v>
      </c>
    </row>
    <row r="51" spans="1:7">
      <c r="A51" s="1">
        <v>73728</v>
      </c>
      <c r="B51" s="4">
        <v>9</v>
      </c>
      <c r="C51" s="4">
        <v>8192</v>
      </c>
      <c r="D51" s="2">
        <f t="shared" si="6"/>
        <v>5.609130859375E-2</v>
      </c>
      <c r="E51" s="6">
        <f t="shared" si="4"/>
        <v>5.5548773871527776E-2</v>
      </c>
      <c r="F51" s="12">
        <f t="shared" si="5"/>
        <v>4.3402777777777775E-4</v>
      </c>
      <c r="G51" s="12">
        <f t="shared" si="7"/>
        <v>1.0850694444444444E-4</v>
      </c>
    </row>
    <row r="52" spans="1:7">
      <c r="A52" s="1">
        <v>81920</v>
      </c>
      <c r="B52" s="4">
        <v>5</v>
      </c>
      <c r="C52" s="4">
        <v>16384</v>
      </c>
      <c r="D52" s="2">
        <f t="shared" si="6"/>
        <v>5.0872802734375E-2</v>
      </c>
      <c r="E52" s="6">
        <f t="shared" si="4"/>
        <v>4.9993896484375001E-2</v>
      </c>
      <c r="F52" s="12">
        <f t="shared" si="5"/>
        <v>7.8125000000000004E-4</v>
      </c>
      <c r="G52" s="12">
        <f t="shared" si="7"/>
        <v>9.7656250000000005E-5</v>
      </c>
    </row>
    <row r="53" spans="1:7">
      <c r="A53" s="1">
        <v>90112</v>
      </c>
      <c r="B53" s="4">
        <v>11</v>
      </c>
      <c r="C53" s="4">
        <v>8192</v>
      </c>
      <c r="D53" s="2">
        <f t="shared" si="6"/>
        <v>4.5892888849431823E-2</v>
      </c>
      <c r="E53" s="6">
        <f t="shared" si="4"/>
        <v>4.5448996803977272E-2</v>
      </c>
      <c r="F53" s="12">
        <f t="shared" si="5"/>
        <v>3.5511363636363637E-4</v>
      </c>
      <c r="G53" s="12">
        <f t="shared" si="7"/>
        <v>8.8778409090909093E-5</v>
      </c>
    </row>
    <row r="54" spans="1:7">
      <c r="A54" s="1">
        <v>98304</v>
      </c>
      <c r="B54" s="4">
        <v>3</v>
      </c>
      <c r="C54" s="4">
        <v>32768</v>
      </c>
      <c r="D54" s="2">
        <f t="shared" si="6"/>
        <v>4.3045043945312507E-2</v>
      </c>
      <c r="E54" s="6">
        <f t="shared" si="4"/>
        <v>4.1661580403645836E-2</v>
      </c>
      <c r="F54" s="12">
        <f t="shared" si="5"/>
        <v>1.3020833333333333E-3</v>
      </c>
      <c r="G54" s="12">
        <f t="shared" si="7"/>
        <v>8.1380208333333329E-5</v>
      </c>
    </row>
    <row r="55" spans="1:7">
      <c r="A55" s="1">
        <v>106496</v>
      </c>
      <c r="B55" s="4">
        <v>13</v>
      </c>
      <c r="C55" s="4">
        <v>8192</v>
      </c>
      <c r="D55" s="2">
        <f t="shared" si="6"/>
        <v>3.8832444411057696E-2</v>
      </c>
      <c r="E55" s="6">
        <f t="shared" si="4"/>
        <v>3.8456843449519232E-2</v>
      </c>
      <c r="F55" s="12">
        <f t="shared" si="5"/>
        <v>3.0048076923076925E-4</v>
      </c>
      <c r="G55" s="12">
        <f t="shared" si="7"/>
        <v>7.5120192307692312E-5</v>
      </c>
    </row>
    <row r="56" spans="1:7">
      <c r="A56" s="1">
        <v>114688</v>
      </c>
      <c r="B56" s="4">
        <v>7</v>
      </c>
      <c r="C56" s="4">
        <v>16384</v>
      </c>
      <c r="D56" s="2">
        <f t="shared" si="6"/>
        <v>3.6337716238839281E-2</v>
      </c>
      <c r="E56" s="6">
        <f t="shared" si="4"/>
        <v>3.5709926060267856E-2</v>
      </c>
      <c r="F56" s="12">
        <f t="shared" si="5"/>
        <v>5.5803571428571425E-4</v>
      </c>
      <c r="G56" s="12">
        <f t="shared" si="7"/>
        <v>6.9754464285714282E-5</v>
      </c>
    </row>
    <row r="57" spans="1:7">
      <c r="A57" s="1">
        <v>122880</v>
      </c>
      <c r="B57" s="4">
        <v>15</v>
      </c>
      <c r="C57" s="4">
        <v>8192</v>
      </c>
      <c r="D57" s="2">
        <f t="shared" si="6"/>
        <v>3.3654785156250006E-2</v>
      </c>
      <c r="E57" s="6">
        <f t="shared" si="4"/>
        <v>3.332926432291667E-2</v>
      </c>
      <c r="F57" s="12">
        <f t="shared" si="5"/>
        <v>2.6041666666666666E-4</v>
      </c>
      <c r="G57" s="12">
        <f t="shared" si="7"/>
        <v>6.5104166666666666E-5</v>
      </c>
    </row>
    <row r="58" spans="1:7">
      <c r="A58" s="1">
        <v>131072</v>
      </c>
      <c r="B58" s="4">
        <v>2</v>
      </c>
      <c r="C58" s="4">
        <v>65536</v>
      </c>
      <c r="D58" s="2">
        <f t="shared" si="6"/>
        <v>3.3260345458984375E-2</v>
      </c>
      <c r="E58" s="6">
        <f t="shared" si="4"/>
        <v>3.1246185302734375E-2</v>
      </c>
      <c r="F58" s="12">
        <f t="shared" si="5"/>
        <v>1.953125E-3</v>
      </c>
      <c r="G58" s="12">
        <f t="shared" si="7"/>
        <v>6.103515625E-5</v>
      </c>
    </row>
    <row r="59" spans="1:7">
      <c r="A59" s="1">
        <v>147456</v>
      </c>
      <c r="B59" s="4">
        <v>9</v>
      </c>
      <c r="C59" s="4">
        <v>16384</v>
      </c>
      <c r="D59" s="2">
        <f t="shared" si="6"/>
        <v>5.6040445963541664E-2</v>
      </c>
      <c r="E59" s="6">
        <f t="shared" si="4"/>
        <v>5.5552164713541664E-2</v>
      </c>
      <c r="F59" s="12">
        <f t="shared" si="5"/>
        <v>4.3402777777777775E-4</v>
      </c>
      <c r="G59" s="12">
        <f t="shared" si="7"/>
        <v>5.4253472222222219E-5</v>
      </c>
    </row>
    <row r="60" spans="1:7">
      <c r="A60" s="1">
        <v>163840</v>
      </c>
      <c r="B60" s="4">
        <v>5</v>
      </c>
      <c r="C60" s="4">
        <v>32768</v>
      </c>
      <c r="D60" s="2">
        <f t="shared" si="6"/>
        <v>5.0827026367187493E-2</v>
      </c>
      <c r="E60" s="6">
        <f t="shared" si="4"/>
        <v>4.9996948242187499E-2</v>
      </c>
      <c r="F60" s="12">
        <f t="shared" si="5"/>
        <v>7.8125000000000004E-4</v>
      </c>
      <c r="G60" s="12">
        <f t="shared" si="7"/>
        <v>4.8828125000000003E-5</v>
      </c>
    </row>
    <row r="61" spans="1:7">
      <c r="A61" s="1">
        <v>180224</v>
      </c>
      <c r="B61" s="4">
        <v>11</v>
      </c>
      <c r="C61" s="4">
        <v>16384</v>
      </c>
      <c r="D61" s="2">
        <f t="shared" si="6"/>
        <v>4.5851273970170456E-2</v>
      </c>
      <c r="E61" s="6">
        <f t="shared" si="4"/>
        <v>4.545177112926136E-2</v>
      </c>
      <c r="F61" s="12">
        <f t="shared" si="5"/>
        <v>3.5511363636363637E-4</v>
      </c>
      <c r="G61" s="12">
        <f t="shared" si="7"/>
        <v>4.4389204545454547E-5</v>
      </c>
    </row>
    <row r="62" spans="1:7">
      <c r="A62" s="1">
        <v>196608</v>
      </c>
      <c r="B62" s="4">
        <v>3</v>
      </c>
      <c r="C62" s="4">
        <v>65536</v>
      </c>
      <c r="D62" s="2">
        <f t="shared" si="6"/>
        <v>4.300689697265625E-2</v>
      </c>
      <c r="E62" s="6">
        <f t="shared" si="4"/>
        <v>4.166412353515625E-2</v>
      </c>
      <c r="F62" s="12">
        <f t="shared" si="5"/>
        <v>1.3020833333333333E-3</v>
      </c>
      <c r="G62" s="12">
        <f t="shared" si="7"/>
        <v>4.0690104166666664E-5</v>
      </c>
    </row>
    <row r="63" spans="1:7">
      <c r="A63" s="1">
        <v>212992</v>
      </c>
      <c r="B63" s="4">
        <v>13</v>
      </c>
      <c r="C63" s="4">
        <v>16384</v>
      </c>
      <c r="D63" s="2">
        <f t="shared" si="6"/>
        <v>3.8797231820913464E-2</v>
      </c>
      <c r="E63" s="6">
        <f t="shared" si="4"/>
        <v>3.8459190955528848E-2</v>
      </c>
      <c r="F63" s="12">
        <f t="shared" si="5"/>
        <v>3.0048076923076925E-4</v>
      </c>
      <c r="G63" s="12">
        <f t="shared" si="7"/>
        <v>3.7560096153846156E-5</v>
      </c>
    </row>
    <row r="64" spans="1:7">
      <c r="A64" s="1">
        <v>229376</v>
      </c>
      <c r="B64" s="4">
        <v>7</v>
      </c>
      <c r="C64" s="4">
        <v>32768</v>
      </c>
      <c r="D64" s="2">
        <f t="shared" si="6"/>
        <v>3.6305018833705356E-2</v>
      </c>
      <c r="E64" s="6">
        <f t="shared" si="4"/>
        <v>3.5712105887276788E-2</v>
      </c>
      <c r="F64" s="12">
        <f t="shared" si="5"/>
        <v>5.5803571428571425E-4</v>
      </c>
      <c r="G64" s="12">
        <f t="shared" si="7"/>
        <v>3.4877232142857141E-5</v>
      </c>
    </row>
    <row r="65" spans="1:7">
      <c r="A65" s="1">
        <v>245760</v>
      </c>
      <c r="B65" s="4">
        <v>15</v>
      </c>
      <c r="C65" s="4">
        <v>16384</v>
      </c>
      <c r="D65" s="2">
        <f t="shared" si="6"/>
        <v>3.3624267578124999E-2</v>
      </c>
      <c r="E65" s="6">
        <f t="shared" si="4"/>
        <v>3.3331298828125001E-2</v>
      </c>
      <c r="F65" s="12">
        <f t="shared" si="5"/>
        <v>2.6041666666666666E-4</v>
      </c>
      <c r="G65" s="12">
        <f t="shared" si="7"/>
        <v>3.2552083333333333E-5</v>
      </c>
    </row>
    <row r="66" spans="1:7">
      <c r="A66" s="1">
        <v>262144</v>
      </c>
      <c r="B66" s="4">
        <v>4</v>
      </c>
      <c r="C66" s="4">
        <v>65536</v>
      </c>
      <c r="D66" s="2">
        <f t="shared" si="6"/>
        <v>3.2255172729492188E-2</v>
      </c>
      <c r="E66" s="6">
        <f t="shared" si="4"/>
        <v>3.1248092651367188E-2</v>
      </c>
      <c r="F66" s="12">
        <f t="shared" si="5"/>
        <v>9.765625E-4</v>
      </c>
      <c r="G66" s="12">
        <f t="shared" si="7"/>
        <v>3.0517578125E-5</v>
      </c>
    </row>
    <row r="67" spans="1:7">
      <c r="A67" s="1">
        <v>294912</v>
      </c>
      <c r="B67" s="4">
        <v>9</v>
      </c>
      <c r="C67" s="4">
        <v>32768</v>
      </c>
      <c r="D67" s="2">
        <f t="shared" si="6"/>
        <v>5.60150146484375E-2</v>
      </c>
      <c r="E67" s="6">
        <f t="shared" si="4"/>
        <v>5.5553860134548612E-2</v>
      </c>
      <c r="F67" s="12">
        <f t="shared" si="5"/>
        <v>4.3402777777777775E-4</v>
      </c>
      <c r="G67" s="12">
        <f t="shared" si="7"/>
        <v>2.712673611111111E-5</v>
      </c>
    </row>
    <row r="68" spans="1:7">
      <c r="A68" s="1">
        <v>327680</v>
      </c>
      <c r="B68" s="4">
        <v>5</v>
      </c>
      <c r="C68" s="4">
        <v>65536</v>
      </c>
      <c r="D68" s="2">
        <f t="shared" si="6"/>
        <v>5.0804138183593743E-2</v>
      </c>
      <c r="E68" s="6">
        <f t="shared" si="4"/>
        <v>4.9998474121093747E-2</v>
      </c>
      <c r="F68" s="12">
        <f t="shared" si="5"/>
        <v>7.8125000000000004E-4</v>
      </c>
      <c r="G68" s="12">
        <f t="shared" si="7"/>
        <v>2.4414062500000001E-5</v>
      </c>
    </row>
    <row r="69" spans="1:7">
      <c r="A69" s="1">
        <v>360448</v>
      </c>
      <c r="B69" s="4">
        <v>11</v>
      </c>
      <c r="C69" s="4">
        <v>32768</v>
      </c>
      <c r="D69" s="2">
        <f t="shared" si="6"/>
        <v>4.5830466530539779E-2</v>
      </c>
      <c r="E69" s="6">
        <f t="shared" si="4"/>
        <v>4.5453158291903412E-2</v>
      </c>
      <c r="F69" s="12">
        <f t="shared" si="5"/>
        <v>3.5511363636363637E-4</v>
      </c>
      <c r="G69" s="12">
        <f t="shared" si="7"/>
        <v>2.2194602272727273E-5</v>
      </c>
    </row>
    <row r="70" spans="1:7">
      <c r="A70" s="1">
        <v>393216</v>
      </c>
      <c r="B70" s="4">
        <v>6</v>
      </c>
      <c r="C70" s="4">
        <v>65536</v>
      </c>
      <c r="D70" s="2">
        <f t="shared" si="6"/>
        <v>4.2336781819661461E-2</v>
      </c>
      <c r="E70" s="6">
        <f t="shared" si="4"/>
        <v>4.1665395100911461E-2</v>
      </c>
      <c r="F70" s="12">
        <f t="shared" si="5"/>
        <v>6.5104166666666663E-4</v>
      </c>
      <c r="G70" s="12">
        <f t="shared" si="7"/>
        <v>2.0345052083333332E-5</v>
      </c>
    </row>
    <row r="71" spans="1:7">
      <c r="A71" s="1">
        <v>425984</v>
      </c>
      <c r="B71" s="4">
        <v>13</v>
      </c>
      <c r="C71" s="4">
        <v>32768</v>
      </c>
      <c r="D71" s="2">
        <f t="shared" ref="D71:D81" si="8">SUM(E71:G71)</f>
        <v>3.8779625525841341E-2</v>
      </c>
      <c r="E71" s="6">
        <f t="shared" si="4"/>
        <v>3.8460364708533652E-2</v>
      </c>
      <c r="F71" s="12">
        <f t="shared" si="5"/>
        <v>3.0048076923076925E-4</v>
      </c>
      <c r="G71" s="12">
        <f t="shared" si="7"/>
        <v>1.8780048076923078E-5</v>
      </c>
    </row>
    <row r="72" spans="1:7">
      <c r="A72" s="1">
        <v>458752</v>
      </c>
      <c r="B72" s="4">
        <v>7</v>
      </c>
      <c r="C72" s="4">
        <v>65536</v>
      </c>
      <c r="D72" s="2">
        <f t="shared" si="8"/>
        <v>3.6288670131138394E-2</v>
      </c>
      <c r="E72" s="6">
        <f t="shared" si="4"/>
        <v>3.571319580078125E-2</v>
      </c>
      <c r="F72" s="12">
        <f t="shared" si="5"/>
        <v>5.5803571428571425E-4</v>
      </c>
      <c r="G72" s="12">
        <f t="shared" si="7"/>
        <v>1.743861607142857E-5</v>
      </c>
    </row>
    <row r="73" spans="1:7">
      <c r="A73" s="1">
        <v>491520</v>
      </c>
      <c r="B73" s="4">
        <v>15</v>
      </c>
      <c r="C73" s="4">
        <v>32768</v>
      </c>
      <c r="D73" s="2">
        <f t="shared" si="8"/>
        <v>3.3609008789062499E-2</v>
      </c>
      <c r="E73" s="6">
        <f t="shared" si="4"/>
        <v>3.3332316080729167E-2</v>
      </c>
      <c r="F73" s="12">
        <f t="shared" si="5"/>
        <v>2.6041666666666666E-4</v>
      </c>
      <c r="G73" s="12">
        <f t="shared" si="7"/>
        <v>1.6276041666666666E-5</v>
      </c>
    </row>
    <row r="74" spans="1:7">
      <c r="A74" s="1">
        <v>524288</v>
      </c>
      <c r="B74" s="4">
        <v>8</v>
      </c>
      <c r="C74" s="4">
        <v>65536</v>
      </c>
      <c r="D74" s="2">
        <f t="shared" si="8"/>
        <v>3.1752586364746094E-2</v>
      </c>
      <c r="E74" s="6">
        <f t="shared" si="4"/>
        <v>3.1249046325683594E-2</v>
      </c>
      <c r="F74" s="12">
        <f t="shared" si="5"/>
        <v>4.8828125E-4</v>
      </c>
      <c r="G74" s="12">
        <f t="shared" si="7"/>
        <v>1.52587890625E-5</v>
      </c>
    </row>
    <row r="75" spans="1:7">
      <c r="A75" s="9">
        <v>589824</v>
      </c>
      <c r="B75" s="10">
        <v>9</v>
      </c>
      <c r="C75" s="10">
        <v>65536</v>
      </c>
      <c r="D75" s="2">
        <f t="shared" si="8"/>
        <v>5.6002298990885414E-2</v>
      </c>
      <c r="E75" s="6">
        <f t="shared" si="4"/>
        <v>5.5554707845052086E-2</v>
      </c>
      <c r="F75" s="12">
        <f t="shared" si="5"/>
        <v>4.3402777777777775E-4</v>
      </c>
      <c r="G75" s="12">
        <f t="shared" ref="G75:G81" si="9">Metadata_Size/A75</f>
        <v>1.3563368055555555E-5</v>
      </c>
    </row>
    <row r="76" spans="1:7">
      <c r="A76" s="1">
        <v>655360</v>
      </c>
      <c r="B76" s="4">
        <v>10</v>
      </c>
      <c r="C76" s="4">
        <v>65536</v>
      </c>
      <c r="D76" s="2">
        <f t="shared" si="8"/>
        <v>5.0402069091796876E-2</v>
      </c>
      <c r="E76" s="6">
        <f t="shared" si="4"/>
        <v>4.9999237060546875E-2</v>
      </c>
      <c r="F76" s="12">
        <f t="shared" si="5"/>
        <v>3.9062500000000002E-4</v>
      </c>
      <c r="G76" s="12">
        <f t="shared" si="9"/>
        <v>1.2207031250000001E-5</v>
      </c>
    </row>
    <row r="77" spans="1:7">
      <c r="A77" s="9">
        <v>720896</v>
      </c>
      <c r="B77" s="10">
        <v>11</v>
      </c>
      <c r="C77" s="10">
        <v>65536</v>
      </c>
      <c r="D77" s="2">
        <f t="shared" si="8"/>
        <v>4.5820062810724434E-2</v>
      </c>
      <c r="E77" s="6">
        <f t="shared" si="4"/>
        <v>4.5453851873224434E-2</v>
      </c>
      <c r="F77" s="12">
        <f t="shared" si="5"/>
        <v>3.5511363636363637E-4</v>
      </c>
      <c r="G77" s="12">
        <f t="shared" si="9"/>
        <v>1.1097301136363637E-5</v>
      </c>
    </row>
    <row r="78" spans="1:7">
      <c r="A78" s="9">
        <v>786432</v>
      </c>
      <c r="B78" s="10">
        <v>12</v>
      </c>
      <c r="C78" s="10">
        <v>65536</v>
      </c>
      <c r="D78" s="2">
        <f t="shared" si="8"/>
        <v>4.2001724243164063E-2</v>
      </c>
      <c r="E78" s="6">
        <f t="shared" si="4"/>
        <v>4.1666030883789063E-2</v>
      </c>
      <c r="F78" s="12">
        <f t="shared" si="5"/>
        <v>3.2552083333333332E-4</v>
      </c>
      <c r="G78" s="12">
        <f t="shared" si="9"/>
        <v>1.0172526041666666E-5</v>
      </c>
    </row>
    <row r="79" spans="1:7">
      <c r="A79" s="9">
        <v>851968</v>
      </c>
      <c r="B79" s="10">
        <v>13</v>
      </c>
      <c r="C79" s="10">
        <v>65536</v>
      </c>
      <c r="D79" s="2">
        <f t="shared" si="8"/>
        <v>3.8770822378305286E-2</v>
      </c>
      <c r="E79" s="6">
        <f t="shared" si="4"/>
        <v>3.8460951585036054E-2</v>
      </c>
      <c r="F79" s="12">
        <f t="shared" si="5"/>
        <v>3.0048076923076925E-4</v>
      </c>
      <c r="G79" s="12">
        <f t="shared" si="9"/>
        <v>9.390024038461539E-6</v>
      </c>
    </row>
    <row r="80" spans="1:7">
      <c r="A80" s="9">
        <v>917504</v>
      </c>
      <c r="B80" s="10">
        <v>14</v>
      </c>
      <c r="C80" s="10">
        <v>65536</v>
      </c>
      <c r="D80" s="2">
        <f t="shared" si="8"/>
        <v>3.600147792271205E-2</v>
      </c>
      <c r="E80" s="6">
        <f t="shared" si="4"/>
        <v>3.5713740757533481E-2</v>
      </c>
      <c r="F80" s="12">
        <f t="shared" si="5"/>
        <v>2.7901785714285713E-4</v>
      </c>
      <c r="G80" s="12">
        <f t="shared" si="9"/>
        <v>8.7193080357142852E-6</v>
      </c>
    </row>
    <row r="81" spans="1:7">
      <c r="A81" s="9">
        <v>983040</v>
      </c>
      <c r="B81" s="10">
        <v>15</v>
      </c>
      <c r="C81" s="10">
        <v>65536</v>
      </c>
      <c r="D81" s="2">
        <f t="shared" si="8"/>
        <v>3.3601379394531249E-2</v>
      </c>
      <c r="E81" s="6">
        <f t="shared" si="4"/>
        <v>3.333282470703125E-2</v>
      </c>
      <c r="F81" s="12">
        <f t="shared" si="5"/>
        <v>2.6041666666666666E-4</v>
      </c>
      <c r="G81" s="12">
        <f t="shared" si="9"/>
        <v>8.1380208333333332E-6</v>
      </c>
    </row>
  </sheetData>
  <sortState ref="A3:G81">
    <sortCondition ref="A3:A81"/>
  </sortState>
  <mergeCells count="1">
    <mergeCell ref="A1:G1"/>
  </mergeCells>
  <conditionalFormatting sqref="A11:D77 D70:D81">
    <cfRule type="expression" dxfId="2" priority="2">
      <formula>$C11=Segment_Size</formula>
    </cfRule>
  </conditionalFormatting>
  <conditionalFormatting sqref="A78:D81">
    <cfRule type="expression" dxfId="1" priority="1">
      <formula>$C78=Segment_Size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6"/>
  <sheetViews>
    <sheetView tabSelected="1" workbookViewId="0">
      <selection activeCell="E9" sqref="E9"/>
    </sheetView>
  </sheetViews>
  <sheetFormatPr baseColWidth="10" defaultRowHeight="14.4"/>
  <cols>
    <col min="1" max="1" width="9.21875" style="1" customWidth="1"/>
    <col min="2" max="2" width="9.21875" style="4" customWidth="1"/>
    <col min="3" max="3" width="8.33203125" style="2" customWidth="1"/>
    <col min="4" max="4" width="17.21875" style="6" customWidth="1"/>
    <col min="5" max="5" width="17.21875" style="14" customWidth="1"/>
  </cols>
  <sheetData>
    <row r="1" spans="1:7" ht="66.599999999999994" customHeight="1" thickBot="1">
      <c r="A1" s="15" t="s">
        <v>17</v>
      </c>
      <c r="B1" s="16"/>
      <c r="C1" s="16"/>
      <c r="D1" s="16"/>
      <c r="E1" s="16"/>
      <c r="F1" s="16"/>
      <c r="G1" s="16"/>
    </row>
    <row r="2" spans="1:7" ht="15" thickBot="1">
      <c r="A2" s="3" t="s">
        <v>2</v>
      </c>
      <c r="B2" s="3" t="s">
        <v>10</v>
      </c>
      <c r="C2" s="8" t="s">
        <v>1</v>
      </c>
      <c r="D2" s="7" t="s">
        <v>14</v>
      </c>
      <c r="E2" s="13" t="s">
        <v>15</v>
      </c>
    </row>
    <row r="3" spans="1:7">
      <c r="A3" s="1">
        <f t="shared" ref="A3:A34" si="0">Segment_Size*B3</f>
        <v>65536</v>
      </c>
      <c r="B3" s="4">
        <v>1</v>
      </c>
    </row>
    <row r="4" spans="1:7">
      <c r="A4" s="1">
        <f t="shared" si="0"/>
        <v>131072</v>
      </c>
      <c r="B4" s="4">
        <f>B3+1</f>
        <v>2</v>
      </c>
    </row>
    <row r="5" spans="1:7">
      <c r="A5" s="1">
        <f t="shared" si="0"/>
        <v>196608</v>
      </c>
      <c r="B5" s="4">
        <f t="shared" ref="B5:B54" si="1">B4+1</f>
        <v>3</v>
      </c>
    </row>
    <row r="6" spans="1:7">
      <c r="A6" s="1">
        <f t="shared" si="0"/>
        <v>262144</v>
      </c>
      <c r="B6" s="4">
        <f t="shared" si="1"/>
        <v>4</v>
      </c>
    </row>
    <row r="7" spans="1:7">
      <c r="A7" s="1">
        <f t="shared" si="0"/>
        <v>327680</v>
      </c>
      <c r="B7" s="4">
        <f t="shared" si="1"/>
        <v>5</v>
      </c>
    </row>
    <row r="8" spans="1:7">
      <c r="A8" s="1">
        <f t="shared" si="0"/>
        <v>393216</v>
      </c>
      <c r="B8" s="4">
        <f t="shared" si="1"/>
        <v>6</v>
      </c>
    </row>
    <row r="9" spans="1:7">
      <c r="A9" s="1">
        <f t="shared" si="0"/>
        <v>458752</v>
      </c>
      <c r="B9" s="4">
        <f t="shared" si="1"/>
        <v>7</v>
      </c>
    </row>
    <row r="10" spans="1:7">
      <c r="A10" s="1">
        <f t="shared" si="0"/>
        <v>524288</v>
      </c>
      <c r="B10" s="4">
        <f t="shared" si="1"/>
        <v>8</v>
      </c>
      <c r="C10" s="2">
        <f>SUM(D10:E10)</f>
        <v>6.2743186950683594E-2</v>
      </c>
      <c r="D10" s="6">
        <f>0.5*(A10-A9-1)/A10</f>
        <v>6.2499046325683594E-2</v>
      </c>
      <c r="E10" s="14">
        <f t="shared" ref="E10:E41" si="2">Segment_Header_Size/Segment_Size</f>
        <v>2.44140625E-4</v>
      </c>
    </row>
    <row r="11" spans="1:7">
      <c r="A11" s="1">
        <f t="shared" si="0"/>
        <v>589824</v>
      </c>
      <c r="B11" s="4">
        <f t="shared" si="1"/>
        <v>9</v>
      </c>
      <c r="C11" s="2">
        <f t="shared" ref="C11:C54" si="3">SUM(D11:E11)</f>
        <v>5.5798848470052086E-2</v>
      </c>
      <c r="D11" s="6">
        <f t="shared" ref="D11:D54" si="4">0.5*(A11-A10-1)/A11</f>
        <v>5.5554707845052086E-2</v>
      </c>
      <c r="E11" s="14">
        <f t="shared" si="2"/>
        <v>2.44140625E-4</v>
      </c>
    </row>
    <row r="12" spans="1:7">
      <c r="A12" s="1">
        <f t="shared" si="0"/>
        <v>655360</v>
      </c>
      <c r="B12" s="4">
        <f t="shared" si="1"/>
        <v>10</v>
      </c>
      <c r="C12" s="2">
        <f t="shared" si="3"/>
        <v>5.0243377685546875E-2</v>
      </c>
      <c r="D12" s="6">
        <f t="shared" si="4"/>
        <v>4.9999237060546875E-2</v>
      </c>
      <c r="E12" s="14">
        <f t="shared" si="2"/>
        <v>2.44140625E-4</v>
      </c>
    </row>
    <row r="13" spans="1:7">
      <c r="A13" s="1">
        <f t="shared" si="0"/>
        <v>720896</v>
      </c>
      <c r="B13" s="4">
        <f t="shared" si="1"/>
        <v>11</v>
      </c>
      <c r="C13" s="2">
        <f t="shared" si="3"/>
        <v>4.5697992498224434E-2</v>
      </c>
      <c r="D13" s="6">
        <f t="shared" si="4"/>
        <v>4.5453851873224434E-2</v>
      </c>
      <c r="E13" s="14">
        <f t="shared" si="2"/>
        <v>2.44140625E-4</v>
      </c>
    </row>
    <row r="14" spans="1:7">
      <c r="A14" s="1">
        <f t="shared" si="0"/>
        <v>786432</v>
      </c>
      <c r="B14" s="4">
        <f t="shared" si="1"/>
        <v>12</v>
      </c>
      <c r="C14" s="2">
        <f t="shared" si="3"/>
        <v>4.1910171508789063E-2</v>
      </c>
      <c r="D14" s="6">
        <f t="shared" si="4"/>
        <v>4.1666030883789063E-2</v>
      </c>
      <c r="E14" s="14">
        <f t="shared" si="2"/>
        <v>2.44140625E-4</v>
      </c>
    </row>
    <row r="15" spans="1:7">
      <c r="A15" s="1">
        <f t="shared" si="0"/>
        <v>851968</v>
      </c>
      <c r="B15" s="4">
        <f t="shared" si="1"/>
        <v>13</v>
      </c>
      <c r="C15" s="2">
        <f t="shared" si="3"/>
        <v>3.8705092210036054E-2</v>
      </c>
      <c r="D15" s="6">
        <f t="shared" si="4"/>
        <v>3.8460951585036054E-2</v>
      </c>
      <c r="E15" s="14">
        <f t="shared" si="2"/>
        <v>2.44140625E-4</v>
      </c>
    </row>
    <row r="16" spans="1:7">
      <c r="A16" s="1">
        <f t="shared" si="0"/>
        <v>917504</v>
      </c>
      <c r="B16" s="4">
        <f t="shared" si="1"/>
        <v>14</v>
      </c>
      <c r="C16" s="2">
        <f t="shared" si="3"/>
        <v>3.5957881382533481E-2</v>
      </c>
      <c r="D16" s="6">
        <f t="shared" si="4"/>
        <v>3.5713740757533481E-2</v>
      </c>
      <c r="E16" s="14">
        <f t="shared" si="2"/>
        <v>2.44140625E-4</v>
      </c>
    </row>
    <row r="17" spans="1:5">
      <c r="A17" s="1">
        <f t="shared" si="0"/>
        <v>983040</v>
      </c>
      <c r="B17" s="4">
        <f t="shared" si="1"/>
        <v>15</v>
      </c>
      <c r="C17" s="2">
        <f t="shared" si="3"/>
        <v>3.357696533203125E-2</v>
      </c>
      <c r="D17" s="6">
        <f t="shared" si="4"/>
        <v>3.333282470703125E-2</v>
      </c>
      <c r="E17" s="14">
        <f t="shared" si="2"/>
        <v>2.44140625E-4</v>
      </c>
    </row>
    <row r="18" spans="1:5">
      <c r="A18" s="1">
        <f t="shared" si="0"/>
        <v>1048576</v>
      </c>
      <c r="B18" s="4">
        <f t="shared" si="1"/>
        <v>16</v>
      </c>
      <c r="C18" s="2">
        <f t="shared" si="3"/>
        <v>3.1493663787841797E-2</v>
      </c>
      <c r="D18" s="6">
        <f t="shared" si="4"/>
        <v>3.1249523162841797E-2</v>
      </c>
      <c r="E18" s="14">
        <f t="shared" si="2"/>
        <v>2.44140625E-4</v>
      </c>
    </row>
    <row r="19" spans="1:5">
      <c r="A19" s="1">
        <f t="shared" si="0"/>
        <v>1114112</v>
      </c>
      <c r="B19" s="4">
        <f t="shared" si="1"/>
        <v>17</v>
      </c>
      <c r="C19" s="2">
        <f t="shared" si="3"/>
        <v>2.965545654296875E-2</v>
      </c>
      <c r="D19" s="6">
        <f t="shared" si="4"/>
        <v>2.941131591796875E-2</v>
      </c>
      <c r="E19" s="14">
        <f t="shared" si="2"/>
        <v>2.44140625E-4</v>
      </c>
    </row>
    <row r="20" spans="1:5">
      <c r="A20" s="1">
        <f t="shared" si="0"/>
        <v>1179648</v>
      </c>
      <c r="B20" s="4">
        <f t="shared" si="1"/>
        <v>18</v>
      </c>
      <c r="C20" s="2">
        <f t="shared" si="3"/>
        <v>2.8021494547526043E-2</v>
      </c>
      <c r="D20" s="6">
        <f t="shared" si="4"/>
        <v>2.7777353922526043E-2</v>
      </c>
      <c r="E20" s="14">
        <f t="shared" si="2"/>
        <v>2.44140625E-4</v>
      </c>
    </row>
    <row r="21" spans="1:5">
      <c r="A21" s="1">
        <f t="shared" si="0"/>
        <v>1245184</v>
      </c>
      <c r="B21" s="4">
        <f t="shared" si="1"/>
        <v>19</v>
      </c>
      <c r="C21" s="2">
        <f t="shared" si="3"/>
        <v>2.6559528551603619E-2</v>
      </c>
      <c r="D21" s="6">
        <f t="shared" si="4"/>
        <v>2.6315387926603619E-2</v>
      </c>
      <c r="E21" s="14">
        <f t="shared" si="2"/>
        <v>2.44140625E-4</v>
      </c>
    </row>
    <row r="22" spans="1:5">
      <c r="A22" s="1">
        <f t="shared" si="0"/>
        <v>1310720</v>
      </c>
      <c r="B22" s="4">
        <f t="shared" si="1"/>
        <v>20</v>
      </c>
      <c r="C22" s="2">
        <f t="shared" si="3"/>
        <v>2.5243759155273438E-2</v>
      </c>
      <c r="D22" s="6">
        <f t="shared" si="4"/>
        <v>2.4999618530273438E-2</v>
      </c>
      <c r="E22" s="14">
        <f t="shared" si="2"/>
        <v>2.44140625E-4</v>
      </c>
    </row>
    <row r="23" spans="1:5">
      <c r="A23" s="1">
        <f t="shared" si="0"/>
        <v>1376256</v>
      </c>
      <c r="B23" s="4">
        <f t="shared" si="1"/>
        <v>21</v>
      </c>
      <c r="C23" s="2">
        <f t="shared" si="3"/>
        <v>2.4053301130022322E-2</v>
      </c>
      <c r="D23" s="6">
        <f t="shared" si="4"/>
        <v>2.3809160505022322E-2</v>
      </c>
      <c r="E23" s="14">
        <f t="shared" si="2"/>
        <v>2.44140625E-4</v>
      </c>
    </row>
    <row r="24" spans="1:5">
      <c r="A24" s="1">
        <f t="shared" si="0"/>
        <v>1441792</v>
      </c>
      <c r="B24" s="4">
        <f t="shared" si="1"/>
        <v>22</v>
      </c>
      <c r="C24" s="2">
        <f t="shared" si="3"/>
        <v>2.2971066561612217E-2</v>
      </c>
      <c r="D24" s="6">
        <f t="shared" si="4"/>
        <v>2.2726925936612217E-2</v>
      </c>
      <c r="E24" s="14">
        <f t="shared" si="2"/>
        <v>2.44140625E-4</v>
      </c>
    </row>
    <row r="25" spans="1:5">
      <c r="A25" s="1">
        <f t="shared" si="0"/>
        <v>1507328</v>
      </c>
      <c r="B25" s="4">
        <f t="shared" si="1"/>
        <v>23</v>
      </c>
      <c r="C25" s="2">
        <f t="shared" si="3"/>
        <v>2.1982939346976902E-2</v>
      </c>
      <c r="D25" s="6">
        <f t="shared" si="4"/>
        <v>2.1738798721976902E-2</v>
      </c>
      <c r="E25" s="14">
        <f t="shared" si="2"/>
        <v>2.44140625E-4</v>
      </c>
    </row>
    <row r="26" spans="1:5">
      <c r="A26" s="1">
        <f t="shared" si="0"/>
        <v>1572864</v>
      </c>
      <c r="B26" s="4">
        <f t="shared" si="1"/>
        <v>24</v>
      </c>
      <c r="C26" s="2">
        <f t="shared" si="3"/>
        <v>2.1077156066894531E-2</v>
      </c>
      <c r="D26" s="6">
        <f t="shared" si="4"/>
        <v>2.0833015441894531E-2</v>
      </c>
      <c r="E26" s="14">
        <f t="shared" si="2"/>
        <v>2.44140625E-4</v>
      </c>
    </row>
    <row r="27" spans="1:5">
      <c r="A27" s="1">
        <f t="shared" si="0"/>
        <v>1638400</v>
      </c>
      <c r="B27" s="4">
        <f t="shared" si="1"/>
        <v>25</v>
      </c>
      <c r="C27" s="2">
        <f t="shared" si="3"/>
        <v>2.0243835449218751E-2</v>
      </c>
      <c r="D27" s="6">
        <f t="shared" si="4"/>
        <v>1.9999694824218751E-2</v>
      </c>
      <c r="E27" s="14">
        <f t="shared" si="2"/>
        <v>2.44140625E-4</v>
      </c>
    </row>
    <row r="28" spans="1:5">
      <c r="A28" s="1">
        <f t="shared" si="0"/>
        <v>1703936</v>
      </c>
      <c r="B28" s="4">
        <f t="shared" si="1"/>
        <v>26</v>
      </c>
      <c r="C28" s="2">
        <f t="shared" si="3"/>
        <v>1.9474616417518027E-2</v>
      </c>
      <c r="D28" s="6">
        <f t="shared" si="4"/>
        <v>1.9230475792518027E-2</v>
      </c>
      <c r="E28" s="14">
        <f t="shared" si="2"/>
        <v>2.44140625E-4</v>
      </c>
    </row>
    <row r="29" spans="1:5">
      <c r="A29" s="1">
        <f t="shared" si="0"/>
        <v>1769472</v>
      </c>
      <c r="B29" s="4">
        <f t="shared" si="1"/>
        <v>27</v>
      </c>
      <c r="C29" s="2">
        <f t="shared" si="3"/>
        <v>1.8762376573350694E-2</v>
      </c>
      <c r="D29" s="6">
        <f t="shared" si="4"/>
        <v>1.8518235948350694E-2</v>
      </c>
      <c r="E29" s="14">
        <f t="shared" si="2"/>
        <v>2.44140625E-4</v>
      </c>
    </row>
    <row r="30" spans="1:5">
      <c r="A30" s="1">
        <f t="shared" si="0"/>
        <v>1835008</v>
      </c>
      <c r="B30" s="4">
        <f t="shared" si="1"/>
        <v>28</v>
      </c>
      <c r="C30" s="2">
        <f t="shared" si="3"/>
        <v>1.8101011003766741E-2</v>
      </c>
      <c r="D30" s="6">
        <f t="shared" si="4"/>
        <v>1.7856870378766741E-2</v>
      </c>
      <c r="E30" s="14">
        <f t="shared" si="2"/>
        <v>2.44140625E-4</v>
      </c>
    </row>
    <row r="31" spans="1:5">
      <c r="A31" s="1">
        <f t="shared" si="0"/>
        <v>1900544</v>
      </c>
      <c r="B31" s="4">
        <f t="shared" si="1"/>
        <v>29</v>
      </c>
      <c r="C31" s="2">
        <f t="shared" si="3"/>
        <v>1.7485256852774786E-2</v>
      </c>
      <c r="D31" s="6">
        <f t="shared" si="4"/>
        <v>1.7241116227774786E-2</v>
      </c>
      <c r="E31" s="14">
        <f t="shared" si="2"/>
        <v>2.44140625E-4</v>
      </c>
    </row>
    <row r="32" spans="1:5">
      <c r="A32" s="1">
        <f t="shared" si="0"/>
        <v>1966080</v>
      </c>
      <c r="B32" s="4">
        <f t="shared" si="1"/>
        <v>30</v>
      </c>
      <c r="C32" s="2">
        <f t="shared" si="3"/>
        <v>1.6910552978515625E-2</v>
      </c>
      <c r="D32" s="6">
        <f t="shared" si="4"/>
        <v>1.6666412353515625E-2</v>
      </c>
      <c r="E32" s="14">
        <f t="shared" si="2"/>
        <v>2.44140625E-4</v>
      </c>
    </row>
    <row r="33" spans="1:5">
      <c r="A33" s="1">
        <f t="shared" si="0"/>
        <v>2031616</v>
      </c>
      <c r="B33" s="4">
        <f t="shared" si="1"/>
        <v>31</v>
      </c>
      <c r="C33" s="2">
        <f t="shared" si="3"/>
        <v>1.6372926773563508E-2</v>
      </c>
      <c r="D33" s="6">
        <f t="shared" si="4"/>
        <v>1.6128786148563508E-2</v>
      </c>
      <c r="E33" s="14">
        <f t="shared" si="2"/>
        <v>2.44140625E-4</v>
      </c>
    </row>
    <row r="34" spans="1:5">
      <c r="A34" s="1">
        <f t="shared" si="0"/>
        <v>2097152</v>
      </c>
      <c r="B34" s="4">
        <f t="shared" si="1"/>
        <v>32</v>
      </c>
      <c r="C34" s="2">
        <f t="shared" si="3"/>
        <v>1.5868902206420898E-2</v>
      </c>
      <c r="D34" s="6">
        <f t="shared" si="4"/>
        <v>1.5624761581420898E-2</v>
      </c>
      <c r="E34" s="14">
        <f t="shared" si="2"/>
        <v>2.44140625E-4</v>
      </c>
    </row>
    <row r="35" spans="1:5">
      <c r="A35" s="1">
        <f t="shared" ref="A35:A66" si="5">Segment_Size*B35</f>
        <v>2162688</v>
      </c>
      <c r="B35" s="4">
        <f t="shared" si="1"/>
        <v>33</v>
      </c>
      <c r="C35" s="2">
        <f t="shared" si="3"/>
        <v>1.5395424582741478E-2</v>
      </c>
      <c r="D35" s="6">
        <f t="shared" si="4"/>
        <v>1.5151283957741478E-2</v>
      </c>
      <c r="E35" s="14">
        <f t="shared" si="2"/>
        <v>2.44140625E-4</v>
      </c>
    </row>
    <row r="36" spans="1:5">
      <c r="A36" s="1">
        <f t="shared" si="5"/>
        <v>2228224</v>
      </c>
      <c r="B36" s="4">
        <f t="shared" si="1"/>
        <v>34</v>
      </c>
      <c r="C36" s="2">
        <f t="shared" si="3"/>
        <v>1.4949798583984375E-2</v>
      </c>
      <c r="D36" s="6">
        <f t="shared" si="4"/>
        <v>1.4705657958984375E-2</v>
      </c>
      <c r="E36" s="14">
        <f t="shared" si="2"/>
        <v>2.44140625E-4</v>
      </c>
    </row>
    <row r="37" spans="1:5">
      <c r="A37" s="1">
        <f t="shared" si="5"/>
        <v>2293760</v>
      </c>
      <c r="B37" s="4">
        <f t="shared" si="1"/>
        <v>35</v>
      </c>
      <c r="C37" s="2">
        <f t="shared" si="3"/>
        <v>1.4529636928013392E-2</v>
      </c>
      <c r="D37" s="6">
        <f t="shared" si="4"/>
        <v>1.4285496303013392E-2</v>
      </c>
      <c r="E37" s="14">
        <f t="shared" si="2"/>
        <v>2.44140625E-4</v>
      </c>
    </row>
    <row r="38" spans="1:5">
      <c r="A38" s="1">
        <f t="shared" si="5"/>
        <v>2359296</v>
      </c>
      <c r="B38" s="4">
        <f t="shared" si="1"/>
        <v>36</v>
      </c>
      <c r="C38" s="2">
        <f t="shared" si="3"/>
        <v>1.4132817586263021E-2</v>
      </c>
      <c r="D38" s="6">
        <f t="shared" si="4"/>
        <v>1.3888676961263021E-2</v>
      </c>
      <c r="E38" s="14">
        <f t="shared" si="2"/>
        <v>2.44140625E-4</v>
      </c>
    </row>
    <row r="39" spans="1:5">
      <c r="A39" s="1">
        <f t="shared" si="5"/>
        <v>2424832</v>
      </c>
      <c r="B39" s="4">
        <f t="shared" si="1"/>
        <v>37</v>
      </c>
      <c r="C39" s="2">
        <f t="shared" si="3"/>
        <v>1.3757447938661318E-2</v>
      </c>
      <c r="D39" s="6">
        <f t="shared" si="4"/>
        <v>1.3513307313661318E-2</v>
      </c>
      <c r="E39" s="14">
        <f t="shared" si="2"/>
        <v>2.44140625E-4</v>
      </c>
    </row>
    <row r="40" spans="1:5">
      <c r="A40" s="1">
        <f t="shared" si="5"/>
        <v>2490368</v>
      </c>
      <c r="B40" s="4">
        <f t="shared" si="1"/>
        <v>38</v>
      </c>
      <c r="C40" s="2">
        <f t="shared" si="3"/>
        <v>1.340183458830181E-2</v>
      </c>
      <c r="D40" s="6">
        <f t="shared" si="4"/>
        <v>1.315769396330181E-2</v>
      </c>
      <c r="E40" s="14">
        <f t="shared" si="2"/>
        <v>2.44140625E-4</v>
      </c>
    </row>
    <row r="41" spans="1:5">
      <c r="A41" s="1">
        <f t="shared" si="5"/>
        <v>2555904</v>
      </c>
      <c r="B41" s="4">
        <f t="shared" si="1"/>
        <v>39</v>
      </c>
      <c r="C41" s="2">
        <f t="shared" si="3"/>
        <v>1.306445782001202E-2</v>
      </c>
      <c r="D41" s="6">
        <f t="shared" si="4"/>
        <v>1.282031719501202E-2</v>
      </c>
      <c r="E41" s="14">
        <f t="shared" si="2"/>
        <v>2.44140625E-4</v>
      </c>
    </row>
    <row r="42" spans="1:5">
      <c r="A42" s="1">
        <f t="shared" si="5"/>
        <v>2621440</v>
      </c>
      <c r="B42" s="4">
        <f t="shared" si="1"/>
        <v>40</v>
      </c>
      <c r="C42" s="2">
        <f t="shared" si="3"/>
        <v>1.2743949890136719E-2</v>
      </c>
      <c r="D42" s="6">
        <f t="shared" si="4"/>
        <v>1.2499809265136719E-2</v>
      </c>
      <c r="E42" s="14">
        <f t="shared" ref="E42:E66" si="6">Segment_Header_Size/Segment_Size</f>
        <v>2.44140625E-4</v>
      </c>
    </row>
    <row r="43" spans="1:5">
      <c r="A43" s="1">
        <f t="shared" si="5"/>
        <v>2686976</v>
      </c>
      <c r="B43" s="4">
        <f t="shared" si="1"/>
        <v>41</v>
      </c>
      <c r="C43" s="2">
        <f t="shared" si="3"/>
        <v>1.2439076493426068E-2</v>
      </c>
      <c r="D43" s="6">
        <f t="shared" si="4"/>
        <v>1.2194935868426068E-2</v>
      </c>
      <c r="E43" s="14">
        <f t="shared" si="6"/>
        <v>2.44140625E-4</v>
      </c>
    </row>
    <row r="44" spans="1:5">
      <c r="A44" s="1">
        <f t="shared" si="5"/>
        <v>2752512</v>
      </c>
      <c r="B44" s="4">
        <f t="shared" si="1"/>
        <v>42</v>
      </c>
      <c r="C44" s="2">
        <f t="shared" si="3"/>
        <v>1.2148720877511161E-2</v>
      </c>
      <c r="D44" s="6">
        <f t="shared" si="4"/>
        <v>1.1904580252511161E-2</v>
      </c>
      <c r="E44" s="14">
        <f t="shared" si="6"/>
        <v>2.44140625E-4</v>
      </c>
    </row>
    <row r="45" spans="1:5">
      <c r="A45" s="1">
        <f t="shared" si="5"/>
        <v>2818048</v>
      </c>
      <c r="B45" s="4">
        <f t="shared" si="1"/>
        <v>43</v>
      </c>
      <c r="C45" s="2">
        <f t="shared" si="3"/>
        <v>1.1871870173964389E-2</v>
      </c>
      <c r="D45" s="6">
        <f t="shared" si="4"/>
        <v>1.1627729548964389E-2</v>
      </c>
      <c r="E45" s="14">
        <f t="shared" si="6"/>
        <v>2.44140625E-4</v>
      </c>
    </row>
    <row r="46" spans="1:5">
      <c r="A46" s="1">
        <f t="shared" si="5"/>
        <v>2883584</v>
      </c>
      <c r="B46" s="4">
        <f t="shared" si="1"/>
        <v>44</v>
      </c>
      <c r="C46" s="2">
        <f t="shared" si="3"/>
        <v>1.1607603593306108E-2</v>
      </c>
      <c r="D46" s="6">
        <f t="shared" si="4"/>
        <v>1.1363462968306108E-2</v>
      </c>
      <c r="E46" s="14">
        <f t="shared" si="6"/>
        <v>2.44140625E-4</v>
      </c>
    </row>
    <row r="47" spans="1:5">
      <c r="A47" s="1">
        <f t="shared" si="5"/>
        <v>2949120</v>
      </c>
      <c r="B47" s="4">
        <f t="shared" si="1"/>
        <v>45</v>
      </c>
      <c r="C47" s="2">
        <f t="shared" si="3"/>
        <v>1.1355082194010416E-2</v>
      </c>
      <c r="D47" s="6">
        <f t="shared" si="4"/>
        <v>1.1110941569010416E-2</v>
      </c>
      <c r="E47" s="14">
        <f t="shared" si="6"/>
        <v>2.44140625E-4</v>
      </c>
    </row>
    <row r="48" spans="1:5">
      <c r="A48" s="1">
        <f t="shared" si="5"/>
        <v>3014656</v>
      </c>
      <c r="B48" s="4">
        <f t="shared" si="1"/>
        <v>46</v>
      </c>
      <c r="C48" s="2">
        <f t="shared" si="3"/>
        <v>1.1113539985988451E-2</v>
      </c>
      <c r="D48" s="6">
        <f t="shared" si="4"/>
        <v>1.0869399360988451E-2</v>
      </c>
      <c r="E48" s="14">
        <f t="shared" si="6"/>
        <v>2.44140625E-4</v>
      </c>
    </row>
    <row r="49" spans="1:5">
      <c r="A49" s="1">
        <f t="shared" si="5"/>
        <v>3080192</v>
      </c>
      <c r="B49" s="4">
        <f t="shared" si="1"/>
        <v>47</v>
      </c>
      <c r="C49" s="2">
        <f t="shared" si="3"/>
        <v>1.0882276169797207E-2</v>
      </c>
      <c r="D49" s="6">
        <f t="shared" si="4"/>
        <v>1.0638135544797207E-2</v>
      </c>
      <c r="E49" s="14">
        <f t="shared" si="6"/>
        <v>2.44140625E-4</v>
      </c>
    </row>
    <row r="50" spans="1:5">
      <c r="A50" s="1">
        <f t="shared" si="5"/>
        <v>3145728</v>
      </c>
      <c r="B50" s="4">
        <f t="shared" si="1"/>
        <v>48</v>
      </c>
      <c r="C50" s="2">
        <f t="shared" si="3"/>
        <v>1.0660648345947266E-2</v>
      </c>
      <c r="D50" s="6">
        <f t="shared" si="4"/>
        <v>1.0416507720947266E-2</v>
      </c>
      <c r="E50" s="14">
        <f t="shared" si="6"/>
        <v>2.44140625E-4</v>
      </c>
    </row>
    <row r="51" spans="1:5">
      <c r="A51" s="1">
        <f t="shared" si="5"/>
        <v>3211264</v>
      </c>
      <c r="B51" s="4">
        <f t="shared" si="1"/>
        <v>49</v>
      </c>
      <c r="C51" s="2">
        <f t="shared" si="3"/>
        <v>1.0448066555723851E-2</v>
      </c>
      <c r="D51" s="6">
        <f t="shared" si="4"/>
        <v>1.0203925930723851E-2</v>
      </c>
      <c r="E51" s="14">
        <f t="shared" si="6"/>
        <v>2.44140625E-4</v>
      </c>
    </row>
    <row r="52" spans="1:5">
      <c r="A52" s="1">
        <f t="shared" si="5"/>
        <v>3276800</v>
      </c>
      <c r="B52" s="4">
        <f t="shared" si="1"/>
        <v>50</v>
      </c>
      <c r="C52" s="2">
        <f t="shared" si="3"/>
        <v>1.0243988037109375E-2</v>
      </c>
      <c r="D52" s="6">
        <f t="shared" si="4"/>
        <v>9.9998474121093753E-3</v>
      </c>
      <c r="E52" s="14">
        <f t="shared" si="6"/>
        <v>2.44140625E-4</v>
      </c>
    </row>
    <row r="53" spans="1:5">
      <c r="A53" s="1">
        <f t="shared" si="5"/>
        <v>3342336</v>
      </c>
      <c r="B53" s="4">
        <f t="shared" si="1"/>
        <v>51</v>
      </c>
      <c r="C53" s="2">
        <f t="shared" si="3"/>
        <v>1.004791259765625E-2</v>
      </c>
      <c r="D53" s="6">
        <f t="shared" si="4"/>
        <v>9.80377197265625E-3</v>
      </c>
      <c r="E53" s="14">
        <f t="shared" si="6"/>
        <v>2.44140625E-4</v>
      </c>
    </row>
    <row r="54" spans="1:5">
      <c r="A54" s="1">
        <f t="shared" si="5"/>
        <v>3407872</v>
      </c>
      <c r="B54" s="4">
        <f t="shared" si="1"/>
        <v>52</v>
      </c>
      <c r="C54" s="2">
        <f t="shared" si="3"/>
        <v>9.8593785212590136E-3</v>
      </c>
      <c r="D54" s="6">
        <f t="shared" si="4"/>
        <v>9.6152378962590136E-3</v>
      </c>
      <c r="E54" s="14">
        <f t="shared" si="6"/>
        <v>2.44140625E-4</v>
      </c>
    </row>
    <row r="55" spans="1:5">
      <c r="A55" s="1">
        <f t="shared" si="5"/>
        <v>3473408</v>
      </c>
      <c r="B55" s="4">
        <f t="shared" ref="B55:B66" si="7">B54+1</f>
        <v>53</v>
      </c>
      <c r="C55" s="2">
        <f t="shared" ref="C55:C66" si="8">SUM(D55:E55)</f>
        <v>9.6779589383107316E-3</v>
      </c>
      <c r="D55" s="6">
        <f t="shared" ref="D55:D66" si="9">0.5*(A55-A54-1)/A55</f>
        <v>9.4338183133107316E-3</v>
      </c>
      <c r="E55" s="14">
        <f t="shared" si="6"/>
        <v>2.44140625E-4</v>
      </c>
    </row>
    <row r="56" spans="1:5">
      <c r="A56" s="1">
        <f t="shared" si="5"/>
        <v>3538944</v>
      </c>
      <c r="B56" s="4">
        <f t="shared" si="7"/>
        <v>54</v>
      </c>
      <c r="C56" s="2">
        <f t="shared" si="8"/>
        <v>9.503258599175347E-3</v>
      </c>
      <c r="D56" s="6">
        <f t="shared" si="9"/>
        <v>9.259117974175347E-3</v>
      </c>
      <c r="E56" s="14">
        <f t="shared" si="6"/>
        <v>2.44140625E-4</v>
      </c>
    </row>
    <row r="57" spans="1:5">
      <c r="A57" s="1">
        <f t="shared" si="5"/>
        <v>3604480</v>
      </c>
      <c r="B57" s="4">
        <f t="shared" si="7"/>
        <v>55</v>
      </c>
      <c r="C57" s="2">
        <f t="shared" si="8"/>
        <v>9.334910999644886E-3</v>
      </c>
      <c r="D57" s="6">
        <f t="shared" si="9"/>
        <v>9.090770374644886E-3</v>
      </c>
      <c r="E57" s="14">
        <f t="shared" si="6"/>
        <v>2.44140625E-4</v>
      </c>
    </row>
    <row r="58" spans="1:5">
      <c r="A58" s="1">
        <f t="shared" si="5"/>
        <v>3670016</v>
      </c>
      <c r="B58" s="4">
        <f t="shared" si="7"/>
        <v>56</v>
      </c>
      <c r="C58" s="2">
        <f t="shared" si="8"/>
        <v>9.1725758143833703E-3</v>
      </c>
      <c r="D58" s="6">
        <f t="shared" si="9"/>
        <v>8.9284351893833703E-3</v>
      </c>
      <c r="E58" s="14">
        <f t="shared" si="6"/>
        <v>2.44140625E-4</v>
      </c>
    </row>
    <row r="59" spans="1:5">
      <c r="A59" s="1">
        <f t="shared" si="5"/>
        <v>3735552</v>
      </c>
      <c r="B59" s="4">
        <f t="shared" si="7"/>
        <v>57</v>
      </c>
      <c r="C59" s="2">
        <f t="shared" si="8"/>
        <v>9.0159366005345392E-3</v>
      </c>
      <c r="D59" s="6">
        <f t="shared" si="9"/>
        <v>8.7717959755345392E-3</v>
      </c>
      <c r="E59" s="14">
        <f t="shared" si="6"/>
        <v>2.44140625E-4</v>
      </c>
    </row>
    <row r="60" spans="1:5">
      <c r="A60" s="1">
        <f t="shared" si="5"/>
        <v>3801088</v>
      </c>
      <c r="B60" s="4">
        <f t="shared" si="7"/>
        <v>58</v>
      </c>
      <c r="C60" s="2">
        <f t="shared" si="8"/>
        <v>8.864698738887393E-3</v>
      </c>
      <c r="D60" s="6">
        <f t="shared" si="9"/>
        <v>8.620558113887393E-3</v>
      </c>
      <c r="E60" s="14">
        <f t="shared" si="6"/>
        <v>2.44140625E-4</v>
      </c>
    </row>
    <row r="61" spans="1:5">
      <c r="A61" s="1">
        <f t="shared" si="5"/>
        <v>3866624</v>
      </c>
      <c r="B61" s="4">
        <f t="shared" si="7"/>
        <v>59</v>
      </c>
      <c r="C61" s="2">
        <f t="shared" si="8"/>
        <v>8.7185875844147248E-3</v>
      </c>
      <c r="D61" s="6">
        <f t="shared" si="9"/>
        <v>8.4744469594147248E-3</v>
      </c>
      <c r="E61" s="14">
        <f t="shared" si="6"/>
        <v>2.44140625E-4</v>
      </c>
    </row>
    <row r="62" spans="1:5">
      <c r="A62" s="1">
        <f t="shared" si="5"/>
        <v>3932160</v>
      </c>
      <c r="B62" s="4">
        <f t="shared" si="7"/>
        <v>60</v>
      </c>
      <c r="C62" s="2">
        <f t="shared" si="8"/>
        <v>8.5773468017578125E-3</v>
      </c>
      <c r="D62" s="6">
        <f t="shared" si="9"/>
        <v>8.3332061767578125E-3</v>
      </c>
      <c r="E62" s="14">
        <f t="shared" si="6"/>
        <v>2.44140625E-4</v>
      </c>
    </row>
    <row r="63" spans="1:5">
      <c r="A63" s="1">
        <f t="shared" si="5"/>
        <v>3997696</v>
      </c>
      <c r="B63" s="4">
        <f t="shared" si="7"/>
        <v>61</v>
      </c>
      <c r="C63" s="2">
        <f t="shared" si="8"/>
        <v>8.4407368644339141E-3</v>
      </c>
      <c r="D63" s="6">
        <f t="shared" si="9"/>
        <v>8.1965962394339141E-3</v>
      </c>
      <c r="E63" s="14">
        <f t="shared" si="6"/>
        <v>2.44140625E-4</v>
      </c>
    </row>
    <row r="64" spans="1:5">
      <c r="A64" s="1">
        <f t="shared" si="5"/>
        <v>4063232</v>
      </c>
      <c r="B64" s="4">
        <f t="shared" si="7"/>
        <v>62</v>
      </c>
      <c r="C64" s="2">
        <f t="shared" si="8"/>
        <v>8.3085336992817539E-3</v>
      </c>
      <c r="D64" s="6">
        <f t="shared" si="9"/>
        <v>8.0643930742817539E-3</v>
      </c>
      <c r="E64" s="14">
        <f t="shared" si="6"/>
        <v>2.44140625E-4</v>
      </c>
    </row>
    <row r="65" spans="1:5">
      <c r="A65" s="1">
        <f t="shared" si="5"/>
        <v>4128768</v>
      </c>
      <c r="B65" s="4">
        <f t="shared" si="7"/>
        <v>63</v>
      </c>
      <c r="C65" s="2">
        <f t="shared" si="8"/>
        <v>8.1805274600074401E-3</v>
      </c>
      <c r="D65" s="6">
        <f t="shared" si="9"/>
        <v>7.9363868350074401E-3</v>
      </c>
      <c r="E65" s="14">
        <f t="shared" si="6"/>
        <v>2.44140625E-4</v>
      </c>
    </row>
    <row r="66" spans="1:5">
      <c r="A66" s="1">
        <f t="shared" si="5"/>
        <v>4194304</v>
      </c>
      <c r="B66" s="4">
        <f t="shared" si="7"/>
        <v>64</v>
      </c>
      <c r="C66" s="2">
        <f t="shared" si="8"/>
        <v>8.0565214157104492E-3</v>
      </c>
      <c r="D66" s="6">
        <f t="shared" si="9"/>
        <v>7.8123807907104492E-3</v>
      </c>
      <c r="E66" s="14">
        <f t="shared" si="6"/>
        <v>2.44140625E-4</v>
      </c>
    </row>
  </sheetData>
  <mergeCells count="1">
    <mergeCell ref="A1:G1"/>
  </mergeCells>
  <conditionalFormatting sqref="C11:C69">
    <cfRule type="expression" dxfId="0" priority="1">
      <formula>$C11=Segment_Size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B5"/>
  <sheetViews>
    <sheetView workbookViewId="0">
      <selection activeCell="B11" sqref="B11"/>
    </sheetView>
  </sheetViews>
  <sheetFormatPr baseColWidth="10" defaultRowHeight="14.4"/>
  <cols>
    <col min="1" max="1" width="18.5546875" customWidth="1"/>
  </cols>
  <sheetData>
    <row r="2" spans="1:2">
      <c r="A2" t="s">
        <v>4</v>
      </c>
      <c r="B2">
        <f>POWER(2,16)</f>
        <v>65536</v>
      </c>
    </row>
    <row r="3" spans="1:2">
      <c r="A3" t="s">
        <v>16</v>
      </c>
      <c r="B3">
        <v>16</v>
      </c>
    </row>
    <row r="4" spans="1:2">
      <c r="A4" t="s">
        <v>7</v>
      </c>
      <c r="B4">
        <v>32</v>
      </c>
    </row>
    <row r="5" spans="1:2">
      <c r="A5" t="s">
        <v>9</v>
      </c>
      <c r="B5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Small 0 - 2048</vt:lpstr>
      <vt:lpstr>Medium 2048 - 512k</vt:lpstr>
      <vt:lpstr>Large 512k - Infinite</vt:lpstr>
      <vt:lpstr>Constants</vt:lpstr>
      <vt:lpstr>Metadata_Size</vt:lpstr>
      <vt:lpstr>Segment_Header_Size</vt:lpstr>
      <vt:lpstr>Segment_Size</vt:lpstr>
      <vt:lpstr>Zone_Header_Size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Skyrim</dc:creator>
  <cp:lastModifiedBy>Skyrim</cp:lastModifiedBy>
  <dcterms:created xsi:type="dcterms:W3CDTF">2017-11-18T15:17:33Z</dcterms:created>
  <dcterms:modified xsi:type="dcterms:W3CDTF">2017-11-19T12:07:15Z</dcterms:modified>
</cp:coreProperties>
</file>