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nstall\SemLink\"/>
    </mc:Choice>
  </mc:AlternateContent>
  <xr:revisionPtr revIDLastSave="0" documentId="13_ncr:1_{8EA640A7-BBC2-41A1-B73A-56202A0C9426}" xr6:coauthVersionLast="47" xr6:coauthVersionMax="47" xr10:uidLastSave="{00000000-0000-0000-0000-000000000000}"/>
  <bookViews>
    <workbookView xWindow="2472" yWindow="960" windowWidth="17280" windowHeight="11844" activeTab="4" xr2:uid="{7DCE6840-0CB1-499F-AB4F-E0D786E07834}"/>
  </bookViews>
  <sheets>
    <sheet name="precond1" sheetId="1" r:id="rId1"/>
    <sheet name="precondadjusted" sheetId="3" r:id="rId2"/>
    <sheet name="cond" sheetId="2" r:id="rId3"/>
    <sheet name="inference" sheetId="4" r:id="rId4"/>
    <sheet name="inferenceadjus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3" i="5" s="1"/>
  <c r="E24" i="5" s="1"/>
  <c r="E25" i="5" s="1"/>
  <c r="D22" i="5"/>
  <c r="D23" i="5" s="1"/>
  <c r="D24" i="5" s="1"/>
  <c r="D25" i="5" s="1"/>
  <c r="C22" i="5"/>
  <c r="C23" i="5" s="1"/>
  <c r="C24" i="5" s="1"/>
  <c r="C25" i="5" s="1"/>
  <c r="B22" i="5"/>
  <c r="B23" i="5" s="1"/>
  <c r="B24" i="5" s="1"/>
  <c r="B25" i="5" s="1"/>
  <c r="B32" i="4"/>
  <c r="C25" i="4"/>
  <c r="D25" i="4"/>
  <c r="E25" i="4"/>
  <c r="B25" i="4"/>
  <c r="D32" i="2"/>
  <c r="E32" i="2"/>
  <c r="C32" i="2"/>
  <c r="C25" i="2"/>
  <c r="D25" i="2"/>
  <c r="E25" i="2"/>
  <c r="F25" i="2"/>
  <c r="G25" i="2"/>
  <c r="B25" i="2"/>
  <c r="C25" i="1"/>
  <c r="D25" i="1"/>
  <c r="E25" i="1"/>
  <c r="F25" i="1"/>
  <c r="G25" i="1"/>
  <c r="C25" i="3"/>
  <c r="D25" i="3"/>
  <c r="E25" i="3"/>
  <c r="F25" i="3"/>
  <c r="G25" i="3"/>
  <c r="B25" i="3"/>
  <c r="B25" i="1"/>
  <c r="B22" i="2"/>
  <c r="B23" i="2" s="1"/>
  <c r="B24" i="2" s="1"/>
  <c r="B22" i="3"/>
  <c r="B23" i="3" s="1"/>
  <c r="B24" i="3" s="1"/>
  <c r="B22" i="1"/>
  <c r="B23" i="1" s="1"/>
  <c r="B24" i="1" s="1"/>
  <c r="B22" i="4"/>
  <c r="B23" i="4" s="1"/>
  <c r="B24" i="4" s="1"/>
  <c r="C23" i="4"/>
  <c r="C24" i="4" s="1"/>
  <c r="E22" i="4"/>
  <c r="E23" i="4" s="1"/>
  <c r="E24" i="4" s="1"/>
  <c r="D22" i="4"/>
  <c r="D23" i="4" s="1"/>
  <c r="D24" i="4" s="1"/>
  <c r="C22" i="4"/>
  <c r="G22" i="2"/>
  <c r="G23" i="2" s="1"/>
  <c r="G24" i="2" s="1"/>
  <c r="F22" i="2"/>
  <c r="F23" i="2" s="1"/>
  <c r="F24" i="2" s="1"/>
  <c r="E22" i="2"/>
  <c r="E23" i="2" s="1"/>
  <c r="E24" i="2" s="1"/>
  <c r="D22" i="2"/>
  <c r="D23" i="2" s="1"/>
  <c r="D24" i="2" s="1"/>
  <c r="C22" i="2"/>
  <c r="C23" i="2" s="1"/>
  <c r="C24" i="2" s="1"/>
  <c r="G23" i="3"/>
  <c r="G24" i="3" s="1"/>
  <c r="F23" i="3"/>
  <c r="F24" i="3" s="1"/>
  <c r="C23" i="3"/>
  <c r="C24" i="3" s="1"/>
  <c r="G22" i="3"/>
  <c r="F22" i="3"/>
  <c r="E22" i="3"/>
  <c r="E23" i="3" s="1"/>
  <c r="E24" i="3" s="1"/>
  <c r="D22" i="3"/>
  <c r="D23" i="3" s="1"/>
  <c r="D24" i="3" s="1"/>
  <c r="C22" i="3"/>
  <c r="C22" i="1"/>
  <c r="C23" i="1" s="1"/>
  <c r="C24" i="1" s="1"/>
  <c r="C29" i="1" s="1"/>
  <c r="D22" i="1"/>
  <c r="D23" i="1" s="1"/>
  <c r="D24" i="1" s="1"/>
  <c r="D29" i="1" s="1"/>
  <c r="E22" i="1"/>
  <c r="F22" i="1"/>
  <c r="G22" i="1"/>
  <c r="E23" i="1"/>
  <c r="E24" i="1" s="1"/>
  <c r="F23" i="1"/>
  <c r="F24" i="1" s="1"/>
  <c r="G23" i="1"/>
  <c r="G24" i="1" s="1"/>
  <c r="D29" i="5" l="1"/>
  <c r="D26" i="5"/>
  <c r="D27" i="5" s="1"/>
  <c r="D30" i="5" s="1"/>
  <c r="E29" i="5"/>
  <c r="E31" i="5" s="1"/>
  <c r="E26" i="5"/>
  <c r="E27" i="5" s="1"/>
  <c r="E30" i="5" s="1"/>
  <c r="B29" i="5"/>
  <c r="B26" i="5"/>
  <c r="B30" i="5" s="1"/>
  <c r="H30" i="5" s="1"/>
  <c r="C29" i="5"/>
  <c r="C31" i="5" s="1"/>
  <c r="C26" i="5"/>
  <c r="C27" i="5" s="1"/>
  <c r="C30" i="5" s="1"/>
  <c r="B29" i="4"/>
  <c r="B26" i="3"/>
  <c r="B27" i="3" s="1"/>
  <c r="B30" i="3" s="1"/>
  <c r="B26" i="2"/>
  <c r="B27" i="2" s="1"/>
  <c r="B30" i="2" s="1"/>
  <c r="C29" i="4"/>
  <c r="C26" i="4"/>
  <c r="C27" i="4" s="1"/>
  <c r="C30" i="4" s="1"/>
  <c r="E26" i="4"/>
  <c r="E27" i="4" s="1"/>
  <c r="E30" i="4" s="1"/>
  <c r="E29" i="4"/>
  <c r="D29" i="4"/>
  <c r="D26" i="4"/>
  <c r="D27" i="4" s="1"/>
  <c r="D30" i="4" s="1"/>
  <c r="E26" i="2"/>
  <c r="E27" i="2" s="1"/>
  <c r="E30" i="2" s="1"/>
  <c r="E29" i="2"/>
  <c r="G29" i="2"/>
  <c r="G26" i="2"/>
  <c r="F26" i="2"/>
  <c r="F29" i="2"/>
  <c r="C29" i="2"/>
  <c r="C26" i="2"/>
  <c r="C27" i="2" s="1"/>
  <c r="C30" i="2" s="1"/>
  <c r="D29" i="2"/>
  <c r="D31" i="2" s="1"/>
  <c r="D26" i="2"/>
  <c r="D27" i="2" s="1"/>
  <c r="D30" i="2" s="1"/>
  <c r="F29" i="3"/>
  <c r="F26" i="3"/>
  <c r="F27" i="3" s="1"/>
  <c r="F30" i="3" s="1"/>
  <c r="G29" i="3"/>
  <c r="G26" i="3"/>
  <c r="G27" i="3" s="1"/>
  <c r="G30" i="3" s="1"/>
  <c r="D29" i="3"/>
  <c r="D26" i="3"/>
  <c r="D30" i="3" s="1"/>
  <c r="B29" i="3"/>
  <c r="E29" i="3"/>
  <c r="E26" i="3"/>
  <c r="E30" i="3" s="1"/>
  <c r="C29" i="3"/>
  <c r="C26" i="3"/>
  <c r="C27" i="3" s="1"/>
  <c r="C30" i="3" s="1"/>
  <c r="B29" i="1"/>
  <c r="C26" i="1"/>
  <c r="C27" i="1" s="1"/>
  <c r="C30" i="1" s="1"/>
  <c r="C31" i="1" s="1"/>
  <c r="D26" i="1"/>
  <c r="D27" i="1" s="1"/>
  <c r="D30" i="1" s="1"/>
  <c r="D31" i="1" s="1"/>
  <c r="D32" i="1" s="1"/>
  <c r="H29" i="5" l="1"/>
  <c r="H31" i="5" s="1"/>
  <c r="B31" i="5"/>
  <c r="D31" i="5"/>
  <c r="F27" i="2"/>
  <c r="F30" i="2" s="1"/>
  <c r="E31" i="2"/>
  <c r="G27" i="2"/>
  <c r="G30" i="2" s="1"/>
  <c r="G31" i="2" s="1"/>
  <c r="B26" i="4"/>
  <c r="B27" i="4" s="1"/>
  <c r="B30" i="4" s="1"/>
  <c r="B31" i="4" s="1"/>
  <c r="B29" i="2"/>
  <c r="B31" i="2" s="1"/>
  <c r="D31" i="4"/>
  <c r="E31" i="4"/>
  <c r="C31" i="4"/>
  <c r="H29" i="4"/>
  <c r="C31" i="2"/>
  <c r="H30" i="3"/>
  <c r="C31" i="3"/>
  <c r="B31" i="3"/>
  <c r="H29" i="3"/>
  <c r="G31" i="3"/>
  <c r="E31" i="3"/>
  <c r="D31" i="3"/>
  <c r="F31" i="3"/>
  <c r="B26" i="1"/>
  <c r="B27" i="1" s="1"/>
  <c r="B30" i="1" s="1"/>
  <c r="B31" i="1" s="1"/>
  <c r="F26" i="1"/>
  <c r="F27" i="1" s="1"/>
  <c r="F30" i="1" s="1"/>
  <c r="F29" i="1"/>
  <c r="F31" i="1" s="1"/>
  <c r="G26" i="1"/>
  <c r="G27" i="1" s="1"/>
  <c r="G30" i="1" s="1"/>
  <c r="G29" i="1"/>
  <c r="E26" i="1"/>
  <c r="E27" i="1" s="1"/>
  <c r="E30" i="1" s="1"/>
  <c r="E29" i="1"/>
  <c r="E31" i="1" s="1"/>
  <c r="E32" i="1" s="1"/>
  <c r="F31" i="2" l="1"/>
  <c r="H30" i="2"/>
  <c r="G31" i="1"/>
  <c r="H29" i="2"/>
  <c r="H31" i="2" s="1"/>
  <c r="H30" i="4"/>
  <c r="H31" i="4" s="1"/>
  <c r="H31" i="3"/>
  <c r="H29" i="1"/>
  <c r="H30" i="1"/>
  <c r="I30" i="1" s="1"/>
  <c r="H31" i="1" l="1"/>
</calcChain>
</file>

<file path=xl/sharedStrings.xml><?xml version="1.0" encoding="utf-8"?>
<sst xmlns="http://schemas.openxmlformats.org/spreadsheetml/2006/main" count="63" uniqueCount="17">
  <si>
    <t>total</t>
  </si>
  <si>
    <t>in s</t>
  </si>
  <si>
    <t>w stim and isi time</t>
  </si>
  <si>
    <t>what is best 1) opensesame finish first, continue loop, start again thinking it is a new run</t>
  </si>
  <si>
    <t>2) opensesame finish last, the second run already started =&gt; solution opensesame 3s&gt;</t>
  </si>
  <si>
    <t>3s- for runs</t>
  </si>
  <si>
    <t>volume number</t>
  </si>
  <si>
    <t>potential problem = run spend too much time before opensesame start, so stop scanning too early</t>
  </si>
  <si>
    <t>I need to know time it takes to "relaunch a run"</t>
  </si>
  <si>
    <t>achtung</t>
  </si>
  <si>
    <t>let's assume it is 3s for simplicity</t>
  </si>
  <si>
    <t>opensesame time</t>
  </si>
  <si>
    <t>runtime</t>
  </si>
  <si>
    <t>round</t>
  </si>
  <si>
    <t>3s*6</t>
  </si>
  <si>
    <t>difference</t>
  </si>
  <si>
    <t>difference = time open sesame runs alone 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</si>
</sst>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27F-4931-41F3-8462-26AD2B56ED00}">
  <dimension ref="A1:I39"/>
  <sheetViews>
    <sheetView topLeftCell="A15" workbookViewId="0">
      <selection activeCell="B25" sqref="B25:G25"/>
    </sheetView>
  </sheetViews>
  <sheetFormatPr baseColWidth="10" defaultRowHeight="14.4" x14ac:dyDescent="0.3"/>
  <sheetData>
    <row r="1" spans="2:7" x14ac:dyDescent="0.3">
      <c r="B1">
        <v>1680</v>
      </c>
      <c r="C1">
        <v>2800</v>
      </c>
      <c r="D1">
        <v>2520</v>
      </c>
      <c r="E1">
        <v>3640</v>
      </c>
      <c r="F1">
        <v>2240</v>
      </c>
      <c r="G1">
        <v>2800</v>
      </c>
    </row>
    <row r="2" spans="2:7" x14ac:dyDescent="0.3">
      <c r="B2">
        <v>1680</v>
      </c>
      <c r="C2">
        <v>1960</v>
      </c>
      <c r="D2">
        <v>1680</v>
      </c>
      <c r="E2">
        <v>2240</v>
      </c>
      <c r="F2">
        <v>1680</v>
      </c>
      <c r="G2">
        <v>3920</v>
      </c>
    </row>
    <row r="3" spans="2:7" x14ac:dyDescent="0.3">
      <c r="B3">
        <v>1680</v>
      </c>
      <c r="C3">
        <v>1680</v>
      </c>
      <c r="D3">
        <v>1680</v>
      </c>
      <c r="E3">
        <v>1400</v>
      </c>
      <c r="F3">
        <v>1400</v>
      </c>
      <c r="G3">
        <v>2240</v>
      </c>
    </row>
    <row r="4" spans="2:7" x14ac:dyDescent="0.3">
      <c r="B4">
        <v>4760</v>
      </c>
      <c r="C4">
        <v>1680</v>
      </c>
      <c r="D4">
        <v>2520</v>
      </c>
      <c r="E4">
        <v>4480</v>
      </c>
      <c r="F4">
        <v>3080</v>
      </c>
      <c r="G4">
        <v>1680</v>
      </c>
    </row>
    <row r="5" spans="2:7" x14ac:dyDescent="0.3">
      <c r="B5">
        <v>1680</v>
      </c>
      <c r="C5">
        <v>1960</v>
      </c>
      <c r="D5">
        <v>1680</v>
      </c>
      <c r="E5">
        <v>1960</v>
      </c>
      <c r="F5">
        <v>1960</v>
      </c>
      <c r="G5">
        <v>1680</v>
      </c>
    </row>
    <row r="6" spans="2:7" x14ac:dyDescent="0.3">
      <c r="B6">
        <v>3360</v>
      </c>
      <c r="C6">
        <v>1400</v>
      </c>
      <c r="D6">
        <v>3640</v>
      </c>
      <c r="E6">
        <v>1960</v>
      </c>
      <c r="F6">
        <v>3080</v>
      </c>
      <c r="G6">
        <v>1680</v>
      </c>
    </row>
    <row r="7" spans="2:7" x14ac:dyDescent="0.3">
      <c r="B7">
        <v>1960</v>
      </c>
      <c r="C7">
        <v>2240</v>
      </c>
      <c r="D7">
        <v>2520</v>
      </c>
      <c r="E7">
        <v>2240</v>
      </c>
      <c r="F7">
        <v>1960</v>
      </c>
      <c r="G7">
        <v>1400</v>
      </c>
    </row>
    <row r="8" spans="2:7" x14ac:dyDescent="0.3">
      <c r="B8">
        <v>1960</v>
      </c>
      <c r="C8">
        <v>2520</v>
      </c>
      <c r="D8">
        <v>1680</v>
      </c>
      <c r="E8">
        <v>1680</v>
      </c>
      <c r="F8">
        <v>3360</v>
      </c>
      <c r="G8">
        <v>4760</v>
      </c>
    </row>
    <row r="9" spans="2:7" x14ac:dyDescent="0.3">
      <c r="B9">
        <v>1400</v>
      </c>
      <c r="C9">
        <v>2520</v>
      </c>
      <c r="D9">
        <v>3080</v>
      </c>
      <c r="E9">
        <v>1960</v>
      </c>
      <c r="F9">
        <v>1680</v>
      </c>
      <c r="G9">
        <v>2800</v>
      </c>
    </row>
    <row r="10" spans="2:7" x14ac:dyDescent="0.3">
      <c r="B10">
        <v>2240</v>
      </c>
      <c r="C10">
        <v>2520</v>
      </c>
      <c r="D10">
        <v>1960</v>
      </c>
      <c r="E10">
        <v>5880</v>
      </c>
      <c r="F10">
        <v>1680</v>
      </c>
      <c r="G10">
        <v>1680</v>
      </c>
    </row>
    <row r="11" spans="2:7" x14ac:dyDescent="0.3">
      <c r="B11">
        <v>3080</v>
      </c>
      <c r="C11">
        <v>1680</v>
      </c>
      <c r="D11">
        <v>2240</v>
      </c>
      <c r="E11">
        <v>1400</v>
      </c>
      <c r="F11">
        <v>3360</v>
      </c>
      <c r="G11">
        <v>1680</v>
      </c>
    </row>
    <row r="12" spans="2:7" x14ac:dyDescent="0.3">
      <c r="B12">
        <v>3080</v>
      </c>
      <c r="C12">
        <v>2240</v>
      </c>
      <c r="D12">
        <v>1960</v>
      </c>
      <c r="E12">
        <v>2240</v>
      </c>
      <c r="F12">
        <v>3080</v>
      </c>
      <c r="G12">
        <v>2240</v>
      </c>
    </row>
    <row r="13" spans="2:7" x14ac:dyDescent="0.3">
      <c r="B13">
        <v>3640</v>
      </c>
      <c r="C13">
        <v>2520</v>
      </c>
      <c r="D13">
        <v>1960</v>
      </c>
      <c r="E13">
        <v>1680</v>
      </c>
      <c r="F13">
        <v>1960</v>
      </c>
      <c r="G13">
        <v>1680</v>
      </c>
    </row>
    <row r="14" spans="2:7" x14ac:dyDescent="0.3">
      <c r="B14">
        <v>1960</v>
      </c>
      <c r="C14">
        <v>1400</v>
      </c>
      <c r="D14">
        <v>1680</v>
      </c>
      <c r="E14">
        <v>1400</v>
      </c>
      <c r="F14">
        <v>4480</v>
      </c>
      <c r="G14">
        <v>3080</v>
      </c>
    </row>
    <row r="15" spans="2:7" x14ac:dyDescent="0.3">
      <c r="B15">
        <v>2520</v>
      </c>
      <c r="C15">
        <v>3920</v>
      </c>
      <c r="D15">
        <v>1960</v>
      </c>
      <c r="E15">
        <v>2520</v>
      </c>
      <c r="F15">
        <v>1680</v>
      </c>
      <c r="G15">
        <v>1680</v>
      </c>
    </row>
    <row r="16" spans="2:7" x14ac:dyDescent="0.3">
      <c r="B16">
        <v>1680</v>
      </c>
      <c r="C16">
        <v>1960</v>
      </c>
      <c r="D16">
        <v>1680</v>
      </c>
      <c r="E16">
        <v>1680</v>
      </c>
      <c r="F16">
        <v>3640</v>
      </c>
      <c r="G16">
        <v>3080</v>
      </c>
    </row>
    <row r="17" spans="1:9" x14ac:dyDescent="0.3">
      <c r="B17">
        <v>2520</v>
      </c>
      <c r="C17">
        <v>2240</v>
      </c>
      <c r="D17">
        <v>3920</v>
      </c>
      <c r="E17">
        <v>1680</v>
      </c>
      <c r="F17">
        <v>1960</v>
      </c>
      <c r="G17">
        <v>2240</v>
      </c>
    </row>
    <row r="18" spans="1:9" x14ac:dyDescent="0.3">
      <c r="B18">
        <v>3640</v>
      </c>
      <c r="C18">
        <v>1680</v>
      </c>
      <c r="D18">
        <v>1680</v>
      </c>
      <c r="E18">
        <v>3920</v>
      </c>
      <c r="F18">
        <v>2800</v>
      </c>
      <c r="G18">
        <v>4480</v>
      </c>
    </row>
    <row r="19" spans="1:9" x14ac:dyDescent="0.3">
      <c r="B19">
        <v>1960</v>
      </c>
      <c r="C19">
        <v>3920</v>
      </c>
      <c r="D19">
        <v>1680</v>
      </c>
      <c r="E19">
        <v>3080</v>
      </c>
      <c r="F19">
        <v>2520</v>
      </c>
      <c r="G19">
        <v>3360</v>
      </c>
    </row>
    <row r="20" spans="1:9" x14ac:dyDescent="0.3">
      <c r="B20">
        <v>17000</v>
      </c>
      <c r="C20">
        <v>17000</v>
      </c>
      <c r="D20">
        <v>17000</v>
      </c>
      <c r="E20">
        <v>17000</v>
      </c>
      <c r="F20">
        <v>17000</v>
      </c>
      <c r="G20">
        <v>17000</v>
      </c>
    </row>
    <row r="21" spans="1:9" x14ac:dyDescent="0.3">
      <c r="A21" t="s">
        <v>9</v>
      </c>
      <c r="B21">
        <v>1000</v>
      </c>
    </row>
    <row r="22" spans="1:9" x14ac:dyDescent="0.3">
      <c r="A22" t="s">
        <v>0</v>
      </c>
      <c r="B22">
        <f>SUM(B1:B21)</f>
        <v>64480</v>
      </c>
      <c r="C22">
        <f t="shared" ref="C22:G22" si="0">SUM(C1:C21)</f>
        <v>59840</v>
      </c>
      <c r="D22">
        <f t="shared" si="0"/>
        <v>58720</v>
      </c>
      <c r="E22">
        <f t="shared" si="0"/>
        <v>64040</v>
      </c>
      <c r="F22">
        <f t="shared" si="0"/>
        <v>64600</v>
      </c>
      <c r="G22">
        <f t="shared" si="0"/>
        <v>65160</v>
      </c>
    </row>
    <row r="23" spans="1:9" x14ac:dyDescent="0.3">
      <c r="A23" t="s">
        <v>1</v>
      </c>
      <c r="B23">
        <f>B22/1000</f>
        <v>64.48</v>
      </c>
      <c r="C23">
        <f>C22/1000</f>
        <v>59.84</v>
      </c>
      <c r="D23">
        <f t="shared" ref="D23:G23" si="1">D22/1000</f>
        <v>58.72</v>
      </c>
      <c r="E23">
        <f t="shared" si="1"/>
        <v>64.040000000000006</v>
      </c>
      <c r="F23">
        <f t="shared" si="1"/>
        <v>64.599999999999994</v>
      </c>
      <c r="G23">
        <f t="shared" si="1"/>
        <v>65.16</v>
      </c>
    </row>
    <row r="24" spans="1:9" x14ac:dyDescent="0.3">
      <c r="A24" t="s">
        <v>5</v>
      </c>
      <c r="B24">
        <f>B23-3</f>
        <v>61.480000000000004</v>
      </c>
      <c r="C24">
        <f>C23-3</f>
        <v>56.84</v>
      </c>
      <c r="D24">
        <f t="shared" ref="D24:G24" si="2">D23-3</f>
        <v>55.72</v>
      </c>
      <c r="E24">
        <f t="shared" si="2"/>
        <v>61.040000000000006</v>
      </c>
      <c r="F24">
        <f t="shared" si="2"/>
        <v>61.599999999999994</v>
      </c>
      <c r="G24">
        <f t="shared" si="2"/>
        <v>62.16</v>
      </c>
    </row>
    <row r="25" spans="1:9" x14ac:dyDescent="0.3">
      <c r="A25" t="s">
        <v>2</v>
      </c>
      <c r="B25">
        <f>B24+20*4</f>
        <v>141.48000000000002</v>
      </c>
      <c r="C25">
        <f t="shared" ref="C25:G25" si="3">C24+20*4</f>
        <v>136.84</v>
      </c>
      <c r="D25">
        <f t="shared" si="3"/>
        <v>135.72</v>
      </c>
      <c r="E25">
        <f t="shared" si="3"/>
        <v>141.04000000000002</v>
      </c>
      <c r="F25">
        <f t="shared" si="3"/>
        <v>141.6</v>
      </c>
      <c r="G25">
        <f t="shared" si="3"/>
        <v>142.16</v>
      </c>
    </row>
    <row r="26" spans="1:9" x14ac:dyDescent="0.3">
      <c r="A26" t="s">
        <v>6</v>
      </c>
      <c r="B26">
        <f>B25/2.8</f>
        <v>50.528571428571439</v>
      </c>
      <c r="C26">
        <f>C25/2.8</f>
        <v>48.871428571428574</v>
      </c>
      <c r="D26">
        <f t="shared" ref="D26:G26" si="4">D25/2.8</f>
        <v>48.471428571428575</v>
      </c>
      <c r="E26">
        <f t="shared" si="4"/>
        <v>50.371428571428581</v>
      </c>
      <c r="F26">
        <f t="shared" si="4"/>
        <v>50.571428571428569</v>
      </c>
      <c r="G26">
        <f t="shared" si="4"/>
        <v>50.771428571428572</v>
      </c>
    </row>
    <row r="27" spans="1:9" x14ac:dyDescent="0.3">
      <c r="A27" t="s">
        <v>13</v>
      </c>
      <c r="B27">
        <f>ROUND(B26,0)</f>
        <v>51</v>
      </c>
      <c r="C27">
        <f t="shared" ref="C27:G27" si="5">ROUND(C26,0)</f>
        <v>49</v>
      </c>
      <c r="D27">
        <f t="shared" si="5"/>
        <v>48</v>
      </c>
      <c r="E27">
        <f t="shared" si="5"/>
        <v>50</v>
      </c>
      <c r="F27">
        <f t="shared" si="5"/>
        <v>51</v>
      </c>
      <c r="G27">
        <f t="shared" si="5"/>
        <v>51</v>
      </c>
    </row>
    <row r="28" spans="1:9" x14ac:dyDescent="0.3">
      <c r="I28" t="s">
        <v>14</v>
      </c>
    </row>
    <row r="29" spans="1:9" x14ac:dyDescent="0.3">
      <c r="A29" t="s">
        <v>11</v>
      </c>
      <c r="B29">
        <f>B25+3</f>
        <v>144.48000000000002</v>
      </c>
      <c r="C29">
        <f t="shared" ref="C29:G29" si="6">C25+3</f>
        <v>139.84</v>
      </c>
      <c r="D29">
        <f t="shared" si="6"/>
        <v>138.72</v>
      </c>
      <c r="E29">
        <f t="shared" si="6"/>
        <v>144.04000000000002</v>
      </c>
      <c r="F29">
        <f t="shared" si="6"/>
        <v>144.6</v>
      </c>
      <c r="G29">
        <f t="shared" si="6"/>
        <v>145.16</v>
      </c>
      <c r="H29">
        <f>SUM(B29:G29)</f>
        <v>856.84000000000015</v>
      </c>
    </row>
    <row r="30" spans="1:9" x14ac:dyDescent="0.3">
      <c r="A30" t="s">
        <v>12</v>
      </c>
      <c r="B30">
        <f>B27*2.8</f>
        <v>142.79999999999998</v>
      </c>
      <c r="C30">
        <f t="shared" ref="C30:G30" si="7">C27*2.8</f>
        <v>137.19999999999999</v>
      </c>
      <c r="D30">
        <f t="shared" si="7"/>
        <v>134.39999999999998</v>
      </c>
      <c r="E30">
        <f t="shared" si="7"/>
        <v>140</v>
      </c>
      <c r="F30">
        <f t="shared" si="7"/>
        <v>142.79999999999998</v>
      </c>
      <c r="G30">
        <f t="shared" si="7"/>
        <v>142.79999999999998</v>
      </c>
      <c r="H30">
        <f>SUM(B30:G30)</f>
        <v>839.99999999999989</v>
      </c>
      <c r="I30">
        <f>H30+3*6</f>
        <v>857.99999999999989</v>
      </c>
    </row>
    <row r="31" spans="1:9" x14ac:dyDescent="0.3">
      <c r="A31" t="s">
        <v>15</v>
      </c>
      <c r="B31">
        <f>B29-B30</f>
        <v>1.6800000000000352</v>
      </c>
      <c r="C31">
        <f t="shared" ref="C31:H31" si="8">C29-C30</f>
        <v>2.6400000000000148</v>
      </c>
      <c r="D31">
        <f t="shared" si="8"/>
        <v>4.3200000000000216</v>
      </c>
      <c r="E31">
        <f t="shared" si="8"/>
        <v>4.0400000000000205</v>
      </c>
      <c r="F31">
        <f t="shared" si="8"/>
        <v>1.8000000000000114</v>
      </c>
      <c r="G31">
        <f t="shared" si="8"/>
        <v>2.3600000000000136</v>
      </c>
      <c r="H31">
        <f t="shared" si="8"/>
        <v>16.840000000000259</v>
      </c>
    </row>
    <row r="32" spans="1:9" x14ac:dyDescent="0.3">
      <c r="D32">
        <f>D31-2.8</f>
        <v>1.5200000000000218</v>
      </c>
      <c r="E32">
        <f>E31-2.8</f>
        <v>1.2400000000000206</v>
      </c>
    </row>
    <row r="34" spans="2:2" x14ac:dyDescent="0.3">
      <c r="B34" t="s">
        <v>3</v>
      </c>
    </row>
    <row r="35" spans="2:2" x14ac:dyDescent="0.3">
      <c r="B35" t="s">
        <v>4</v>
      </c>
    </row>
    <row r="36" spans="2:2" x14ac:dyDescent="0.3">
      <c r="B36" t="s">
        <v>7</v>
      </c>
    </row>
    <row r="37" spans="2:2" x14ac:dyDescent="0.3">
      <c r="B37" t="s">
        <v>8</v>
      </c>
    </row>
    <row r="38" spans="2:2" x14ac:dyDescent="0.3">
      <c r="B38" t="s">
        <v>10</v>
      </c>
    </row>
    <row r="39" spans="2:2" x14ac:dyDescent="0.3">
      <c r="B3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45D-ADC3-4CD5-AF05-4959F76B93A9}">
  <dimension ref="A1:H39"/>
  <sheetViews>
    <sheetView topLeftCell="A16" workbookViewId="0">
      <selection activeCell="B25" sqref="B25:G25"/>
    </sheetView>
  </sheetViews>
  <sheetFormatPr baseColWidth="10" defaultRowHeight="14.4" x14ac:dyDescent="0.3"/>
  <sheetData>
    <row r="1" spans="2:7" x14ac:dyDescent="0.3">
      <c r="B1">
        <v>1680</v>
      </c>
      <c r="C1">
        <v>2800</v>
      </c>
      <c r="D1">
        <v>2520</v>
      </c>
      <c r="E1">
        <v>3640</v>
      </c>
      <c r="F1">
        <v>2240</v>
      </c>
      <c r="G1">
        <v>2800</v>
      </c>
    </row>
    <row r="2" spans="2:7" x14ac:dyDescent="0.3">
      <c r="B2">
        <v>1680</v>
      </c>
      <c r="C2">
        <v>1960</v>
      </c>
      <c r="D2">
        <v>1680</v>
      </c>
      <c r="E2">
        <v>2240</v>
      </c>
      <c r="F2">
        <v>1680</v>
      </c>
      <c r="G2">
        <v>3920</v>
      </c>
    </row>
    <row r="3" spans="2:7" x14ac:dyDescent="0.3">
      <c r="B3">
        <v>1680</v>
      </c>
      <c r="C3">
        <v>1680</v>
      </c>
      <c r="D3">
        <v>1680</v>
      </c>
      <c r="E3">
        <v>1400</v>
      </c>
      <c r="F3">
        <v>1400</v>
      </c>
      <c r="G3">
        <v>2240</v>
      </c>
    </row>
    <row r="4" spans="2:7" x14ac:dyDescent="0.3">
      <c r="B4">
        <v>4760</v>
      </c>
      <c r="C4">
        <v>1680</v>
      </c>
      <c r="D4">
        <v>2520</v>
      </c>
      <c r="E4">
        <v>4480</v>
      </c>
      <c r="F4">
        <v>3080</v>
      </c>
      <c r="G4">
        <v>1680</v>
      </c>
    </row>
    <row r="5" spans="2:7" x14ac:dyDescent="0.3">
      <c r="B5">
        <v>1680</v>
      </c>
      <c r="C5">
        <v>1960</v>
      </c>
      <c r="D5">
        <v>1680</v>
      </c>
      <c r="E5">
        <v>1960</v>
      </c>
      <c r="F5">
        <v>1960</v>
      </c>
      <c r="G5">
        <v>1680</v>
      </c>
    </row>
    <row r="6" spans="2:7" x14ac:dyDescent="0.3">
      <c r="B6">
        <v>3360</v>
      </c>
      <c r="C6">
        <v>1400</v>
      </c>
      <c r="D6">
        <v>3640</v>
      </c>
      <c r="E6">
        <v>1960</v>
      </c>
      <c r="F6">
        <v>3080</v>
      </c>
      <c r="G6">
        <v>1680</v>
      </c>
    </row>
    <row r="7" spans="2:7" x14ac:dyDescent="0.3">
      <c r="B7">
        <v>1960</v>
      </c>
      <c r="C7">
        <v>2240</v>
      </c>
      <c r="D7">
        <v>2520</v>
      </c>
      <c r="E7">
        <v>2240</v>
      </c>
      <c r="F7">
        <v>1960</v>
      </c>
      <c r="G7">
        <v>1400</v>
      </c>
    </row>
    <row r="8" spans="2:7" x14ac:dyDescent="0.3">
      <c r="B8">
        <v>1960</v>
      </c>
      <c r="C8">
        <v>2520</v>
      </c>
      <c r="D8">
        <v>1680</v>
      </c>
      <c r="E8">
        <v>1680</v>
      </c>
      <c r="F8">
        <v>3360</v>
      </c>
      <c r="G8">
        <v>4760</v>
      </c>
    </row>
    <row r="9" spans="2:7" x14ac:dyDescent="0.3">
      <c r="B9">
        <v>1400</v>
      </c>
      <c r="C9">
        <v>2520</v>
      </c>
      <c r="D9">
        <v>3080</v>
      </c>
      <c r="E9">
        <v>1960</v>
      </c>
      <c r="F9">
        <v>1680</v>
      </c>
      <c r="G9">
        <v>2800</v>
      </c>
    </row>
    <row r="10" spans="2:7" x14ac:dyDescent="0.3">
      <c r="B10">
        <v>2240</v>
      </c>
      <c r="C10">
        <v>2520</v>
      </c>
      <c r="D10">
        <v>1960</v>
      </c>
      <c r="E10">
        <v>5880</v>
      </c>
      <c r="F10">
        <v>1680</v>
      </c>
      <c r="G10">
        <v>1680</v>
      </c>
    </row>
    <row r="11" spans="2:7" x14ac:dyDescent="0.3">
      <c r="B11">
        <v>3080</v>
      </c>
      <c r="C11">
        <v>1680</v>
      </c>
      <c r="D11">
        <v>2240</v>
      </c>
      <c r="E11">
        <v>1400</v>
      </c>
      <c r="F11">
        <v>3360</v>
      </c>
      <c r="G11">
        <v>1680</v>
      </c>
    </row>
    <row r="12" spans="2:7" x14ac:dyDescent="0.3">
      <c r="B12">
        <v>3080</v>
      </c>
      <c r="C12">
        <v>2240</v>
      </c>
      <c r="D12">
        <v>1960</v>
      </c>
      <c r="E12">
        <v>2240</v>
      </c>
      <c r="F12">
        <v>3080</v>
      </c>
      <c r="G12">
        <v>2240</v>
      </c>
    </row>
    <row r="13" spans="2:7" x14ac:dyDescent="0.3">
      <c r="B13">
        <v>3640</v>
      </c>
      <c r="C13">
        <v>2520</v>
      </c>
      <c r="D13">
        <v>1960</v>
      </c>
      <c r="E13">
        <v>1680</v>
      </c>
      <c r="F13">
        <v>1960</v>
      </c>
      <c r="G13">
        <v>1680</v>
      </c>
    </row>
    <row r="14" spans="2:7" x14ac:dyDescent="0.3">
      <c r="B14">
        <v>1960</v>
      </c>
      <c r="C14">
        <v>1400</v>
      </c>
      <c r="D14">
        <v>1680</v>
      </c>
      <c r="E14">
        <v>1400</v>
      </c>
      <c r="F14">
        <v>4480</v>
      </c>
      <c r="G14">
        <v>3080</v>
      </c>
    </row>
    <row r="15" spans="2:7" x14ac:dyDescent="0.3">
      <c r="B15">
        <v>2520</v>
      </c>
      <c r="C15">
        <v>3920</v>
      </c>
      <c r="D15">
        <v>1960</v>
      </c>
      <c r="E15">
        <v>2520</v>
      </c>
      <c r="F15">
        <v>1680</v>
      </c>
      <c r="G15">
        <v>1680</v>
      </c>
    </row>
    <row r="16" spans="2:7" x14ac:dyDescent="0.3">
      <c r="B16">
        <v>1680</v>
      </c>
      <c r="C16">
        <v>1960</v>
      </c>
      <c r="D16">
        <v>1680</v>
      </c>
      <c r="E16">
        <v>1680</v>
      </c>
      <c r="F16">
        <v>3640</v>
      </c>
      <c r="G16">
        <v>3080</v>
      </c>
    </row>
    <row r="17" spans="1:8" x14ac:dyDescent="0.3">
      <c r="B17">
        <v>2520</v>
      </c>
      <c r="C17">
        <v>2240</v>
      </c>
      <c r="D17">
        <v>3920</v>
      </c>
      <c r="E17">
        <v>1680</v>
      </c>
      <c r="F17">
        <v>1960</v>
      </c>
      <c r="G17">
        <v>2240</v>
      </c>
    </row>
    <row r="18" spans="1:8" x14ac:dyDescent="0.3">
      <c r="B18">
        <v>3640</v>
      </c>
      <c r="C18">
        <v>1680</v>
      </c>
      <c r="D18">
        <v>1680</v>
      </c>
      <c r="E18">
        <v>3920</v>
      </c>
      <c r="F18">
        <v>2800</v>
      </c>
      <c r="G18">
        <v>4480</v>
      </c>
    </row>
    <row r="19" spans="1:8" x14ac:dyDescent="0.3">
      <c r="B19">
        <v>1960</v>
      </c>
      <c r="C19">
        <v>3920</v>
      </c>
      <c r="D19">
        <v>1680</v>
      </c>
      <c r="E19">
        <v>3080</v>
      </c>
      <c r="F19">
        <v>2520</v>
      </c>
      <c r="G19">
        <v>3360</v>
      </c>
    </row>
    <row r="20" spans="1:8" x14ac:dyDescent="0.3">
      <c r="B20">
        <v>17000</v>
      </c>
      <c r="C20">
        <v>17000</v>
      </c>
      <c r="D20">
        <v>17000</v>
      </c>
      <c r="E20">
        <v>17000</v>
      </c>
      <c r="F20">
        <v>17000</v>
      </c>
      <c r="G20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64480</v>
      </c>
      <c r="C22">
        <f t="shared" ref="C22:G22" si="0">SUM(C1:C21)</f>
        <v>59840</v>
      </c>
      <c r="D22">
        <f t="shared" si="0"/>
        <v>58720</v>
      </c>
      <c r="E22">
        <f t="shared" si="0"/>
        <v>64040</v>
      </c>
      <c r="F22">
        <f t="shared" si="0"/>
        <v>64600</v>
      </c>
      <c r="G22">
        <f t="shared" si="0"/>
        <v>65160</v>
      </c>
    </row>
    <row r="23" spans="1:8" x14ac:dyDescent="0.3">
      <c r="A23" t="s">
        <v>1</v>
      </c>
      <c r="B23">
        <f>B22/1000</f>
        <v>64.48</v>
      </c>
      <c r="C23">
        <f>C22/1000</f>
        <v>59.84</v>
      </c>
      <c r="D23">
        <f t="shared" ref="D23:G23" si="1">D22/1000</f>
        <v>58.72</v>
      </c>
      <c r="E23">
        <f t="shared" si="1"/>
        <v>64.040000000000006</v>
      </c>
      <c r="F23">
        <f t="shared" si="1"/>
        <v>64.599999999999994</v>
      </c>
      <c r="G23">
        <f t="shared" si="1"/>
        <v>65.16</v>
      </c>
    </row>
    <row r="24" spans="1:8" x14ac:dyDescent="0.3">
      <c r="A24" t="s">
        <v>5</v>
      </c>
      <c r="B24">
        <f>B23-3</f>
        <v>61.480000000000004</v>
      </c>
      <c r="C24">
        <f>C23-3</f>
        <v>56.84</v>
      </c>
      <c r="D24">
        <f t="shared" ref="D24:G24" si="2">D23-3</f>
        <v>55.72</v>
      </c>
      <c r="E24">
        <f t="shared" si="2"/>
        <v>61.040000000000006</v>
      </c>
      <c r="F24">
        <f t="shared" si="2"/>
        <v>61.599999999999994</v>
      </c>
      <c r="G24">
        <f t="shared" si="2"/>
        <v>62.16</v>
      </c>
    </row>
    <row r="25" spans="1:8" x14ac:dyDescent="0.3">
      <c r="A25" t="s">
        <v>2</v>
      </c>
      <c r="B25">
        <f>B24+20*4</f>
        <v>141.48000000000002</v>
      </c>
      <c r="C25">
        <f t="shared" ref="C25:G25" si="3">C24+20*4</f>
        <v>136.84</v>
      </c>
      <c r="D25">
        <f t="shared" si="3"/>
        <v>135.72</v>
      </c>
      <c r="E25">
        <f t="shared" si="3"/>
        <v>141.04000000000002</v>
      </c>
      <c r="F25">
        <f t="shared" si="3"/>
        <v>141.6</v>
      </c>
      <c r="G25">
        <f t="shared" si="3"/>
        <v>142.16</v>
      </c>
    </row>
    <row r="26" spans="1:8" x14ac:dyDescent="0.3">
      <c r="A26" t="s">
        <v>6</v>
      </c>
      <c r="B26">
        <f>B25/2.8</f>
        <v>50.528571428571439</v>
      </c>
      <c r="C26">
        <f>C25/2.8</f>
        <v>48.871428571428574</v>
      </c>
      <c r="D26">
        <f t="shared" ref="D26:G26" si="4">D25/2.8</f>
        <v>48.471428571428575</v>
      </c>
      <c r="E26">
        <f t="shared" si="4"/>
        <v>50.371428571428581</v>
      </c>
      <c r="F26">
        <f t="shared" si="4"/>
        <v>50.571428571428569</v>
      </c>
      <c r="G26">
        <f t="shared" si="4"/>
        <v>50.771428571428572</v>
      </c>
    </row>
    <row r="27" spans="1:8" x14ac:dyDescent="0.3">
      <c r="A27" t="s">
        <v>13</v>
      </c>
      <c r="B27">
        <f>ROUND(B26,0)</f>
        <v>51</v>
      </c>
      <c r="C27">
        <f t="shared" ref="C27:G27" si="5">ROUND(C26,0)</f>
        <v>49</v>
      </c>
      <c r="D27">
        <v>49</v>
      </c>
      <c r="E27">
        <v>51</v>
      </c>
      <c r="F27">
        <f t="shared" si="5"/>
        <v>51</v>
      </c>
      <c r="G27">
        <f t="shared" si="5"/>
        <v>51</v>
      </c>
    </row>
    <row r="29" spans="1:8" x14ac:dyDescent="0.3">
      <c r="A29" t="s">
        <v>11</v>
      </c>
      <c r="B29">
        <f>B25+3</f>
        <v>144.48000000000002</v>
      </c>
      <c r="C29">
        <f t="shared" ref="C29:G29" si="6">C25+3</f>
        <v>139.84</v>
      </c>
      <c r="D29">
        <f t="shared" si="6"/>
        <v>138.72</v>
      </c>
      <c r="E29">
        <f t="shared" si="6"/>
        <v>144.04000000000002</v>
      </c>
      <c r="F29">
        <f t="shared" si="6"/>
        <v>144.6</v>
      </c>
      <c r="G29">
        <f t="shared" si="6"/>
        <v>145.16</v>
      </c>
      <c r="H29">
        <f>SUM(B29:G29)</f>
        <v>856.84000000000015</v>
      </c>
    </row>
    <row r="30" spans="1:8" x14ac:dyDescent="0.3">
      <c r="A30" t="s">
        <v>12</v>
      </c>
      <c r="B30">
        <f>B27*2.8</f>
        <v>142.79999999999998</v>
      </c>
      <c r="C30">
        <f t="shared" ref="C30:G30" si="7">C27*2.8</f>
        <v>137.19999999999999</v>
      </c>
      <c r="D30">
        <f t="shared" si="7"/>
        <v>137.19999999999999</v>
      </c>
      <c r="E30">
        <f t="shared" si="7"/>
        <v>142.79999999999998</v>
      </c>
      <c r="F30">
        <f t="shared" si="7"/>
        <v>142.79999999999998</v>
      </c>
      <c r="G30">
        <f t="shared" si="7"/>
        <v>142.79999999999998</v>
      </c>
      <c r="H30">
        <f>SUM(B30:G30)</f>
        <v>845.59999999999991</v>
      </c>
    </row>
    <row r="31" spans="1:8" x14ac:dyDescent="0.3">
      <c r="A31" t="s">
        <v>15</v>
      </c>
      <c r="B31">
        <f>B29-B30</f>
        <v>1.6800000000000352</v>
      </c>
      <c r="C31">
        <f t="shared" ref="C31:H31" si="8">C29-C30</f>
        <v>2.6400000000000148</v>
      </c>
      <c r="D31">
        <f t="shared" si="8"/>
        <v>1.5200000000000102</v>
      </c>
      <c r="E31">
        <f t="shared" si="8"/>
        <v>1.2400000000000375</v>
      </c>
      <c r="F31">
        <f t="shared" si="8"/>
        <v>1.8000000000000114</v>
      </c>
      <c r="G31">
        <f t="shared" si="8"/>
        <v>2.3600000000000136</v>
      </c>
      <c r="H31">
        <f t="shared" si="8"/>
        <v>11.240000000000236</v>
      </c>
    </row>
    <row r="34" spans="2:2" x14ac:dyDescent="0.3">
      <c r="B34" t="s">
        <v>3</v>
      </c>
    </row>
    <row r="35" spans="2:2" x14ac:dyDescent="0.3">
      <c r="B35" t="s">
        <v>4</v>
      </c>
    </row>
    <row r="36" spans="2:2" x14ac:dyDescent="0.3">
      <c r="B36" t="s">
        <v>7</v>
      </c>
    </row>
    <row r="37" spans="2:2" x14ac:dyDescent="0.3">
      <c r="B37" t="s">
        <v>8</v>
      </c>
    </row>
    <row r="38" spans="2:2" x14ac:dyDescent="0.3">
      <c r="B38" t="s">
        <v>10</v>
      </c>
    </row>
    <row r="39" spans="2:2" x14ac:dyDescent="0.3">
      <c r="B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45E-6334-4E6A-B6BC-CE2B6066FCAD}">
  <dimension ref="A1:H32"/>
  <sheetViews>
    <sheetView topLeftCell="A15" workbookViewId="0">
      <selection activeCell="C32" sqref="C32:E32"/>
    </sheetView>
  </sheetViews>
  <sheetFormatPr baseColWidth="10" defaultRowHeight="14.4" x14ac:dyDescent="0.3"/>
  <sheetData>
    <row r="1" spans="2:7" x14ac:dyDescent="0.3">
      <c r="B1">
        <v>3360</v>
      </c>
      <c r="C1">
        <v>3360</v>
      </c>
      <c r="D1">
        <v>2800</v>
      </c>
      <c r="E1">
        <v>280</v>
      </c>
      <c r="F1">
        <v>3080</v>
      </c>
      <c r="G1">
        <v>1120</v>
      </c>
    </row>
    <row r="2" spans="2:7" x14ac:dyDescent="0.3">
      <c r="B2">
        <v>1400</v>
      </c>
      <c r="C2">
        <v>1400</v>
      </c>
      <c r="D2">
        <v>3360</v>
      </c>
      <c r="E2">
        <v>6160</v>
      </c>
      <c r="F2">
        <v>1400</v>
      </c>
      <c r="G2">
        <v>1120</v>
      </c>
    </row>
    <row r="3" spans="2:7" x14ac:dyDescent="0.3">
      <c r="B3">
        <v>280</v>
      </c>
      <c r="C3">
        <v>560</v>
      </c>
      <c r="D3">
        <v>3360</v>
      </c>
      <c r="E3">
        <v>2800</v>
      </c>
      <c r="F3">
        <v>560</v>
      </c>
      <c r="G3">
        <v>2520</v>
      </c>
    </row>
    <row r="4" spans="2:7" x14ac:dyDescent="0.3">
      <c r="B4">
        <v>560</v>
      </c>
      <c r="C4">
        <v>3360</v>
      </c>
      <c r="D4">
        <v>1400</v>
      </c>
      <c r="E4">
        <v>280</v>
      </c>
      <c r="F4">
        <v>4760</v>
      </c>
      <c r="G4">
        <v>2240</v>
      </c>
    </row>
    <row r="5" spans="2:7" x14ac:dyDescent="0.3">
      <c r="B5">
        <v>840</v>
      </c>
      <c r="C5">
        <v>1400</v>
      </c>
      <c r="D5">
        <v>1960</v>
      </c>
      <c r="E5">
        <v>840</v>
      </c>
      <c r="F5">
        <v>1680</v>
      </c>
      <c r="G5">
        <v>840</v>
      </c>
    </row>
    <row r="6" spans="2:7" x14ac:dyDescent="0.3">
      <c r="B6">
        <v>280</v>
      </c>
      <c r="C6">
        <v>1120</v>
      </c>
      <c r="D6">
        <v>3080</v>
      </c>
      <c r="E6">
        <v>560</v>
      </c>
      <c r="F6">
        <v>560</v>
      </c>
      <c r="G6">
        <v>1680</v>
      </c>
    </row>
    <row r="7" spans="2:7" x14ac:dyDescent="0.3">
      <c r="B7">
        <v>1680</v>
      </c>
      <c r="C7">
        <v>840</v>
      </c>
      <c r="D7">
        <v>280</v>
      </c>
      <c r="E7">
        <v>840</v>
      </c>
      <c r="F7">
        <v>3360</v>
      </c>
      <c r="G7">
        <v>1680</v>
      </c>
    </row>
    <row r="8" spans="2:7" x14ac:dyDescent="0.3">
      <c r="B8">
        <v>2240</v>
      </c>
      <c r="C8">
        <v>5880</v>
      </c>
      <c r="D8">
        <v>2520</v>
      </c>
      <c r="E8">
        <v>1120</v>
      </c>
      <c r="F8">
        <v>1120</v>
      </c>
      <c r="G8">
        <v>3080</v>
      </c>
    </row>
    <row r="9" spans="2:7" x14ac:dyDescent="0.3">
      <c r="B9">
        <v>1120</v>
      </c>
      <c r="C9">
        <v>280</v>
      </c>
      <c r="D9">
        <v>280</v>
      </c>
      <c r="E9">
        <v>840</v>
      </c>
      <c r="F9">
        <v>280</v>
      </c>
      <c r="G9">
        <v>280</v>
      </c>
    </row>
    <row r="10" spans="2:7" x14ac:dyDescent="0.3">
      <c r="B10">
        <v>2240</v>
      </c>
      <c r="C10">
        <v>560</v>
      </c>
      <c r="D10">
        <v>3080</v>
      </c>
      <c r="E10">
        <v>1120</v>
      </c>
      <c r="F10">
        <v>3640</v>
      </c>
      <c r="G10">
        <v>2240</v>
      </c>
    </row>
    <row r="11" spans="2:7" x14ac:dyDescent="0.3">
      <c r="B11">
        <v>1120</v>
      </c>
      <c r="C11">
        <v>280</v>
      </c>
      <c r="D11">
        <v>1120</v>
      </c>
      <c r="E11">
        <v>1120</v>
      </c>
      <c r="F11">
        <v>560</v>
      </c>
      <c r="G11">
        <v>1960</v>
      </c>
    </row>
    <row r="12" spans="2:7" x14ac:dyDescent="0.3">
      <c r="B12">
        <v>840</v>
      </c>
      <c r="C12">
        <v>560</v>
      </c>
      <c r="D12">
        <v>1120</v>
      </c>
      <c r="E12">
        <v>560</v>
      </c>
      <c r="F12">
        <v>1400</v>
      </c>
      <c r="G12">
        <v>280</v>
      </c>
    </row>
    <row r="13" spans="2:7" x14ac:dyDescent="0.3">
      <c r="B13">
        <v>9520</v>
      </c>
      <c r="C13">
        <v>1400</v>
      </c>
      <c r="D13">
        <v>2240</v>
      </c>
      <c r="E13">
        <v>840</v>
      </c>
      <c r="F13">
        <v>840</v>
      </c>
      <c r="G13">
        <v>3920</v>
      </c>
    </row>
    <row r="14" spans="2:7" x14ac:dyDescent="0.3">
      <c r="B14">
        <v>1680</v>
      </c>
      <c r="C14">
        <v>3360</v>
      </c>
      <c r="D14">
        <v>840</v>
      </c>
      <c r="E14">
        <v>3080</v>
      </c>
      <c r="F14">
        <v>280</v>
      </c>
      <c r="G14">
        <v>1400</v>
      </c>
    </row>
    <row r="15" spans="2:7" x14ac:dyDescent="0.3">
      <c r="B15">
        <v>8120</v>
      </c>
      <c r="C15">
        <v>5600</v>
      </c>
      <c r="D15">
        <v>5040</v>
      </c>
      <c r="E15">
        <v>560</v>
      </c>
      <c r="F15">
        <v>5320</v>
      </c>
      <c r="G15">
        <v>1400</v>
      </c>
    </row>
    <row r="16" spans="2:7" x14ac:dyDescent="0.3">
      <c r="B16">
        <v>17000</v>
      </c>
      <c r="C16">
        <v>17000</v>
      </c>
      <c r="D16">
        <v>17000</v>
      </c>
      <c r="E16">
        <v>17000</v>
      </c>
      <c r="F16">
        <v>17000</v>
      </c>
      <c r="G16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53280</v>
      </c>
      <c r="C22">
        <f t="shared" ref="C22:G22" si="0">SUM(C1:C21)</f>
        <v>46960</v>
      </c>
      <c r="D22">
        <f t="shared" si="0"/>
        <v>49480</v>
      </c>
      <c r="E22">
        <f t="shared" si="0"/>
        <v>38000</v>
      </c>
      <c r="F22">
        <f t="shared" si="0"/>
        <v>45840</v>
      </c>
      <c r="G22">
        <f t="shared" si="0"/>
        <v>42760</v>
      </c>
    </row>
    <row r="23" spans="1:8" x14ac:dyDescent="0.3">
      <c r="A23" t="s">
        <v>1</v>
      </c>
      <c r="B23">
        <f>B22/1000</f>
        <v>53.28</v>
      </c>
      <c r="C23">
        <f>C22/1000</f>
        <v>46.96</v>
      </c>
      <c r="D23">
        <f t="shared" ref="D23:G23" si="1">D22/1000</f>
        <v>49.48</v>
      </c>
      <c r="E23">
        <f t="shared" si="1"/>
        <v>38</v>
      </c>
      <c r="F23">
        <f t="shared" si="1"/>
        <v>45.84</v>
      </c>
      <c r="G23">
        <f t="shared" si="1"/>
        <v>42.76</v>
      </c>
    </row>
    <row r="24" spans="1:8" x14ac:dyDescent="0.3">
      <c r="A24" t="s">
        <v>5</v>
      </c>
      <c r="B24">
        <f>B23-3</f>
        <v>50.28</v>
      </c>
      <c r="C24">
        <f>C23-3</f>
        <v>43.96</v>
      </c>
      <c r="D24">
        <f t="shared" ref="D24:G24" si="2">D23-3</f>
        <v>46.48</v>
      </c>
      <c r="E24">
        <f t="shared" si="2"/>
        <v>35</v>
      </c>
      <c r="F24">
        <f t="shared" si="2"/>
        <v>42.84</v>
      </c>
      <c r="G24">
        <f t="shared" si="2"/>
        <v>39.76</v>
      </c>
    </row>
    <row r="25" spans="1:8" x14ac:dyDescent="0.3">
      <c r="A25" t="s">
        <v>2</v>
      </c>
      <c r="B25">
        <f>B24+20*4</f>
        <v>130.28</v>
      </c>
      <c r="C25">
        <f t="shared" ref="C25:G25" si="3">C24+20*4</f>
        <v>123.96000000000001</v>
      </c>
      <c r="D25">
        <f t="shared" si="3"/>
        <v>126.47999999999999</v>
      </c>
      <c r="E25">
        <f t="shared" si="3"/>
        <v>115</v>
      </c>
      <c r="F25">
        <f t="shared" si="3"/>
        <v>122.84</v>
      </c>
      <c r="G25">
        <f t="shared" si="3"/>
        <v>119.75999999999999</v>
      </c>
    </row>
    <row r="26" spans="1:8" x14ac:dyDescent="0.3">
      <c r="A26" t="s">
        <v>6</v>
      </c>
      <c r="B26">
        <f>B25/2.8</f>
        <v>46.528571428571432</v>
      </c>
      <c r="C26">
        <f>C25/2.8</f>
        <v>44.271428571428579</v>
      </c>
      <c r="D26">
        <f t="shared" ref="D26:G26" si="4">D25/2.8</f>
        <v>45.171428571428571</v>
      </c>
      <c r="E26">
        <f t="shared" si="4"/>
        <v>41.071428571428577</v>
      </c>
      <c r="F26">
        <f t="shared" si="4"/>
        <v>43.871428571428574</v>
      </c>
      <c r="G26">
        <f t="shared" si="4"/>
        <v>42.771428571428572</v>
      </c>
    </row>
    <row r="27" spans="1:8" x14ac:dyDescent="0.3">
      <c r="A27" t="s">
        <v>13</v>
      </c>
      <c r="B27">
        <f>ROUND(B26,0)</f>
        <v>47</v>
      </c>
      <c r="C27">
        <f t="shared" ref="C27:G27" si="5">ROUND(C26,0)</f>
        <v>44</v>
      </c>
      <c r="D27">
        <f t="shared" ref="D27" si="6">ROUND(D26,0)</f>
        <v>45</v>
      </c>
      <c r="E27">
        <f t="shared" ref="E27" si="7">ROUND(E26,0)</f>
        <v>41</v>
      </c>
      <c r="F27">
        <f t="shared" ref="F27" si="8">ROUND(F26,0)</f>
        <v>44</v>
      </c>
      <c r="G27">
        <f t="shared" ref="G27" si="9">ROUND(G26,0)</f>
        <v>43</v>
      </c>
    </row>
    <row r="29" spans="1:8" x14ac:dyDescent="0.3">
      <c r="A29" t="s">
        <v>11</v>
      </c>
      <c r="B29">
        <f>B25+3</f>
        <v>133.28</v>
      </c>
      <c r="C29">
        <f t="shared" ref="C29:G29" si="10">C25+3</f>
        <v>126.96000000000001</v>
      </c>
      <c r="D29">
        <f t="shared" si="10"/>
        <v>129.47999999999999</v>
      </c>
      <c r="E29">
        <f t="shared" si="10"/>
        <v>118</v>
      </c>
      <c r="F29">
        <f t="shared" si="10"/>
        <v>125.84</v>
      </c>
      <c r="G29">
        <f t="shared" si="10"/>
        <v>122.75999999999999</v>
      </c>
      <c r="H29">
        <f>SUM(B29:G29)</f>
        <v>756.32</v>
      </c>
    </row>
    <row r="30" spans="1:8" x14ac:dyDescent="0.3">
      <c r="A30" t="s">
        <v>12</v>
      </c>
      <c r="B30">
        <f>B27*2.8</f>
        <v>131.6</v>
      </c>
      <c r="C30">
        <f t="shared" ref="C30:G30" si="11">C27*2.8</f>
        <v>123.19999999999999</v>
      </c>
      <c r="D30">
        <f t="shared" si="11"/>
        <v>125.99999999999999</v>
      </c>
      <c r="E30">
        <f t="shared" si="11"/>
        <v>114.8</v>
      </c>
      <c r="F30">
        <f t="shared" si="11"/>
        <v>123.19999999999999</v>
      </c>
      <c r="G30">
        <f t="shared" si="11"/>
        <v>120.39999999999999</v>
      </c>
      <c r="H30">
        <f>SUM(B30:G30)</f>
        <v>739.19999999999993</v>
      </c>
    </row>
    <row r="31" spans="1:8" x14ac:dyDescent="0.3">
      <c r="A31" t="s">
        <v>15</v>
      </c>
      <c r="B31">
        <f>B29-B30</f>
        <v>1.6800000000000068</v>
      </c>
      <c r="C31">
        <f t="shared" ref="C31:H31" si="12">C29-C30</f>
        <v>3.7600000000000193</v>
      </c>
      <c r="D31">
        <f t="shared" si="12"/>
        <v>3.480000000000004</v>
      </c>
      <c r="E31">
        <f t="shared" si="12"/>
        <v>3.2000000000000028</v>
      </c>
      <c r="F31">
        <f t="shared" si="12"/>
        <v>2.6400000000000148</v>
      </c>
      <c r="G31">
        <f t="shared" si="12"/>
        <v>2.3599999999999994</v>
      </c>
      <c r="H31">
        <f t="shared" si="12"/>
        <v>17.120000000000118</v>
      </c>
    </row>
    <row r="32" spans="1:8" x14ac:dyDescent="0.3">
      <c r="C32">
        <f>C31-2.8</f>
        <v>0.9600000000000195</v>
      </c>
      <c r="D32">
        <f t="shared" ref="D32:E32" si="13">D31-2.8</f>
        <v>0.68000000000000416</v>
      </c>
      <c r="E32">
        <f t="shared" si="13"/>
        <v>0.40000000000000302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18EE-F9B7-44E1-A7E5-9C4E4B882B94}">
  <dimension ref="A1:H32"/>
  <sheetViews>
    <sheetView topLeftCell="A15" workbookViewId="0">
      <selection activeCell="B33" sqref="B33"/>
    </sheetView>
  </sheetViews>
  <sheetFormatPr baseColWidth="10" defaultRowHeight="14.4" x14ac:dyDescent="0.3"/>
  <sheetData>
    <row r="1" spans="2:5" x14ac:dyDescent="0.3">
      <c r="B1">
        <v>560</v>
      </c>
      <c r="C1">
        <v>280</v>
      </c>
      <c r="D1">
        <v>280</v>
      </c>
      <c r="E1">
        <v>1960</v>
      </c>
    </row>
    <row r="2" spans="2:5" x14ac:dyDescent="0.3">
      <c r="B2">
        <v>1120</v>
      </c>
      <c r="C2">
        <v>560</v>
      </c>
      <c r="D2">
        <v>4480</v>
      </c>
      <c r="E2">
        <v>3360</v>
      </c>
    </row>
    <row r="3" spans="2:5" x14ac:dyDescent="0.3">
      <c r="B3">
        <v>1960</v>
      </c>
      <c r="C3">
        <v>3080</v>
      </c>
      <c r="D3">
        <v>2520</v>
      </c>
      <c r="E3">
        <v>840</v>
      </c>
    </row>
    <row r="4" spans="2:5" x14ac:dyDescent="0.3">
      <c r="B4">
        <v>2800</v>
      </c>
      <c r="C4">
        <v>5040</v>
      </c>
      <c r="D4">
        <v>5040</v>
      </c>
      <c r="E4">
        <v>3640</v>
      </c>
    </row>
    <row r="5" spans="2:5" x14ac:dyDescent="0.3">
      <c r="B5">
        <v>1400</v>
      </c>
      <c r="C5">
        <v>1120</v>
      </c>
      <c r="D5">
        <v>280</v>
      </c>
      <c r="E5">
        <v>560</v>
      </c>
    </row>
    <row r="6" spans="2:5" x14ac:dyDescent="0.3">
      <c r="B6">
        <v>560</v>
      </c>
      <c r="C6">
        <v>840</v>
      </c>
      <c r="D6">
        <v>1120</v>
      </c>
      <c r="E6">
        <v>560</v>
      </c>
    </row>
    <row r="7" spans="2:5" x14ac:dyDescent="0.3">
      <c r="B7">
        <v>840</v>
      </c>
      <c r="C7">
        <v>1120</v>
      </c>
      <c r="D7">
        <v>1400</v>
      </c>
      <c r="E7">
        <v>3640</v>
      </c>
    </row>
    <row r="8" spans="2:5" x14ac:dyDescent="0.3">
      <c r="B8">
        <v>1680</v>
      </c>
      <c r="C8">
        <v>3640</v>
      </c>
      <c r="D8">
        <v>2240</v>
      </c>
      <c r="E8">
        <v>4480</v>
      </c>
    </row>
    <row r="9" spans="2:5" x14ac:dyDescent="0.3">
      <c r="B9">
        <v>560</v>
      </c>
      <c r="C9">
        <v>3640</v>
      </c>
      <c r="D9">
        <v>560</v>
      </c>
      <c r="E9">
        <v>280</v>
      </c>
    </row>
    <row r="10" spans="2:5" x14ac:dyDescent="0.3">
      <c r="B10">
        <v>280</v>
      </c>
      <c r="C10">
        <v>2520</v>
      </c>
      <c r="D10">
        <v>3360</v>
      </c>
      <c r="E10">
        <v>1120</v>
      </c>
    </row>
    <row r="11" spans="2:5" x14ac:dyDescent="0.3">
      <c r="B11">
        <v>840</v>
      </c>
      <c r="C11">
        <v>280</v>
      </c>
      <c r="D11">
        <v>1120</v>
      </c>
      <c r="E11">
        <v>1120</v>
      </c>
    </row>
    <row r="12" spans="2:5" x14ac:dyDescent="0.3">
      <c r="B12">
        <v>7280</v>
      </c>
      <c r="C12">
        <v>280</v>
      </c>
      <c r="D12">
        <v>5880</v>
      </c>
      <c r="E12">
        <v>560</v>
      </c>
    </row>
    <row r="13" spans="2:5" x14ac:dyDescent="0.3">
      <c r="B13">
        <v>3640</v>
      </c>
      <c r="C13">
        <v>280</v>
      </c>
      <c r="D13">
        <v>3360</v>
      </c>
      <c r="E13">
        <v>280</v>
      </c>
    </row>
    <row r="14" spans="2:5" x14ac:dyDescent="0.3">
      <c r="B14">
        <v>3640</v>
      </c>
      <c r="C14">
        <v>3080</v>
      </c>
      <c r="D14">
        <v>280</v>
      </c>
      <c r="E14">
        <v>280</v>
      </c>
    </row>
    <row r="15" spans="2:5" x14ac:dyDescent="0.3">
      <c r="B15">
        <v>5040</v>
      </c>
      <c r="C15">
        <v>560</v>
      </c>
      <c r="D15">
        <v>2800</v>
      </c>
      <c r="E15">
        <v>840</v>
      </c>
    </row>
    <row r="16" spans="2:5" x14ac:dyDescent="0.3">
      <c r="B16">
        <v>17000</v>
      </c>
      <c r="C16">
        <v>17000</v>
      </c>
      <c r="D16">
        <v>17000</v>
      </c>
      <c r="E16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50200</v>
      </c>
      <c r="C22">
        <f t="shared" ref="C22:G22" si="0">SUM(C1:C21)</f>
        <v>43320</v>
      </c>
      <c r="D22">
        <f t="shared" si="0"/>
        <v>51720</v>
      </c>
      <c r="E22">
        <f t="shared" si="0"/>
        <v>40520</v>
      </c>
    </row>
    <row r="23" spans="1:8" x14ac:dyDescent="0.3">
      <c r="A23" t="s">
        <v>1</v>
      </c>
      <c r="B23">
        <f>B22/1000</f>
        <v>50.2</v>
      </c>
      <c r="C23">
        <f>C22/1000</f>
        <v>43.32</v>
      </c>
      <c r="D23">
        <f t="shared" ref="D23:G23" si="1">D22/1000</f>
        <v>51.72</v>
      </c>
      <c r="E23">
        <f t="shared" si="1"/>
        <v>40.520000000000003</v>
      </c>
    </row>
    <row r="24" spans="1:8" x14ac:dyDescent="0.3">
      <c r="A24" t="s">
        <v>5</v>
      </c>
      <c r="B24">
        <f>B23-3</f>
        <v>47.2</v>
      </c>
      <c r="C24">
        <f>C23-3</f>
        <v>40.32</v>
      </c>
      <c r="D24">
        <f t="shared" ref="D24:G24" si="2">D23-3</f>
        <v>48.72</v>
      </c>
      <c r="E24">
        <f t="shared" si="2"/>
        <v>37.520000000000003</v>
      </c>
    </row>
    <row r="25" spans="1:8" x14ac:dyDescent="0.3">
      <c r="A25" t="s">
        <v>2</v>
      </c>
      <c r="B25">
        <f>B24+20*4</f>
        <v>127.2</v>
      </c>
      <c r="C25">
        <f t="shared" ref="C25:E25" si="3">C24+20*4</f>
        <v>120.32</v>
      </c>
      <c r="D25">
        <f t="shared" si="3"/>
        <v>128.72</v>
      </c>
      <c r="E25">
        <f t="shared" si="3"/>
        <v>117.52000000000001</v>
      </c>
    </row>
    <row r="26" spans="1:8" x14ac:dyDescent="0.3">
      <c r="A26" t="s">
        <v>6</v>
      </c>
      <c r="B26">
        <f>B25/2.8</f>
        <v>45.428571428571431</v>
      </c>
      <c r="C26">
        <f>C25/2.8</f>
        <v>42.971428571428575</v>
      </c>
      <c r="D26">
        <f t="shared" ref="D26:G26" si="4">D25/2.8</f>
        <v>45.971428571428575</v>
      </c>
      <c r="E26">
        <f t="shared" si="4"/>
        <v>41.971428571428575</v>
      </c>
    </row>
    <row r="27" spans="1:8" x14ac:dyDescent="0.3">
      <c r="A27" t="s">
        <v>13</v>
      </c>
      <c r="B27">
        <f>ROUND(B26,0)</f>
        <v>45</v>
      </c>
      <c r="C27">
        <f t="shared" ref="C27:G27" si="5">ROUND(C26,0)</f>
        <v>43</v>
      </c>
      <c r="D27">
        <f t="shared" si="5"/>
        <v>46</v>
      </c>
      <c r="E27">
        <f t="shared" si="5"/>
        <v>42</v>
      </c>
    </row>
    <row r="29" spans="1:8" x14ac:dyDescent="0.3">
      <c r="A29" t="s">
        <v>11</v>
      </c>
      <c r="B29">
        <f>B25+3</f>
        <v>130.19999999999999</v>
      </c>
      <c r="C29">
        <f t="shared" ref="C29:G29" si="6">C25+3</f>
        <v>123.32</v>
      </c>
      <c r="D29">
        <f t="shared" si="6"/>
        <v>131.72</v>
      </c>
      <c r="E29">
        <f t="shared" si="6"/>
        <v>120.52000000000001</v>
      </c>
      <c r="H29">
        <f>SUM(B29:G29)</f>
        <v>505.76</v>
      </c>
    </row>
    <row r="30" spans="1:8" x14ac:dyDescent="0.3">
      <c r="A30" t="s">
        <v>12</v>
      </c>
      <c r="B30">
        <f>B27*2.8</f>
        <v>125.99999999999999</v>
      </c>
      <c r="C30">
        <f t="shared" ref="C30:G30" si="7">C27*2.8</f>
        <v>120.39999999999999</v>
      </c>
      <c r="D30">
        <f t="shared" si="7"/>
        <v>128.79999999999998</v>
      </c>
      <c r="E30">
        <f t="shared" si="7"/>
        <v>117.6</v>
      </c>
      <c r="H30">
        <f>SUM(B30:G30)</f>
        <v>492.79999999999995</v>
      </c>
    </row>
    <row r="31" spans="1:8" x14ac:dyDescent="0.3">
      <c r="A31" t="s">
        <v>15</v>
      </c>
      <c r="B31">
        <f>B29-B30</f>
        <v>4.2000000000000028</v>
      </c>
      <c r="C31">
        <f t="shared" ref="C31:H31" si="8">C29-C30</f>
        <v>2.9200000000000017</v>
      </c>
      <c r="D31">
        <f t="shared" si="8"/>
        <v>2.9200000000000159</v>
      </c>
      <c r="E31">
        <f t="shared" si="8"/>
        <v>2.9200000000000159</v>
      </c>
      <c r="H31">
        <f t="shared" si="8"/>
        <v>12.960000000000036</v>
      </c>
    </row>
    <row r="32" spans="1:8" x14ac:dyDescent="0.3">
      <c r="B32">
        <f>B31-2.8</f>
        <v>1.400000000000003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959-7D03-4DB2-AA12-97BF688D4C39}">
  <dimension ref="A1:H31"/>
  <sheetViews>
    <sheetView tabSelected="1" topLeftCell="A15" workbookViewId="0">
      <selection activeCell="J21" sqref="J21"/>
    </sheetView>
  </sheetViews>
  <sheetFormatPr baseColWidth="10" defaultRowHeight="14.4" x14ac:dyDescent="0.3"/>
  <sheetData>
    <row r="1" spans="2:5" x14ac:dyDescent="0.3">
      <c r="B1">
        <v>560</v>
      </c>
      <c r="C1">
        <v>280</v>
      </c>
      <c r="D1">
        <v>280</v>
      </c>
      <c r="E1">
        <v>1960</v>
      </c>
    </row>
    <row r="2" spans="2:5" x14ac:dyDescent="0.3">
      <c r="B2">
        <v>1120</v>
      </c>
      <c r="C2">
        <v>560</v>
      </c>
      <c r="D2">
        <v>4480</v>
      </c>
      <c r="E2">
        <v>3360</v>
      </c>
    </row>
    <row r="3" spans="2:5" x14ac:dyDescent="0.3">
      <c r="B3">
        <v>1960</v>
      </c>
      <c r="C3">
        <v>3080</v>
      </c>
      <c r="D3">
        <v>2520</v>
      </c>
      <c r="E3">
        <v>840</v>
      </c>
    </row>
    <row r="4" spans="2:5" x14ac:dyDescent="0.3">
      <c r="B4">
        <v>2800</v>
      </c>
      <c r="C4">
        <v>5040</v>
      </c>
      <c r="D4">
        <v>5040</v>
      </c>
      <c r="E4">
        <v>3640</v>
      </c>
    </row>
    <row r="5" spans="2:5" x14ac:dyDescent="0.3">
      <c r="B5">
        <v>1400</v>
      </c>
      <c r="C5">
        <v>1120</v>
      </c>
      <c r="D5">
        <v>280</v>
      </c>
      <c r="E5">
        <v>560</v>
      </c>
    </row>
    <row r="6" spans="2:5" x14ac:dyDescent="0.3">
      <c r="B6">
        <v>560</v>
      </c>
      <c r="C6">
        <v>840</v>
      </c>
      <c r="D6">
        <v>1120</v>
      </c>
      <c r="E6">
        <v>560</v>
      </c>
    </row>
    <row r="7" spans="2:5" x14ac:dyDescent="0.3">
      <c r="B7">
        <v>840</v>
      </c>
      <c r="C7">
        <v>1120</v>
      </c>
      <c r="D7">
        <v>1400</v>
      </c>
      <c r="E7">
        <v>3640</v>
      </c>
    </row>
    <row r="8" spans="2:5" x14ac:dyDescent="0.3">
      <c r="B8">
        <v>1680</v>
      </c>
      <c r="C8">
        <v>3640</v>
      </c>
      <c r="D8">
        <v>2240</v>
      </c>
      <c r="E8">
        <v>4480</v>
      </c>
    </row>
    <row r="9" spans="2:5" x14ac:dyDescent="0.3">
      <c r="B9">
        <v>560</v>
      </c>
      <c r="C9">
        <v>3640</v>
      </c>
      <c r="D9">
        <v>560</v>
      </c>
      <c r="E9">
        <v>280</v>
      </c>
    </row>
    <row r="10" spans="2:5" x14ac:dyDescent="0.3">
      <c r="B10">
        <v>280</v>
      </c>
      <c r="C10">
        <v>2520</v>
      </c>
      <c r="D10">
        <v>3360</v>
      </c>
      <c r="E10">
        <v>1120</v>
      </c>
    </row>
    <row r="11" spans="2:5" x14ac:dyDescent="0.3">
      <c r="B11">
        <v>840</v>
      </c>
      <c r="C11">
        <v>280</v>
      </c>
      <c r="D11">
        <v>1120</v>
      </c>
      <c r="E11">
        <v>1120</v>
      </c>
    </row>
    <row r="12" spans="2:5" x14ac:dyDescent="0.3">
      <c r="B12">
        <v>7280</v>
      </c>
      <c r="C12">
        <v>280</v>
      </c>
      <c r="D12">
        <v>5880</v>
      </c>
      <c r="E12">
        <v>560</v>
      </c>
    </row>
    <row r="13" spans="2:5" x14ac:dyDescent="0.3">
      <c r="B13">
        <v>3640</v>
      </c>
      <c r="C13">
        <v>280</v>
      </c>
      <c r="D13">
        <v>3360</v>
      </c>
      <c r="E13">
        <v>280</v>
      </c>
    </row>
    <row r="14" spans="2:5" x14ac:dyDescent="0.3">
      <c r="B14">
        <v>3640</v>
      </c>
      <c r="C14">
        <v>3080</v>
      </c>
      <c r="D14">
        <v>280</v>
      </c>
      <c r="E14">
        <v>280</v>
      </c>
    </row>
    <row r="15" spans="2:5" x14ac:dyDescent="0.3">
      <c r="B15">
        <v>5040</v>
      </c>
      <c r="C15">
        <v>560</v>
      </c>
      <c r="D15">
        <v>2800</v>
      </c>
      <c r="E15">
        <v>840</v>
      </c>
    </row>
    <row r="16" spans="2:5" x14ac:dyDescent="0.3">
      <c r="B16">
        <v>17000</v>
      </c>
      <c r="C16">
        <v>17000</v>
      </c>
      <c r="D16">
        <v>17000</v>
      </c>
      <c r="E16">
        <v>17000</v>
      </c>
    </row>
    <row r="21" spans="1:8" x14ac:dyDescent="0.3">
      <c r="A21" t="s">
        <v>9</v>
      </c>
      <c r="B21">
        <v>1000</v>
      </c>
    </row>
    <row r="22" spans="1:8" x14ac:dyDescent="0.3">
      <c r="A22" t="s">
        <v>0</v>
      </c>
      <c r="B22">
        <f>SUM(B1:B21)</f>
        <v>50200</v>
      </c>
      <c r="C22">
        <f t="shared" ref="C22:E22" si="0">SUM(C1:C21)</f>
        <v>43320</v>
      </c>
      <c r="D22">
        <f t="shared" si="0"/>
        <v>51720</v>
      </c>
      <c r="E22">
        <f t="shared" si="0"/>
        <v>40520</v>
      </c>
    </row>
    <row r="23" spans="1:8" x14ac:dyDescent="0.3">
      <c r="A23" t="s">
        <v>1</v>
      </c>
      <c r="B23">
        <f>B22/1000</f>
        <v>50.2</v>
      </c>
      <c r="C23">
        <f>C22/1000</f>
        <v>43.32</v>
      </c>
      <c r="D23">
        <f t="shared" ref="D23:E23" si="1">D22/1000</f>
        <v>51.72</v>
      </c>
      <c r="E23">
        <f t="shared" si="1"/>
        <v>40.520000000000003</v>
      </c>
    </row>
    <row r="24" spans="1:8" x14ac:dyDescent="0.3">
      <c r="A24" t="s">
        <v>5</v>
      </c>
      <c r="B24">
        <f>B23-3</f>
        <v>47.2</v>
      </c>
      <c r="C24">
        <f>C23-3</f>
        <v>40.32</v>
      </c>
      <c r="D24">
        <f t="shared" ref="D24:E24" si="2">D23-3</f>
        <v>48.72</v>
      </c>
      <c r="E24">
        <f t="shared" si="2"/>
        <v>37.520000000000003</v>
      </c>
    </row>
    <row r="25" spans="1:8" x14ac:dyDescent="0.3">
      <c r="A25" t="s">
        <v>2</v>
      </c>
      <c r="B25">
        <f>B24+20*4</f>
        <v>127.2</v>
      </c>
      <c r="C25">
        <f t="shared" ref="C25:E25" si="3">C24+20*4</f>
        <v>120.32</v>
      </c>
      <c r="D25">
        <f t="shared" si="3"/>
        <v>128.72</v>
      </c>
      <c r="E25">
        <f t="shared" si="3"/>
        <v>117.52000000000001</v>
      </c>
    </row>
    <row r="26" spans="1:8" x14ac:dyDescent="0.3">
      <c r="A26" t="s">
        <v>6</v>
      </c>
      <c r="B26">
        <f>B25/2.8</f>
        <v>45.428571428571431</v>
      </c>
      <c r="C26">
        <f>C25/2.8</f>
        <v>42.971428571428575</v>
      </c>
      <c r="D26">
        <f t="shared" ref="D26:E26" si="4">D25/2.8</f>
        <v>45.971428571428575</v>
      </c>
      <c r="E26">
        <f t="shared" si="4"/>
        <v>41.971428571428575</v>
      </c>
    </row>
    <row r="27" spans="1:8" x14ac:dyDescent="0.3">
      <c r="A27" t="s">
        <v>13</v>
      </c>
      <c r="B27">
        <v>46</v>
      </c>
      <c r="C27">
        <f t="shared" ref="C27:E27" si="5">ROUND(C26,0)</f>
        <v>43</v>
      </c>
      <c r="D27">
        <f t="shared" si="5"/>
        <v>46</v>
      </c>
      <c r="E27">
        <f t="shared" si="5"/>
        <v>42</v>
      </c>
    </row>
    <row r="29" spans="1:8" x14ac:dyDescent="0.3">
      <c r="A29" t="s">
        <v>11</v>
      </c>
      <c r="B29">
        <f>B25+3</f>
        <v>130.19999999999999</v>
      </c>
      <c r="C29">
        <f t="shared" ref="C29:G29" si="6">C25+3</f>
        <v>123.32</v>
      </c>
      <c r="D29">
        <f t="shared" si="6"/>
        <v>131.72</v>
      </c>
      <c r="E29">
        <f t="shared" si="6"/>
        <v>120.52000000000001</v>
      </c>
      <c r="H29">
        <f>SUM(B29:G29)</f>
        <v>505.76</v>
      </c>
    </row>
    <row r="30" spans="1:8" x14ac:dyDescent="0.3">
      <c r="A30" t="s">
        <v>12</v>
      </c>
      <c r="B30">
        <f>B27*2.8</f>
        <v>128.79999999999998</v>
      </c>
      <c r="C30">
        <f t="shared" ref="C30:G30" si="7">C27*2.8</f>
        <v>120.39999999999999</v>
      </c>
      <c r="D30">
        <f t="shared" si="7"/>
        <v>128.79999999999998</v>
      </c>
      <c r="E30">
        <f t="shared" si="7"/>
        <v>117.6</v>
      </c>
      <c r="H30">
        <f>SUM(B30:G30)</f>
        <v>495.6</v>
      </c>
    </row>
    <row r="31" spans="1:8" x14ac:dyDescent="0.3">
      <c r="A31" t="s">
        <v>15</v>
      </c>
      <c r="B31">
        <f>B29-B30</f>
        <v>1.4000000000000057</v>
      </c>
      <c r="C31">
        <f t="shared" ref="C31:H31" si="8">C29-C30</f>
        <v>2.9200000000000017</v>
      </c>
      <c r="D31">
        <f t="shared" si="8"/>
        <v>2.9200000000000159</v>
      </c>
      <c r="E31">
        <f t="shared" si="8"/>
        <v>2.9200000000000159</v>
      </c>
      <c r="H31">
        <f t="shared" si="8"/>
        <v>10.159999999999968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precond1</vt:lpstr>
      <vt:lpstr>precondadjusted</vt:lpstr>
      <vt:lpstr>cond</vt:lpstr>
      <vt:lpstr>inference</vt:lpstr>
      <vt:lpstr>inferenceadjusted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 Gramini</dc:creator>
  <cp:lastModifiedBy>Milto Gramini</cp:lastModifiedBy>
  <dcterms:created xsi:type="dcterms:W3CDTF">2022-01-25T16:09:49Z</dcterms:created>
  <dcterms:modified xsi:type="dcterms:W3CDTF">2022-01-27T11:46:37Z</dcterms:modified>
</cp:coreProperties>
</file>