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Leprevost\Documents\SemLink\"/>
    </mc:Choice>
  </mc:AlternateContent>
  <xr:revisionPtr revIDLastSave="0" documentId="13_ncr:1_{EB9DB5AC-EC35-4200-87C1-F735047E543E}" xr6:coauthVersionLast="37" xr6:coauthVersionMax="47" xr10:uidLastSave="{00000000-0000-0000-0000-000000000000}"/>
  <bookViews>
    <workbookView xWindow="2467" yWindow="955" windowWidth="17280" windowHeight="11848" activeTab="3" xr2:uid="{7DCE6840-0CB1-499F-AB4F-E0D786E07834}"/>
  </bookViews>
  <sheets>
    <sheet name="precond1" sheetId="1" r:id="rId1"/>
    <sheet name="precondadjusted" sheetId="3" r:id="rId2"/>
    <sheet name="cond" sheetId="2" r:id="rId3"/>
    <sheet name="Sheet2" sheetId="7" r:id="rId4"/>
    <sheet name="condadjusted" sheetId="6" r:id="rId5"/>
    <sheet name="inference" sheetId="4" r:id="rId6"/>
    <sheet name="inferenceadjusted" sheetId="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7" l="1"/>
  <c r="F35" i="7"/>
  <c r="F34" i="7"/>
  <c r="F36" i="7" s="1"/>
  <c r="C25" i="7"/>
  <c r="C23" i="7"/>
  <c r="C24" i="7" s="1"/>
  <c r="C22" i="7"/>
  <c r="A25" i="7"/>
  <c r="A24" i="7"/>
  <c r="A23" i="7"/>
  <c r="A22" i="7"/>
  <c r="G23" i="3"/>
  <c r="G24" i="3" s="1"/>
  <c r="G25" i="3" s="1"/>
  <c r="G26" i="3" s="1"/>
  <c r="F23" i="3"/>
  <c r="F24" i="3" s="1"/>
  <c r="F25" i="3" s="1"/>
  <c r="F26" i="3" s="1"/>
  <c r="E23" i="3"/>
  <c r="E24" i="3" s="1"/>
  <c r="E25" i="3" s="1"/>
  <c r="E26" i="3" s="1"/>
  <c r="D23" i="3"/>
  <c r="D24" i="3" s="1"/>
  <c r="D25" i="3" s="1"/>
  <c r="D26" i="3" s="1"/>
  <c r="C23" i="3"/>
  <c r="C24" i="3" s="1"/>
  <c r="C25" i="3" s="1"/>
  <c r="C26" i="3" s="1"/>
  <c r="B23" i="3"/>
  <c r="B24" i="3" s="1"/>
  <c r="B25" i="3" s="1"/>
  <c r="B26" i="3" s="1"/>
  <c r="F33" i="1"/>
  <c r="G33" i="1"/>
  <c r="J31" i="1"/>
  <c r="C23" i="1"/>
  <c r="D23" i="1"/>
  <c r="E23" i="1"/>
  <c r="F23" i="1"/>
  <c r="G23" i="1"/>
  <c r="B23" i="1"/>
  <c r="B2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" i="1"/>
  <c r="D27" i="3" l="1"/>
  <c r="D28" i="3" s="1"/>
  <c r="D31" i="3" s="1"/>
  <c r="D30" i="3"/>
  <c r="E27" i="3"/>
  <c r="E28" i="3" s="1"/>
  <c r="E31" i="3" s="1"/>
  <c r="E30" i="3"/>
  <c r="B27" i="3"/>
  <c r="B28" i="3" s="1"/>
  <c r="B31" i="3" s="1"/>
  <c r="B30" i="3"/>
  <c r="C27" i="3"/>
  <c r="C28" i="3" s="1"/>
  <c r="C31" i="3" s="1"/>
  <c r="C30" i="3"/>
  <c r="F27" i="3"/>
  <c r="F28" i="3" s="1"/>
  <c r="F31" i="3" s="1"/>
  <c r="F30" i="3"/>
  <c r="F32" i="3" s="1"/>
  <c r="F33" i="3" s="1"/>
  <c r="G27" i="3"/>
  <c r="G31" i="3" s="1"/>
  <c r="G30" i="3"/>
  <c r="G32" i="3" s="1"/>
  <c r="B31" i="5"/>
  <c r="B27" i="5"/>
  <c r="C25" i="5"/>
  <c r="D25" i="5"/>
  <c r="E25" i="5"/>
  <c r="B25" i="5"/>
  <c r="G22" i="6"/>
  <c r="G23" i="6" s="1"/>
  <c r="G24" i="6" s="1"/>
  <c r="G25" i="6" s="1"/>
  <c r="F22" i="6"/>
  <c r="F23" i="6" s="1"/>
  <c r="F24" i="6" s="1"/>
  <c r="F25" i="6" s="1"/>
  <c r="E22" i="6"/>
  <c r="E23" i="6" s="1"/>
  <c r="E24" i="6" s="1"/>
  <c r="E25" i="6" s="1"/>
  <c r="D22" i="6"/>
  <c r="D23" i="6" s="1"/>
  <c r="D24" i="6" s="1"/>
  <c r="D25" i="6" s="1"/>
  <c r="C22" i="6"/>
  <c r="C23" i="6" s="1"/>
  <c r="C24" i="6" s="1"/>
  <c r="C25" i="6" s="1"/>
  <c r="B22" i="6"/>
  <c r="B23" i="6" s="1"/>
  <c r="B24" i="6" s="1"/>
  <c r="B25" i="6" s="1"/>
  <c r="B32" i="2"/>
  <c r="C32" i="2"/>
  <c r="D32" i="2"/>
  <c r="G32" i="2"/>
  <c r="F32" i="2"/>
  <c r="C32" i="4"/>
  <c r="D32" i="4"/>
  <c r="E32" i="4"/>
  <c r="C25" i="4"/>
  <c r="D25" i="4"/>
  <c r="E25" i="4"/>
  <c r="B25" i="4"/>
  <c r="C25" i="2"/>
  <c r="D25" i="2"/>
  <c r="E25" i="2"/>
  <c r="F25" i="2"/>
  <c r="G25" i="2"/>
  <c r="B25" i="2"/>
  <c r="E32" i="3" l="1"/>
  <c r="E33" i="3" s="1"/>
  <c r="D32" i="3"/>
  <c r="D33" i="3" s="1"/>
  <c r="B32" i="3"/>
  <c r="H30" i="3"/>
  <c r="C32" i="3"/>
  <c r="H31" i="3"/>
  <c r="I31" i="3" s="1"/>
  <c r="J31" i="3" s="1"/>
  <c r="D26" i="6"/>
  <c r="D30" i="6" s="1"/>
  <c r="D29" i="6"/>
  <c r="E26" i="6"/>
  <c r="E30" i="6" s="1"/>
  <c r="E29" i="6"/>
  <c r="F26" i="6"/>
  <c r="F30" i="6" s="1"/>
  <c r="F29" i="6"/>
  <c r="G26" i="6"/>
  <c r="G27" i="6" s="1"/>
  <c r="G30" i="6" s="1"/>
  <c r="G29" i="6"/>
  <c r="G31" i="6" s="1"/>
  <c r="B29" i="6"/>
  <c r="B26" i="6"/>
  <c r="B27" i="6" s="1"/>
  <c r="B30" i="6" s="1"/>
  <c r="C26" i="6"/>
  <c r="C27" i="6" s="1"/>
  <c r="C30" i="6" s="1"/>
  <c r="C29" i="6"/>
  <c r="C31" i="6" s="1"/>
  <c r="E22" i="5"/>
  <c r="E23" i="5" s="1"/>
  <c r="E24" i="5" s="1"/>
  <c r="D22" i="5"/>
  <c r="D23" i="5" s="1"/>
  <c r="D24" i="5" s="1"/>
  <c r="C22" i="5"/>
  <c r="C23" i="5" s="1"/>
  <c r="C24" i="5" s="1"/>
  <c r="B22" i="5"/>
  <c r="B23" i="5" s="1"/>
  <c r="B24" i="5" s="1"/>
  <c r="B22" i="2"/>
  <c r="B23" i="2" s="1"/>
  <c r="B24" i="2" s="1"/>
  <c r="B25" i="1"/>
  <c r="B26" i="1" s="1"/>
  <c r="B22" i="4"/>
  <c r="B23" i="4" s="1"/>
  <c r="B24" i="4" s="1"/>
  <c r="C23" i="4"/>
  <c r="C24" i="4" s="1"/>
  <c r="E22" i="4"/>
  <c r="E23" i="4" s="1"/>
  <c r="E24" i="4" s="1"/>
  <c r="D22" i="4"/>
  <c r="D23" i="4" s="1"/>
  <c r="D24" i="4" s="1"/>
  <c r="C22" i="4"/>
  <c r="G22" i="2"/>
  <c r="G23" i="2" s="1"/>
  <c r="G24" i="2" s="1"/>
  <c r="F22" i="2"/>
  <c r="F23" i="2" s="1"/>
  <c r="F24" i="2" s="1"/>
  <c r="E22" i="2"/>
  <c r="E23" i="2" s="1"/>
  <c r="E24" i="2" s="1"/>
  <c r="D22" i="2"/>
  <c r="D23" i="2" s="1"/>
  <c r="D24" i="2" s="1"/>
  <c r="C22" i="2"/>
  <c r="C23" i="2" s="1"/>
  <c r="C24" i="2" s="1"/>
  <c r="E24" i="1"/>
  <c r="F24" i="1"/>
  <c r="G24" i="1"/>
  <c r="G25" i="1" s="1"/>
  <c r="G26" i="1" s="1"/>
  <c r="E25" i="1"/>
  <c r="E26" i="1" s="1"/>
  <c r="F25" i="1"/>
  <c r="F26" i="1" s="1"/>
  <c r="H32" i="3" l="1"/>
  <c r="D24" i="1"/>
  <c r="D25" i="1" s="1"/>
  <c r="D26" i="1" s="1"/>
  <c r="C24" i="1"/>
  <c r="C25" i="1" s="1"/>
  <c r="C26" i="1" s="1"/>
  <c r="E31" i="6"/>
  <c r="H30" i="6"/>
  <c r="H29" i="6"/>
  <c r="B31" i="6"/>
  <c r="F31" i="6"/>
  <c r="D31" i="6"/>
  <c r="D29" i="5"/>
  <c r="D26" i="5"/>
  <c r="D27" i="5" s="1"/>
  <c r="D30" i="5" s="1"/>
  <c r="E29" i="5"/>
  <c r="E26" i="5"/>
  <c r="E27" i="5" s="1"/>
  <c r="E30" i="5" s="1"/>
  <c r="B29" i="5"/>
  <c r="B26" i="5"/>
  <c r="B30" i="5" s="1"/>
  <c r="C29" i="5"/>
  <c r="C26" i="5"/>
  <c r="C27" i="5" s="1"/>
  <c r="C30" i="5" s="1"/>
  <c r="B29" i="4"/>
  <c r="B26" i="2"/>
  <c r="B27" i="2" s="1"/>
  <c r="B30" i="2" s="1"/>
  <c r="C29" i="4"/>
  <c r="C26" i="4"/>
  <c r="C27" i="4" s="1"/>
  <c r="C30" i="4" s="1"/>
  <c r="E26" i="4"/>
  <c r="E27" i="4" s="1"/>
  <c r="E30" i="4" s="1"/>
  <c r="E29" i="4"/>
  <c r="D29" i="4"/>
  <c r="D26" i="4"/>
  <c r="D27" i="4" s="1"/>
  <c r="D30" i="4" s="1"/>
  <c r="E26" i="2"/>
  <c r="E27" i="2" s="1"/>
  <c r="E30" i="2" s="1"/>
  <c r="E29" i="2"/>
  <c r="G29" i="2"/>
  <c r="G26" i="2"/>
  <c r="F26" i="2"/>
  <c r="F29" i="2"/>
  <c r="C29" i="2"/>
  <c r="C26" i="2"/>
  <c r="C27" i="2" s="1"/>
  <c r="C30" i="2" s="1"/>
  <c r="D29" i="2"/>
  <c r="D26" i="2"/>
  <c r="D27" i="2" s="1"/>
  <c r="D30" i="2" s="1"/>
  <c r="B30" i="1"/>
  <c r="D30" i="1" l="1"/>
  <c r="D27" i="1"/>
  <c r="D28" i="1" s="1"/>
  <c r="D31" i="1" s="1"/>
  <c r="D32" i="1" s="1"/>
  <c r="D33" i="1" s="1"/>
  <c r="C30" i="1"/>
  <c r="C27" i="1"/>
  <c r="C28" i="1" s="1"/>
  <c r="C31" i="1" s="1"/>
  <c r="C31" i="5"/>
  <c r="H30" i="5"/>
  <c r="E31" i="5"/>
  <c r="H31" i="6"/>
  <c r="D31" i="2"/>
  <c r="H29" i="5"/>
  <c r="H31" i="5" s="1"/>
  <c r="D31" i="5"/>
  <c r="F27" i="2"/>
  <c r="F30" i="2" s="1"/>
  <c r="E31" i="2"/>
  <c r="E32" i="2" s="1"/>
  <c r="G27" i="2"/>
  <c r="G30" i="2" s="1"/>
  <c r="G31" i="2" s="1"/>
  <c r="B26" i="4"/>
  <c r="B27" i="4" s="1"/>
  <c r="B30" i="4" s="1"/>
  <c r="B31" i="4" s="1"/>
  <c r="B32" i="4" s="1"/>
  <c r="B29" i="2"/>
  <c r="B31" i="2" s="1"/>
  <c r="D31" i="4"/>
  <c r="E31" i="4"/>
  <c r="C31" i="4"/>
  <c r="H29" i="4"/>
  <c r="C31" i="2"/>
  <c r="B27" i="1"/>
  <c r="B28" i="1" s="1"/>
  <c r="B31" i="1" s="1"/>
  <c r="B32" i="1" s="1"/>
  <c r="F27" i="1"/>
  <c r="F28" i="1" s="1"/>
  <c r="F31" i="1" s="1"/>
  <c r="F30" i="1"/>
  <c r="G27" i="1"/>
  <c r="G28" i="1" s="1"/>
  <c r="G31" i="1" s="1"/>
  <c r="G30" i="1"/>
  <c r="E27" i="1"/>
  <c r="E28" i="1" s="1"/>
  <c r="E31" i="1" s="1"/>
  <c r="E30" i="1"/>
  <c r="C32" i="1" l="1"/>
  <c r="E32" i="1"/>
  <c r="E33" i="1" s="1"/>
  <c r="F32" i="1"/>
  <c r="F31" i="2"/>
  <c r="H30" i="2"/>
  <c r="G32" i="1"/>
  <c r="H29" i="2"/>
  <c r="H31" i="2" s="1"/>
  <c r="H30" i="4"/>
  <c r="H31" i="4" s="1"/>
  <c r="H30" i="1"/>
  <c r="H31" i="1"/>
  <c r="I31" i="1" s="1"/>
  <c r="H32" i="1" l="1"/>
</calcChain>
</file>

<file path=xl/sharedStrings.xml><?xml version="1.0" encoding="utf-8"?>
<sst xmlns="http://schemas.openxmlformats.org/spreadsheetml/2006/main" count="79" uniqueCount="22">
  <si>
    <t>total</t>
  </si>
  <si>
    <t>in s</t>
  </si>
  <si>
    <t>w stim and isi time</t>
  </si>
  <si>
    <t>what is best 1) opensesame finish first, continue loop, start again thinking it is a new run</t>
  </si>
  <si>
    <t>2) opensesame finish last, the second run already started =&gt; solution opensesame 3s&gt;</t>
  </si>
  <si>
    <t>3s- for runs</t>
  </si>
  <si>
    <t>volume number</t>
  </si>
  <si>
    <t>potential problem = run spend too much time before opensesame start, so stop scanning too early</t>
  </si>
  <si>
    <t>I need to know time it takes to "relaunch a run"</t>
  </si>
  <si>
    <t>achtung</t>
  </si>
  <si>
    <t>let's assume it is 3s for simplicity</t>
  </si>
  <si>
    <t>opensesame time</t>
  </si>
  <si>
    <t>runtime</t>
  </si>
  <si>
    <t>round</t>
  </si>
  <si>
    <t>3s*6</t>
  </si>
  <si>
    <t>difference</t>
  </si>
  <si>
    <t>difference = time open sesame runs alone = good</t>
  </si>
  <si>
    <t>min</t>
  </si>
  <si>
    <t>sec</t>
  </si>
  <si>
    <t>isi stims</t>
  </si>
  <si>
    <t>in reality = +4s….</t>
  </si>
  <si>
    <t>in reality = +10s….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</si>
</sst>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127F-4931-41F3-8462-26AD2B56ED00}">
  <dimension ref="A1:M120"/>
  <sheetViews>
    <sheetView workbookViewId="0">
      <selection activeCell="K44" sqref="A1:K44"/>
    </sheetView>
  </sheetViews>
  <sheetFormatPr defaultColWidth="11.42578125" defaultRowHeight="14.3" x14ac:dyDescent="0.25"/>
  <sheetData>
    <row r="1" spans="2:13" x14ac:dyDescent="0.25">
      <c r="B1">
        <v>0</v>
      </c>
      <c r="C1">
        <v>1.95999999999999</v>
      </c>
      <c r="D1">
        <v>2.23999999999999</v>
      </c>
      <c r="E1">
        <v>1.95999999999999</v>
      </c>
      <c r="F1">
        <v>1.6799999999999899</v>
      </c>
      <c r="G1">
        <v>1.6799999999999899</v>
      </c>
      <c r="L1">
        <v>0</v>
      </c>
      <c r="M1">
        <f>L1*1000</f>
        <v>0</v>
      </c>
    </row>
    <row r="2" spans="2:13" x14ac:dyDescent="0.25">
      <c r="B2">
        <v>1.6799999999999899</v>
      </c>
      <c r="C2">
        <v>2.8</v>
      </c>
      <c r="D2">
        <v>2.5199999999999898</v>
      </c>
      <c r="E2">
        <v>3.6399999999999899</v>
      </c>
      <c r="F2">
        <v>2.23999999999999</v>
      </c>
      <c r="G2">
        <v>2.8</v>
      </c>
      <c r="L2">
        <v>1.6799999999999899</v>
      </c>
      <c r="M2">
        <f t="shared" ref="M2:M65" si="0">L2*1000</f>
        <v>1679.99999999999</v>
      </c>
    </row>
    <row r="3" spans="2:13" x14ac:dyDescent="0.25">
      <c r="B3">
        <v>1.6799999999999899</v>
      </c>
      <c r="C3">
        <v>1.95999999999999</v>
      </c>
      <c r="D3">
        <v>1.6799999999999899</v>
      </c>
      <c r="E3">
        <v>2.23999999999999</v>
      </c>
      <c r="F3">
        <v>1.6799999999999899</v>
      </c>
      <c r="G3">
        <v>3.9199999999999902</v>
      </c>
      <c r="L3">
        <v>1.6799999999999899</v>
      </c>
      <c r="M3">
        <f t="shared" si="0"/>
        <v>1679.99999999999</v>
      </c>
    </row>
    <row r="4" spans="2:13" x14ac:dyDescent="0.25">
      <c r="B4">
        <v>1.6799999999999899</v>
      </c>
      <c r="C4">
        <v>1.6799999999999899</v>
      </c>
      <c r="D4">
        <v>1.6799999999999899</v>
      </c>
      <c r="E4">
        <v>1.4</v>
      </c>
      <c r="F4">
        <v>1.4</v>
      </c>
      <c r="G4">
        <v>2.23999999999999</v>
      </c>
      <c r="L4">
        <v>1.6799999999999899</v>
      </c>
      <c r="M4">
        <f t="shared" si="0"/>
        <v>1679.99999999999</v>
      </c>
    </row>
    <row r="5" spans="2:13" x14ac:dyDescent="0.25">
      <c r="B5">
        <v>4.76</v>
      </c>
      <c r="C5">
        <v>1.6799999999999899</v>
      </c>
      <c r="D5">
        <v>2.5199999999999898</v>
      </c>
      <c r="E5">
        <v>4.4799999999999898</v>
      </c>
      <c r="F5">
        <v>3.0799999999999899</v>
      </c>
      <c r="G5">
        <v>1.6799999999999899</v>
      </c>
      <c r="L5">
        <v>4.76</v>
      </c>
      <c r="M5">
        <f t="shared" si="0"/>
        <v>4760</v>
      </c>
    </row>
    <row r="6" spans="2:13" x14ac:dyDescent="0.25">
      <c r="B6">
        <v>1.6799999999999899</v>
      </c>
      <c r="C6">
        <v>1.95999999999999</v>
      </c>
      <c r="D6">
        <v>1.6799999999999899</v>
      </c>
      <c r="E6">
        <v>1.95999999999999</v>
      </c>
      <c r="F6">
        <v>1.95999999999999</v>
      </c>
      <c r="G6">
        <v>1.6799999999999899</v>
      </c>
      <c r="L6">
        <v>1.6799999999999899</v>
      </c>
      <c r="M6">
        <f t="shared" si="0"/>
        <v>1679.99999999999</v>
      </c>
    </row>
    <row r="7" spans="2:13" x14ac:dyDescent="0.25">
      <c r="B7">
        <v>3.3599999999999901</v>
      </c>
      <c r="C7">
        <v>1.4</v>
      </c>
      <c r="D7">
        <v>3.6399999999999899</v>
      </c>
      <c r="E7">
        <v>1.95999999999999</v>
      </c>
      <c r="F7">
        <v>3.0799999999999899</v>
      </c>
      <c r="G7">
        <v>1.6799999999999899</v>
      </c>
      <c r="L7">
        <v>3.3599999999999901</v>
      </c>
      <c r="M7">
        <f t="shared" si="0"/>
        <v>3359.99999999999</v>
      </c>
    </row>
    <row r="8" spans="2:13" x14ac:dyDescent="0.25">
      <c r="B8">
        <v>1.95999999999999</v>
      </c>
      <c r="C8">
        <v>2.23999999999999</v>
      </c>
      <c r="D8">
        <v>2.5199999999999898</v>
      </c>
      <c r="E8">
        <v>2.23999999999999</v>
      </c>
      <c r="F8">
        <v>1.95999999999999</v>
      </c>
      <c r="G8">
        <v>1.4</v>
      </c>
      <c r="L8">
        <v>1.95999999999999</v>
      </c>
      <c r="M8">
        <f t="shared" si="0"/>
        <v>1959.99999999999</v>
      </c>
    </row>
    <row r="9" spans="2:13" x14ac:dyDescent="0.25">
      <c r="B9">
        <v>1.95999999999999</v>
      </c>
      <c r="C9">
        <v>2.5199999999999898</v>
      </c>
      <c r="D9">
        <v>1.6799999999999899</v>
      </c>
      <c r="E9">
        <v>1.6799999999999899</v>
      </c>
      <c r="F9">
        <v>3.3599999999999901</v>
      </c>
      <c r="G9">
        <v>4.76</v>
      </c>
      <c r="L9">
        <v>1.95999999999999</v>
      </c>
      <c r="M9">
        <f t="shared" si="0"/>
        <v>1959.99999999999</v>
      </c>
    </row>
    <row r="10" spans="2:13" x14ac:dyDescent="0.25">
      <c r="B10">
        <v>1.4</v>
      </c>
      <c r="C10">
        <v>2.5199999999999898</v>
      </c>
      <c r="D10">
        <v>3.0799999999999899</v>
      </c>
      <c r="E10">
        <v>1.95999999999999</v>
      </c>
      <c r="F10">
        <v>1.6799999999999899</v>
      </c>
      <c r="G10">
        <v>2.8</v>
      </c>
      <c r="L10">
        <v>1.4</v>
      </c>
      <c r="M10">
        <f t="shared" si="0"/>
        <v>1400</v>
      </c>
    </row>
    <row r="11" spans="2:13" x14ac:dyDescent="0.25">
      <c r="B11">
        <v>2.23999999999999</v>
      </c>
      <c r="C11">
        <v>2.5199999999999898</v>
      </c>
      <c r="D11">
        <v>1.95999999999999</v>
      </c>
      <c r="E11">
        <v>5.8799999999999901</v>
      </c>
      <c r="F11">
        <v>1.6799999999999899</v>
      </c>
      <c r="G11">
        <v>1.6799999999999899</v>
      </c>
      <c r="L11">
        <v>2.23999999999999</v>
      </c>
      <c r="M11">
        <f t="shared" si="0"/>
        <v>2239.99999999999</v>
      </c>
    </row>
    <row r="12" spans="2:13" x14ac:dyDescent="0.25">
      <c r="B12">
        <v>3.0799999999999899</v>
      </c>
      <c r="C12">
        <v>1.6799999999999899</v>
      </c>
      <c r="D12">
        <v>2.23999999999999</v>
      </c>
      <c r="E12">
        <v>1.4</v>
      </c>
      <c r="F12">
        <v>3.3599999999999901</v>
      </c>
      <c r="G12">
        <v>1.6799999999999899</v>
      </c>
      <c r="L12">
        <v>3.0799999999999899</v>
      </c>
      <c r="M12">
        <f t="shared" si="0"/>
        <v>3079.99999999999</v>
      </c>
    </row>
    <row r="13" spans="2:13" x14ac:dyDescent="0.25">
      <c r="B13">
        <v>3.0799999999999899</v>
      </c>
      <c r="C13">
        <v>2.23999999999999</v>
      </c>
      <c r="D13">
        <v>1.95999999999999</v>
      </c>
      <c r="E13">
        <v>2.23999999999999</v>
      </c>
      <c r="F13">
        <v>3.0799999999999899</v>
      </c>
      <c r="G13">
        <v>2.23999999999999</v>
      </c>
      <c r="L13">
        <v>3.0799999999999899</v>
      </c>
      <c r="M13">
        <f t="shared" si="0"/>
        <v>3079.99999999999</v>
      </c>
    </row>
    <row r="14" spans="2:13" x14ac:dyDescent="0.25">
      <c r="B14">
        <v>3.6399999999999899</v>
      </c>
      <c r="C14">
        <v>2.5199999999999898</v>
      </c>
      <c r="D14">
        <v>1.95999999999999</v>
      </c>
      <c r="E14">
        <v>1.6799999999999899</v>
      </c>
      <c r="F14">
        <v>1.95999999999999</v>
      </c>
      <c r="G14">
        <v>1.6799999999999899</v>
      </c>
      <c r="L14">
        <v>3.6399999999999899</v>
      </c>
      <c r="M14">
        <f t="shared" si="0"/>
        <v>3639.99999999999</v>
      </c>
    </row>
    <row r="15" spans="2:13" x14ac:dyDescent="0.25">
      <c r="B15">
        <v>1.95999999999999</v>
      </c>
      <c r="C15">
        <v>1.4</v>
      </c>
      <c r="D15">
        <v>1.6799999999999899</v>
      </c>
      <c r="E15">
        <v>1.4</v>
      </c>
      <c r="F15">
        <v>4.4799999999999898</v>
      </c>
      <c r="G15">
        <v>3.0799999999999899</v>
      </c>
      <c r="L15">
        <v>1.95999999999999</v>
      </c>
      <c r="M15">
        <f t="shared" si="0"/>
        <v>1959.99999999999</v>
      </c>
    </row>
    <row r="16" spans="2:13" x14ac:dyDescent="0.25">
      <c r="B16">
        <v>2.5199999999999898</v>
      </c>
      <c r="C16">
        <v>3.9199999999999902</v>
      </c>
      <c r="D16">
        <v>1.95999999999999</v>
      </c>
      <c r="E16">
        <v>2.5199999999999898</v>
      </c>
      <c r="F16">
        <v>1.6799999999999899</v>
      </c>
      <c r="G16">
        <v>1.6799999999999899</v>
      </c>
      <c r="L16">
        <v>2.5199999999999898</v>
      </c>
      <c r="M16">
        <f t="shared" si="0"/>
        <v>2519.99999999999</v>
      </c>
    </row>
    <row r="17" spans="1:13" x14ac:dyDescent="0.25">
      <c r="B17">
        <v>1.6799999999999899</v>
      </c>
      <c r="C17">
        <v>1.95999999999999</v>
      </c>
      <c r="D17">
        <v>1.6799999999999899</v>
      </c>
      <c r="E17">
        <v>1.6799999999999899</v>
      </c>
      <c r="F17">
        <v>3.6399999999999899</v>
      </c>
      <c r="G17">
        <v>3.0799999999999899</v>
      </c>
      <c r="L17">
        <v>1.6799999999999899</v>
      </c>
      <c r="M17">
        <f t="shared" si="0"/>
        <v>1679.99999999999</v>
      </c>
    </row>
    <row r="18" spans="1:13" x14ac:dyDescent="0.25">
      <c r="B18">
        <v>2.5199999999999898</v>
      </c>
      <c r="C18">
        <v>2.23999999999999</v>
      </c>
      <c r="D18">
        <v>3.9199999999999902</v>
      </c>
      <c r="E18">
        <v>1.6799999999999899</v>
      </c>
      <c r="F18">
        <v>1.95999999999999</v>
      </c>
      <c r="G18">
        <v>2.23999999999999</v>
      </c>
      <c r="L18">
        <v>2.5199999999999898</v>
      </c>
      <c r="M18">
        <f t="shared" si="0"/>
        <v>2519.99999999999</v>
      </c>
    </row>
    <row r="19" spans="1:13" x14ac:dyDescent="0.25">
      <c r="B19">
        <v>3.6399999999999899</v>
      </c>
      <c r="C19">
        <v>1.6799999999999899</v>
      </c>
      <c r="D19">
        <v>1.6799999999999899</v>
      </c>
      <c r="E19">
        <v>3.9199999999999902</v>
      </c>
      <c r="F19">
        <v>2.8</v>
      </c>
      <c r="G19">
        <v>4.4799999999999898</v>
      </c>
      <c r="L19">
        <v>3.6399999999999899</v>
      </c>
      <c r="M19">
        <f t="shared" si="0"/>
        <v>3639.99999999999</v>
      </c>
    </row>
    <row r="20" spans="1:13" x14ac:dyDescent="0.25">
      <c r="B20">
        <v>1.95999999999999</v>
      </c>
      <c r="C20">
        <v>3.9199999999999902</v>
      </c>
      <c r="D20">
        <v>1.6799999999999899</v>
      </c>
      <c r="E20">
        <v>3.0799999999999899</v>
      </c>
      <c r="F20">
        <v>2.5199999999999898</v>
      </c>
      <c r="G20">
        <v>3.3599999999999901</v>
      </c>
      <c r="L20">
        <v>1.95999999999999</v>
      </c>
      <c r="M20">
        <f t="shared" si="0"/>
        <v>1959.99999999999</v>
      </c>
    </row>
    <row r="21" spans="1:13" x14ac:dyDescent="0.25"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  <c r="L21">
        <v>1.95999999999999</v>
      </c>
      <c r="M21">
        <f t="shared" si="0"/>
        <v>1959.99999999999</v>
      </c>
    </row>
    <row r="22" spans="1:13" x14ac:dyDescent="0.25">
      <c r="A22" t="s">
        <v>9</v>
      </c>
      <c r="B22">
        <v>1</v>
      </c>
      <c r="L22">
        <v>2.8</v>
      </c>
      <c r="M22">
        <f t="shared" si="0"/>
        <v>2800</v>
      </c>
    </row>
    <row r="23" spans="1:13" x14ac:dyDescent="0.25">
      <c r="A23" t="s">
        <v>0</v>
      </c>
      <c r="B23">
        <f>SUM(B1:B22)</f>
        <v>64.479999999999819</v>
      </c>
      <c r="C23">
        <f t="shared" ref="C23:G23" si="1">SUM(C1:C22)</f>
        <v>61.79999999999982</v>
      </c>
      <c r="D23">
        <f t="shared" si="1"/>
        <v>60.959999999999802</v>
      </c>
      <c r="E23">
        <f t="shared" si="1"/>
        <v>65.999999999999829</v>
      </c>
      <c r="F23">
        <f t="shared" si="1"/>
        <v>66.279999999999802</v>
      </c>
      <c r="G23">
        <f t="shared" si="1"/>
        <v>66.839999999999833</v>
      </c>
      <c r="L23">
        <v>1.95999999999999</v>
      </c>
      <c r="M23">
        <f t="shared" si="0"/>
        <v>1959.99999999999</v>
      </c>
    </row>
    <row r="24" spans="1:13" x14ac:dyDescent="0.25">
      <c r="A24" t="s">
        <v>1</v>
      </c>
      <c r="B24">
        <f>B23</f>
        <v>64.479999999999819</v>
      </c>
      <c r="C24">
        <f t="shared" ref="C24:G24" si="2">C23</f>
        <v>61.79999999999982</v>
      </c>
      <c r="D24">
        <f t="shared" si="2"/>
        <v>60.959999999999802</v>
      </c>
      <c r="E24">
        <f t="shared" si="2"/>
        <v>65.999999999999829</v>
      </c>
      <c r="F24">
        <f t="shared" si="2"/>
        <v>66.279999999999802</v>
      </c>
      <c r="G24">
        <f t="shared" si="2"/>
        <v>66.839999999999833</v>
      </c>
      <c r="L24">
        <v>1.6799999999999899</v>
      </c>
      <c r="M24">
        <f t="shared" si="0"/>
        <v>1679.99999999999</v>
      </c>
    </row>
    <row r="25" spans="1:13" x14ac:dyDescent="0.25">
      <c r="A25" t="s">
        <v>5</v>
      </c>
      <c r="B25">
        <f>B24-3</f>
        <v>61.479999999999819</v>
      </c>
      <c r="C25">
        <f>C24-3</f>
        <v>58.79999999999982</v>
      </c>
      <c r="D25">
        <f t="shared" ref="D25:G25" si="3">D24-3</f>
        <v>57.959999999999802</v>
      </c>
      <c r="E25">
        <f t="shared" si="3"/>
        <v>62.999999999999829</v>
      </c>
      <c r="F25">
        <f t="shared" si="3"/>
        <v>63.279999999999802</v>
      </c>
      <c r="G25">
        <f t="shared" si="3"/>
        <v>63.839999999999833</v>
      </c>
      <c r="L25">
        <v>1.6799999999999899</v>
      </c>
      <c r="M25">
        <f t="shared" si="0"/>
        <v>1679.99999999999</v>
      </c>
    </row>
    <row r="26" spans="1:13" x14ac:dyDescent="0.25">
      <c r="A26" t="s">
        <v>2</v>
      </c>
      <c r="B26">
        <f>B25+20*4</f>
        <v>141.47999999999982</v>
      </c>
      <c r="C26">
        <f t="shared" ref="C26:G26" si="4">C25+20*4</f>
        <v>138.79999999999981</v>
      </c>
      <c r="D26">
        <f t="shared" si="4"/>
        <v>137.95999999999981</v>
      </c>
      <c r="E26">
        <f t="shared" si="4"/>
        <v>142.99999999999983</v>
      </c>
      <c r="F26">
        <f t="shared" si="4"/>
        <v>143.2799999999998</v>
      </c>
      <c r="G26">
        <f t="shared" si="4"/>
        <v>143.83999999999983</v>
      </c>
      <c r="L26">
        <v>1.95999999999999</v>
      </c>
      <c r="M26">
        <f t="shared" si="0"/>
        <v>1959.99999999999</v>
      </c>
    </row>
    <row r="27" spans="1:13" x14ac:dyDescent="0.25">
      <c r="A27" t="s">
        <v>6</v>
      </c>
      <c r="B27">
        <f>B26/2.8</f>
        <v>50.528571428571368</v>
      </c>
      <c r="C27">
        <f>C26/2.8</f>
        <v>49.571428571428505</v>
      </c>
      <c r="D27">
        <f t="shared" ref="D27:G27" si="5">D26/2.8</f>
        <v>49.271428571428508</v>
      </c>
      <c r="E27">
        <f t="shared" si="5"/>
        <v>51.071428571428513</v>
      </c>
      <c r="F27">
        <f t="shared" si="5"/>
        <v>51.171428571428507</v>
      </c>
      <c r="G27">
        <f t="shared" si="5"/>
        <v>51.371428571428517</v>
      </c>
      <c r="L27">
        <v>1.4</v>
      </c>
      <c r="M27">
        <f t="shared" si="0"/>
        <v>1400</v>
      </c>
    </row>
    <row r="28" spans="1:13" x14ac:dyDescent="0.25">
      <c r="A28" t="s">
        <v>13</v>
      </c>
      <c r="B28">
        <f>ROUND(B27,0)</f>
        <v>51</v>
      </c>
      <c r="C28">
        <f t="shared" ref="C28:G28" si="6">ROUND(C27,0)</f>
        <v>50</v>
      </c>
      <c r="D28">
        <f t="shared" si="6"/>
        <v>49</v>
      </c>
      <c r="E28">
        <f t="shared" si="6"/>
        <v>51</v>
      </c>
      <c r="F28">
        <f t="shared" si="6"/>
        <v>51</v>
      </c>
      <c r="G28">
        <f t="shared" si="6"/>
        <v>51</v>
      </c>
      <c r="L28">
        <v>2.23999999999999</v>
      </c>
      <c r="M28">
        <f t="shared" si="0"/>
        <v>2239.99999999999</v>
      </c>
    </row>
    <row r="29" spans="1:13" x14ac:dyDescent="0.25">
      <c r="I29" t="s">
        <v>14</v>
      </c>
      <c r="L29">
        <v>2.5199999999999898</v>
      </c>
      <c r="M29">
        <f t="shared" si="0"/>
        <v>2519.99999999999</v>
      </c>
    </row>
    <row r="30" spans="1:13" x14ac:dyDescent="0.25">
      <c r="A30" t="s">
        <v>11</v>
      </c>
      <c r="B30">
        <f>B26+3</f>
        <v>144.47999999999982</v>
      </c>
      <c r="C30">
        <f t="shared" ref="C30:G30" si="7">C26+3</f>
        <v>141.79999999999981</v>
      </c>
      <c r="D30">
        <f t="shared" si="7"/>
        <v>140.95999999999981</v>
      </c>
      <c r="E30">
        <f t="shared" si="7"/>
        <v>145.99999999999983</v>
      </c>
      <c r="F30">
        <f t="shared" si="7"/>
        <v>146.2799999999998</v>
      </c>
      <c r="G30">
        <f t="shared" si="7"/>
        <v>146.83999999999983</v>
      </c>
      <c r="H30">
        <f>SUM(B30:G30)</f>
        <v>866.35999999999888</v>
      </c>
      <c r="L30">
        <v>2.5199999999999898</v>
      </c>
      <c r="M30">
        <f t="shared" si="0"/>
        <v>2519.99999999999</v>
      </c>
    </row>
    <row r="31" spans="1:13" x14ac:dyDescent="0.25">
      <c r="A31" t="s">
        <v>12</v>
      </c>
      <c r="B31">
        <f>B28*2.8</f>
        <v>142.79999999999998</v>
      </c>
      <c r="C31">
        <f t="shared" ref="C31:G31" si="8">C28*2.8</f>
        <v>140</v>
      </c>
      <c r="D31">
        <f t="shared" si="8"/>
        <v>137.19999999999999</v>
      </c>
      <c r="E31">
        <f t="shared" si="8"/>
        <v>142.79999999999998</v>
      </c>
      <c r="F31">
        <f t="shared" si="8"/>
        <v>142.79999999999998</v>
      </c>
      <c r="G31">
        <f t="shared" si="8"/>
        <v>142.79999999999998</v>
      </c>
      <c r="H31">
        <f>SUM(B31:G31)</f>
        <v>848.39999999999986</v>
      </c>
      <c r="I31">
        <f>H31+3*6</f>
        <v>866.39999999999986</v>
      </c>
      <c r="J31">
        <f>I31/60</f>
        <v>14.439999999999998</v>
      </c>
      <c r="L31">
        <v>2.5199999999999898</v>
      </c>
      <c r="M31">
        <f t="shared" si="0"/>
        <v>2519.99999999999</v>
      </c>
    </row>
    <row r="32" spans="1:13" x14ac:dyDescent="0.25">
      <c r="A32" t="s">
        <v>15</v>
      </c>
      <c r="B32">
        <f>B30-B31</f>
        <v>1.6799999999998363</v>
      </c>
      <c r="C32">
        <f t="shared" ref="C32:H32" si="9">C30-C31</f>
        <v>1.7999999999998124</v>
      </c>
      <c r="D32">
        <f t="shared" si="9"/>
        <v>3.7599999999998204</v>
      </c>
      <c r="E32">
        <f t="shared" si="9"/>
        <v>3.1999999999998465</v>
      </c>
      <c r="F32">
        <f t="shared" si="9"/>
        <v>3.4799999999998192</v>
      </c>
      <c r="G32">
        <f t="shared" si="9"/>
        <v>4.0399999999998499</v>
      </c>
      <c r="H32">
        <f t="shared" si="9"/>
        <v>17.959999999999013</v>
      </c>
      <c r="L32">
        <v>1.6799999999999899</v>
      </c>
      <c r="M32">
        <f t="shared" si="0"/>
        <v>1679.99999999999</v>
      </c>
    </row>
    <row r="33" spans="2:13" x14ac:dyDescent="0.25">
      <c r="D33">
        <f>D32-2.8</f>
        <v>0.95999999999982055</v>
      </c>
      <c r="E33">
        <f>E32-2.8</f>
        <v>0.3999999999998467</v>
      </c>
      <c r="F33">
        <f t="shared" ref="F33:G33" si="10">F32-2.8</f>
        <v>0.67999999999981942</v>
      </c>
      <c r="G33">
        <f t="shared" si="10"/>
        <v>1.2399999999998501</v>
      </c>
      <c r="L33">
        <v>2.23999999999999</v>
      </c>
      <c r="M33">
        <f t="shared" si="0"/>
        <v>2239.99999999999</v>
      </c>
    </row>
    <row r="34" spans="2:13" x14ac:dyDescent="0.25">
      <c r="L34">
        <v>2.5199999999999898</v>
      </c>
      <c r="M34">
        <f t="shared" si="0"/>
        <v>2519.99999999999</v>
      </c>
    </row>
    <row r="35" spans="2:13" x14ac:dyDescent="0.25">
      <c r="B35" t="s">
        <v>3</v>
      </c>
      <c r="L35">
        <v>1.4</v>
      </c>
      <c r="M35">
        <f t="shared" si="0"/>
        <v>1400</v>
      </c>
    </row>
    <row r="36" spans="2:13" x14ac:dyDescent="0.25">
      <c r="B36" t="s">
        <v>4</v>
      </c>
      <c r="L36">
        <v>3.9199999999999902</v>
      </c>
      <c r="M36">
        <f t="shared" si="0"/>
        <v>3919.99999999999</v>
      </c>
    </row>
    <row r="37" spans="2:13" x14ac:dyDescent="0.25">
      <c r="B37" t="s">
        <v>7</v>
      </c>
      <c r="L37">
        <v>1.95999999999999</v>
      </c>
      <c r="M37">
        <f t="shared" si="0"/>
        <v>1959.99999999999</v>
      </c>
    </row>
    <row r="38" spans="2:13" x14ac:dyDescent="0.25">
      <c r="B38" t="s">
        <v>8</v>
      </c>
      <c r="L38">
        <v>2.23999999999999</v>
      </c>
      <c r="M38">
        <f t="shared" si="0"/>
        <v>2239.99999999999</v>
      </c>
    </row>
    <row r="39" spans="2:13" x14ac:dyDescent="0.25">
      <c r="B39" t="s">
        <v>10</v>
      </c>
      <c r="L39">
        <v>1.6799999999999899</v>
      </c>
      <c r="M39">
        <f t="shared" si="0"/>
        <v>1679.99999999999</v>
      </c>
    </row>
    <row r="40" spans="2:13" x14ac:dyDescent="0.25">
      <c r="B40" t="s">
        <v>16</v>
      </c>
      <c r="L40">
        <v>3.9199999999999902</v>
      </c>
      <c r="M40">
        <f t="shared" si="0"/>
        <v>3919.99999999999</v>
      </c>
    </row>
    <row r="41" spans="2:13" x14ac:dyDescent="0.25">
      <c r="L41">
        <v>2.23999999999999</v>
      </c>
      <c r="M41">
        <f t="shared" si="0"/>
        <v>2239.99999999999</v>
      </c>
    </row>
    <row r="42" spans="2:13" x14ac:dyDescent="0.25">
      <c r="L42">
        <v>2.5199999999999898</v>
      </c>
      <c r="M42">
        <f t="shared" si="0"/>
        <v>2519.99999999999</v>
      </c>
    </row>
    <row r="43" spans="2:13" x14ac:dyDescent="0.25">
      <c r="L43">
        <v>1.6799999999999899</v>
      </c>
      <c r="M43">
        <f t="shared" si="0"/>
        <v>1679.99999999999</v>
      </c>
    </row>
    <row r="44" spans="2:13" x14ac:dyDescent="0.25">
      <c r="L44">
        <v>1.6799999999999899</v>
      </c>
      <c r="M44">
        <f t="shared" si="0"/>
        <v>1679.99999999999</v>
      </c>
    </row>
    <row r="45" spans="2:13" x14ac:dyDescent="0.25">
      <c r="L45">
        <v>2.5199999999999898</v>
      </c>
      <c r="M45">
        <f t="shared" si="0"/>
        <v>2519.99999999999</v>
      </c>
    </row>
    <row r="46" spans="2:13" x14ac:dyDescent="0.25">
      <c r="L46">
        <v>1.6799999999999899</v>
      </c>
      <c r="M46">
        <f t="shared" si="0"/>
        <v>1679.99999999999</v>
      </c>
    </row>
    <row r="47" spans="2:13" x14ac:dyDescent="0.25">
      <c r="L47">
        <v>3.6399999999999899</v>
      </c>
      <c r="M47">
        <f t="shared" si="0"/>
        <v>3639.99999999999</v>
      </c>
    </row>
    <row r="48" spans="2:13" x14ac:dyDescent="0.25">
      <c r="L48">
        <v>2.5199999999999898</v>
      </c>
      <c r="M48">
        <f t="shared" si="0"/>
        <v>2519.99999999999</v>
      </c>
    </row>
    <row r="49" spans="12:13" x14ac:dyDescent="0.25">
      <c r="L49">
        <v>1.6799999999999899</v>
      </c>
      <c r="M49">
        <f t="shared" si="0"/>
        <v>1679.99999999999</v>
      </c>
    </row>
    <row r="50" spans="12:13" x14ac:dyDescent="0.25">
      <c r="L50">
        <v>3.0799999999999899</v>
      </c>
      <c r="M50">
        <f t="shared" si="0"/>
        <v>3079.99999999999</v>
      </c>
    </row>
    <row r="51" spans="12:13" x14ac:dyDescent="0.25">
      <c r="L51">
        <v>1.95999999999999</v>
      </c>
      <c r="M51">
        <f t="shared" si="0"/>
        <v>1959.99999999999</v>
      </c>
    </row>
    <row r="52" spans="12:13" x14ac:dyDescent="0.25">
      <c r="L52">
        <v>2.23999999999999</v>
      </c>
      <c r="M52">
        <f t="shared" si="0"/>
        <v>2239.99999999999</v>
      </c>
    </row>
    <row r="53" spans="12:13" x14ac:dyDescent="0.25">
      <c r="L53">
        <v>1.95999999999999</v>
      </c>
      <c r="M53">
        <f t="shared" si="0"/>
        <v>1959.99999999999</v>
      </c>
    </row>
    <row r="54" spans="12:13" x14ac:dyDescent="0.25">
      <c r="L54">
        <v>1.95999999999999</v>
      </c>
      <c r="M54">
        <f t="shared" si="0"/>
        <v>1959.99999999999</v>
      </c>
    </row>
    <row r="55" spans="12:13" x14ac:dyDescent="0.25">
      <c r="L55">
        <v>1.6799999999999899</v>
      </c>
      <c r="M55">
        <f t="shared" si="0"/>
        <v>1679.99999999999</v>
      </c>
    </row>
    <row r="56" spans="12:13" x14ac:dyDescent="0.25">
      <c r="L56">
        <v>1.95999999999999</v>
      </c>
      <c r="M56">
        <f t="shared" si="0"/>
        <v>1959.99999999999</v>
      </c>
    </row>
    <row r="57" spans="12:13" x14ac:dyDescent="0.25">
      <c r="L57">
        <v>1.6799999999999899</v>
      </c>
      <c r="M57">
        <f t="shared" si="0"/>
        <v>1679.99999999999</v>
      </c>
    </row>
    <row r="58" spans="12:13" x14ac:dyDescent="0.25">
      <c r="L58">
        <v>3.9199999999999902</v>
      </c>
      <c r="M58">
        <f t="shared" si="0"/>
        <v>3919.99999999999</v>
      </c>
    </row>
    <row r="59" spans="12:13" x14ac:dyDescent="0.25">
      <c r="L59">
        <v>1.6799999999999899</v>
      </c>
      <c r="M59">
        <f t="shared" si="0"/>
        <v>1679.99999999999</v>
      </c>
    </row>
    <row r="60" spans="12:13" x14ac:dyDescent="0.25">
      <c r="L60">
        <v>1.6799999999999899</v>
      </c>
      <c r="M60">
        <f t="shared" si="0"/>
        <v>1679.99999999999</v>
      </c>
    </row>
    <row r="61" spans="12:13" x14ac:dyDescent="0.25">
      <c r="L61">
        <v>1.95999999999999</v>
      </c>
      <c r="M61">
        <f t="shared" si="0"/>
        <v>1959.99999999999</v>
      </c>
    </row>
    <row r="62" spans="12:13" x14ac:dyDescent="0.25">
      <c r="L62">
        <v>3.6399999999999899</v>
      </c>
      <c r="M62">
        <f t="shared" si="0"/>
        <v>3639.99999999999</v>
      </c>
    </row>
    <row r="63" spans="12:13" x14ac:dyDescent="0.25">
      <c r="L63">
        <v>2.23999999999999</v>
      </c>
      <c r="M63">
        <f t="shared" si="0"/>
        <v>2239.99999999999</v>
      </c>
    </row>
    <row r="64" spans="12:13" x14ac:dyDescent="0.25">
      <c r="L64">
        <v>1.4</v>
      </c>
      <c r="M64">
        <f t="shared" si="0"/>
        <v>1400</v>
      </c>
    </row>
    <row r="65" spans="12:13" x14ac:dyDescent="0.25">
      <c r="L65">
        <v>4.4799999999999898</v>
      </c>
      <c r="M65">
        <f t="shared" si="0"/>
        <v>4479.99999999999</v>
      </c>
    </row>
    <row r="66" spans="12:13" x14ac:dyDescent="0.25">
      <c r="L66">
        <v>1.95999999999999</v>
      </c>
      <c r="M66">
        <f t="shared" ref="M66:M120" si="11">L66*1000</f>
        <v>1959.99999999999</v>
      </c>
    </row>
    <row r="67" spans="12:13" x14ac:dyDescent="0.25">
      <c r="L67">
        <v>1.95999999999999</v>
      </c>
      <c r="M67">
        <f t="shared" si="11"/>
        <v>1959.99999999999</v>
      </c>
    </row>
    <row r="68" spans="12:13" x14ac:dyDescent="0.25">
      <c r="L68">
        <v>2.23999999999999</v>
      </c>
      <c r="M68">
        <f t="shared" si="11"/>
        <v>2239.99999999999</v>
      </c>
    </row>
    <row r="69" spans="12:13" x14ac:dyDescent="0.25">
      <c r="L69">
        <v>1.6799999999999899</v>
      </c>
      <c r="M69">
        <f t="shared" si="11"/>
        <v>1679.99999999999</v>
      </c>
    </row>
    <row r="70" spans="12:13" x14ac:dyDescent="0.25">
      <c r="L70">
        <v>1.95999999999999</v>
      </c>
      <c r="M70">
        <f t="shared" si="11"/>
        <v>1959.99999999999</v>
      </c>
    </row>
    <row r="71" spans="12:13" x14ac:dyDescent="0.25">
      <c r="L71">
        <v>5.8799999999999901</v>
      </c>
      <c r="M71">
        <f t="shared" si="11"/>
        <v>5879.99999999999</v>
      </c>
    </row>
    <row r="72" spans="12:13" x14ac:dyDescent="0.25">
      <c r="L72">
        <v>1.4</v>
      </c>
      <c r="M72">
        <f t="shared" si="11"/>
        <v>1400</v>
      </c>
    </row>
    <row r="73" spans="12:13" x14ac:dyDescent="0.25">
      <c r="L73">
        <v>2.23999999999999</v>
      </c>
      <c r="M73">
        <f t="shared" si="11"/>
        <v>2239.99999999999</v>
      </c>
    </row>
    <row r="74" spans="12:13" x14ac:dyDescent="0.25">
      <c r="L74">
        <v>1.6799999999999899</v>
      </c>
      <c r="M74">
        <f t="shared" si="11"/>
        <v>1679.99999999999</v>
      </c>
    </row>
    <row r="75" spans="12:13" x14ac:dyDescent="0.25">
      <c r="L75">
        <v>1.4</v>
      </c>
      <c r="M75">
        <f t="shared" si="11"/>
        <v>1400</v>
      </c>
    </row>
    <row r="76" spans="12:13" x14ac:dyDescent="0.25">
      <c r="L76">
        <v>2.5199999999999898</v>
      </c>
      <c r="M76">
        <f t="shared" si="11"/>
        <v>2519.99999999999</v>
      </c>
    </row>
    <row r="77" spans="12:13" x14ac:dyDescent="0.25">
      <c r="L77">
        <v>1.6799999999999899</v>
      </c>
      <c r="M77">
        <f t="shared" si="11"/>
        <v>1679.99999999999</v>
      </c>
    </row>
    <row r="78" spans="12:13" x14ac:dyDescent="0.25">
      <c r="L78">
        <v>1.6799999999999899</v>
      </c>
      <c r="M78">
        <f t="shared" si="11"/>
        <v>1679.99999999999</v>
      </c>
    </row>
    <row r="79" spans="12:13" x14ac:dyDescent="0.25">
      <c r="L79">
        <v>3.9199999999999902</v>
      </c>
      <c r="M79">
        <f t="shared" si="11"/>
        <v>3919.99999999999</v>
      </c>
    </row>
    <row r="80" spans="12:13" x14ac:dyDescent="0.25">
      <c r="L80">
        <v>3.0799999999999899</v>
      </c>
      <c r="M80">
        <f t="shared" si="11"/>
        <v>3079.99999999999</v>
      </c>
    </row>
    <row r="81" spans="12:13" x14ac:dyDescent="0.25">
      <c r="L81">
        <v>1.6799999999999899</v>
      </c>
      <c r="M81">
        <f t="shared" si="11"/>
        <v>1679.99999999999</v>
      </c>
    </row>
    <row r="82" spans="12:13" x14ac:dyDescent="0.25">
      <c r="L82">
        <v>2.23999999999999</v>
      </c>
      <c r="M82">
        <f t="shared" si="11"/>
        <v>2239.99999999999</v>
      </c>
    </row>
    <row r="83" spans="12:13" x14ac:dyDescent="0.25">
      <c r="L83">
        <v>1.6799999999999899</v>
      </c>
      <c r="M83">
        <f t="shared" si="11"/>
        <v>1679.99999999999</v>
      </c>
    </row>
    <row r="84" spans="12:13" x14ac:dyDescent="0.25">
      <c r="L84">
        <v>1.4</v>
      </c>
      <c r="M84">
        <f t="shared" si="11"/>
        <v>1400</v>
      </c>
    </row>
    <row r="85" spans="12:13" x14ac:dyDescent="0.25">
      <c r="L85">
        <v>3.0799999999999899</v>
      </c>
      <c r="M85">
        <f t="shared" si="11"/>
        <v>3079.99999999999</v>
      </c>
    </row>
    <row r="86" spans="12:13" x14ac:dyDescent="0.25">
      <c r="L86">
        <v>1.95999999999999</v>
      </c>
      <c r="M86">
        <f t="shared" si="11"/>
        <v>1959.99999999999</v>
      </c>
    </row>
    <row r="87" spans="12:13" x14ac:dyDescent="0.25">
      <c r="L87">
        <v>3.0799999999999899</v>
      </c>
      <c r="M87">
        <f t="shared" si="11"/>
        <v>3079.99999999999</v>
      </c>
    </row>
    <row r="88" spans="12:13" x14ac:dyDescent="0.25">
      <c r="L88">
        <v>1.95999999999999</v>
      </c>
      <c r="M88">
        <f t="shared" si="11"/>
        <v>1959.99999999999</v>
      </c>
    </row>
    <row r="89" spans="12:13" x14ac:dyDescent="0.25">
      <c r="L89">
        <v>3.3599999999999901</v>
      </c>
      <c r="M89">
        <f t="shared" si="11"/>
        <v>3359.99999999999</v>
      </c>
    </row>
    <row r="90" spans="12:13" x14ac:dyDescent="0.25">
      <c r="L90">
        <v>1.6799999999999899</v>
      </c>
      <c r="M90">
        <f t="shared" si="11"/>
        <v>1679.99999999999</v>
      </c>
    </row>
    <row r="91" spans="12:13" x14ac:dyDescent="0.25">
      <c r="L91">
        <v>1.6799999999999899</v>
      </c>
      <c r="M91">
        <f t="shared" si="11"/>
        <v>1679.99999999999</v>
      </c>
    </row>
    <row r="92" spans="12:13" x14ac:dyDescent="0.25">
      <c r="L92">
        <v>3.3599999999999901</v>
      </c>
      <c r="M92">
        <f t="shared" si="11"/>
        <v>3359.99999999999</v>
      </c>
    </row>
    <row r="93" spans="12:13" x14ac:dyDescent="0.25">
      <c r="L93">
        <v>3.0799999999999899</v>
      </c>
      <c r="M93">
        <f t="shared" si="11"/>
        <v>3079.99999999999</v>
      </c>
    </row>
    <row r="94" spans="12:13" x14ac:dyDescent="0.25">
      <c r="L94">
        <v>1.95999999999999</v>
      </c>
      <c r="M94">
        <f t="shared" si="11"/>
        <v>1959.99999999999</v>
      </c>
    </row>
    <row r="95" spans="12:13" x14ac:dyDescent="0.25">
      <c r="L95">
        <v>4.4799999999999898</v>
      </c>
      <c r="M95">
        <f t="shared" si="11"/>
        <v>4479.99999999999</v>
      </c>
    </row>
    <row r="96" spans="12:13" x14ac:dyDescent="0.25">
      <c r="L96">
        <v>1.6799999999999899</v>
      </c>
      <c r="M96">
        <f t="shared" si="11"/>
        <v>1679.99999999999</v>
      </c>
    </row>
    <row r="97" spans="12:13" x14ac:dyDescent="0.25">
      <c r="L97">
        <v>3.6399999999999899</v>
      </c>
      <c r="M97">
        <f t="shared" si="11"/>
        <v>3639.99999999999</v>
      </c>
    </row>
    <row r="98" spans="12:13" x14ac:dyDescent="0.25">
      <c r="L98">
        <v>1.95999999999999</v>
      </c>
      <c r="M98">
        <f t="shared" si="11"/>
        <v>1959.99999999999</v>
      </c>
    </row>
    <row r="99" spans="12:13" x14ac:dyDescent="0.25">
      <c r="L99">
        <v>2.8</v>
      </c>
      <c r="M99">
        <f t="shared" si="11"/>
        <v>2800</v>
      </c>
    </row>
    <row r="100" spans="12:13" x14ac:dyDescent="0.25">
      <c r="L100">
        <v>2.5199999999999898</v>
      </c>
      <c r="M100">
        <f t="shared" si="11"/>
        <v>2519.99999999999</v>
      </c>
    </row>
    <row r="101" spans="12:13" x14ac:dyDescent="0.25">
      <c r="L101">
        <v>1.6799999999999899</v>
      </c>
      <c r="M101">
        <f t="shared" si="11"/>
        <v>1679.99999999999</v>
      </c>
    </row>
    <row r="102" spans="12:13" x14ac:dyDescent="0.25">
      <c r="L102">
        <v>2.8</v>
      </c>
      <c r="M102">
        <f t="shared" si="11"/>
        <v>2800</v>
      </c>
    </row>
    <row r="103" spans="12:13" x14ac:dyDescent="0.25">
      <c r="L103">
        <v>3.9199999999999902</v>
      </c>
      <c r="M103">
        <f t="shared" si="11"/>
        <v>3919.99999999999</v>
      </c>
    </row>
    <row r="104" spans="12:13" x14ac:dyDescent="0.25">
      <c r="L104">
        <v>2.23999999999999</v>
      </c>
      <c r="M104">
        <f t="shared" si="11"/>
        <v>2239.99999999999</v>
      </c>
    </row>
    <row r="105" spans="12:13" x14ac:dyDescent="0.25">
      <c r="L105">
        <v>1.6799999999999899</v>
      </c>
      <c r="M105">
        <f t="shared" si="11"/>
        <v>1679.99999999999</v>
      </c>
    </row>
    <row r="106" spans="12:13" x14ac:dyDescent="0.25">
      <c r="L106">
        <v>1.6799999999999899</v>
      </c>
      <c r="M106">
        <f t="shared" si="11"/>
        <v>1679.99999999999</v>
      </c>
    </row>
    <row r="107" spans="12:13" x14ac:dyDescent="0.25">
      <c r="L107">
        <v>1.6799999999999899</v>
      </c>
      <c r="M107">
        <f t="shared" si="11"/>
        <v>1679.99999999999</v>
      </c>
    </row>
    <row r="108" spans="12:13" x14ac:dyDescent="0.25">
      <c r="L108">
        <v>1.4</v>
      </c>
      <c r="M108">
        <f t="shared" si="11"/>
        <v>1400</v>
      </c>
    </row>
    <row r="109" spans="12:13" x14ac:dyDescent="0.25">
      <c r="L109">
        <v>4.76</v>
      </c>
      <c r="M109">
        <f t="shared" si="11"/>
        <v>4760</v>
      </c>
    </row>
    <row r="110" spans="12:13" x14ac:dyDescent="0.25">
      <c r="L110">
        <v>2.8</v>
      </c>
      <c r="M110">
        <f t="shared" si="11"/>
        <v>2800</v>
      </c>
    </row>
    <row r="111" spans="12:13" x14ac:dyDescent="0.25">
      <c r="L111">
        <v>1.6799999999999899</v>
      </c>
      <c r="M111">
        <f t="shared" si="11"/>
        <v>1679.99999999999</v>
      </c>
    </row>
    <row r="112" spans="12:13" x14ac:dyDescent="0.25">
      <c r="L112">
        <v>1.6799999999999899</v>
      </c>
      <c r="M112">
        <f t="shared" si="11"/>
        <v>1679.99999999999</v>
      </c>
    </row>
    <row r="113" spans="12:13" x14ac:dyDescent="0.25">
      <c r="L113">
        <v>2.23999999999999</v>
      </c>
      <c r="M113">
        <f t="shared" si="11"/>
        <v>2239.99999999999</v>
      </c>
    </row>
    <row r="114" spans="12:13" x14ac:dyDescent="0.25">
      <c r="L114">
        <v>1.6799999999999899</v>
      </c>
      <c r="M114">
        <f t="shared" si="11"/>
        <v>1679.99999999999</v>
      </c>
    </row>
    <row r="115" spans="12:13" x14ac:dyDescent="0.25">
      <c r="L115">
        <v>3.0799999999999899</v>
      </c>
      <c r="M115">
        <f t="shared" si="11"/>
        <v>3079.99999999999</v>
      </c>
    </row>
    <row r="116" spans="12:13" x14ac:dyDescent="0.25">
      <c r="L116">
        <v>1.6799999999999899</v>
      </c>
      <c r="M116">
        <f t="shared" si="11"/>
        <v>1679.99999999999</v>
      </c>
    </row>
    <row r="117" spans="12:13" x14ac:dyDescent="0.25">
      <c r="L117">
        <v>3.0799999999999899</v>
      </c>
      <c r="M117">
        <f t="shared" si="11"/>
        <v>3079.99999999999</v>
      </c>
    </row>
    <row r="118" spans="12:13" x14ac:dyDescent="0.25">
      <c r="L118">
        <v>2.23999999999999</v>
      </c>
      <c r="M118">
        <f t="shared" si="11"/>
        <v>2239.99999999999</v>
      </c>
    </row>
    <row r="119" spans="12:13" x14ac:dyDescent="0.25">
      <c r="L119">
        <v>4.4799999999999898</v>
      </c>
      <c r="M119">
        <f t="shared" si="11"/>
        <v>4479.99999999999</v>
      </c>
    </row>
    <row r="120" spans="12:13" x14ac:dyDescent="0.25">
      <c r="L120">
        <v>3.3599999999999901</v>
      </c>
      <c r="M120">
        <f t="shared" si="11"/>
        <v>3359.99999999999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E45D-ADC3-4CD5-AF05-4959F76B93A9}">
  <dimension ref="A1:J40"/>
  <sheetViews>
    <sheetView workbookViewId="0">
      <selection activeCell="G28" sqref="G28"/>
    </sheetView>
  </sheetViews>
  <sheetFormatPr defaultColWidth="11.42578125" defaultRowHeight="14.3" x14ac:dyDescent="0.25"/>
  <sheetData>
    <row r="1" spans="2:7" x14ac:dyDescent="0.25">
      <c r="B1">
        <v>0</v>
      </c>
      <c r="C1">
        <v>1.95999999999999</v>
      </c>
      <c r="D1">
        <v>2.23999999999999</v>
      </c>
      <c r="E1">
        <v>1.95999999999999</v>
      </c>
      <c r="F1">
        <v>1.6799999999999899</v>
      </c>
      <c r="G1">
        <v>1.6799999999999899</v>
      </c>
    </row>
    <row r="2" spans="2:7" x14ac:dyDescent="0.25">
      <c r="B2">
        <v>1.6799999999999899</v>
      </c>
      <c r="C2">
        <v>2.8</v>
      </c>
      <c r="D2">
        <v>2.5199999999999898</v>
      </c>
      <c r="E2">
        <v>3.6399999999999899</v>
      </c>
      <c r="F2">
        <v>2.23999999999999</v>
      </c>
      <c r="G2">
        <v>2.8</v>
      </c>
    </row>
    <row r="3" spans="2:7" x14ac:dyDescent="0.25">
      <c r="B3">
        <v>1.6799999999999899</v>
      </c>
      <c r="C3">
        <v>1.95999999999999</v>
      </c>
      <c r="D3">
        <v>1.6799999999999899</v>
      </c>
      <c r="E3">
        <v>2.23999999999999</v>
      </c>
      <c r="F3">
        <v>1.6799999999999899</v>
      </c>
      <c r="G3">
        <v>3.9199999999999902</v>
      </c>
    </row>
    <row r="4" spans="2:7" x14ac:dyDescent="0.25">
      <c r="B4">
        <v>1.6799999999999899</v>
      </c>
      <c r="C4">
        <v>1.6799999999999899</v>
      </c>
      <c r="D4">
        <v>1.6799999999999899</v>
      </c>
      <c r="E4">
        <v>1.4</v>
      </c>
      <c r="F4">
        <v>1.4</v>
      </c>
      <c r="G4">
        <v>2.23999999999999</v>
      </c>
    </row>
    <row r="5" spans="2:7" x14ac:dyDescent="0.25">
      <c r="B5">
        <v>4.76</v>
      </c>
      <c r="C5">
        <v>1.6799999999999899</v>
      </c>
      <c r="D5">
        <v>2.5199999999999898</v>
      </c>
      <c r="E5">
        <v>4.4799999999999898</v>
      </c>
      <c r="F5">
        <v>3.0799999999999899</v>
      </c>
      <c r="G5">
        <v>1.6799999999999899</v>
      </c>
    </row>
    <row r="6" spans="2:7" x14ac:dyDescent="0.25">
      <c r="B6">
        <v>1.6799999999999899</v>
      </c>
      <c r="C6">
        <v>1.95999999999999</v>
      </c>
      <c r="D6">
        <v>1.6799999999999899</v>
      </c>
      <c r="E6">
        <v>1.95999999999999</v>
      </c>
      <c r="F6">
        <v>1.95999999999999</v>
      </c>
      <c r="G6">
        <v>1.6799999999999899</v>
      </c>
    </row>
    <row r="7" spans="2:7" x14ac:dyDescent="0.25">
      <c r="B7">
        <v>3.3599999999999901</v>
      </c>
      <c r="C7">
        <v>1.4</v>
      </c>
      <c r="D7">
        <v>3.6399999999999899</v>
      </c>
      <c r="E7">
        <v>1.95999999999999</v>
      </c>
      <c r="F7">
        <v>3.0799999999999899</v>
      </c>
      <c r="G7">
        <v>1.6799999999999899</v>
      </c>
    </row>
    <row r="8" spans="2:7" x14ac:dyDescent="0.25">
      <c r="B8">
        <v>1.95999999999999</v>
      </c>
      <c r="C8">
        <v>2.23999999999999</v>
      </c>
      <c r="D8">
        <v>2.5199999999999898</v>
      </c>
      <c r="E8">
        <v>2.23999999999999</v>
      </c>
      <c r="F8">
        <v>1.95999999999999</v>
      </c>
      <c r="G8">
        <v>1.4</v>
      </c>
    </row>
    <row r="9" spans="2:7" x14ac:dyDescent="0.25">
      <c r="B9">
        <v>1.95999999999999</v>
      </c>
      <c r="C9">
        <v>2.5199999999999898</v>
      </c>
      <c r="D9">
        <v>1.6799999999999899</v>
      </c>
      <c r="E9">
        <v>1.6799999999999899</v>
      </c>
      <c r="F9">
        <v>3.3599999999999901</v>
      </c>
      <c r="G9">
        <v>4.76</v>
      </c>
    </row>
    <row r="10" spans="2:7" x14ac:dyDescent="0.25">
      <c r="B10">
        <v>1.4</v>
      </c>
      <c r="C10">
        <v>2.5199999999999898</v>
      </c>
      <c r="D10">
        <v>3.0799999999999899</v>
      </c>
      <c r="E10">
        <v>1.95999999999999</v>
      </c>
      <c r="F10">
        <v>1.6799999999999899</v>
      </c>
      <c r="G10">
        <v>2.8</v>
      </c>
    </row>
    <row r="11" spans="2:7" x14ac:dyDescent="0.25">
      <c r="B11">
        <v>2.23999999999999</v>
      </c>
      <c r="C11">
        <v>2.5199999999999898</v>
      </c>
      <c r="D11">
        <v>1.95999999999999</v>
      </c>
      <c r="E11">
        <v>5.8799999999999901</v>
      </c>
      <c r="F11">
        <v>1.6799999999999899</v>
      </c>
      <c r="G11">
        <v>1.6799999999999899</v>
      </c>
    </row>
    <row r="12" spans="2:7" x14ac:dyDescent="0.25">
      <c r="B12">
        <v>3.0799999999999899</v>
      </c>
      <c r="C12">
        <v>1.6799999999999899</v>
      </c>
      <c r="D12">
        <v>2.23999999999999</v>
      </c>
      <c r="E12">
        <v>1.4</v>
      </c>
      <c r="F12">
        <v>3.3599999999999901</v>
      </c>
      <c r="G12">
        <v>1.6799999999999899</v>
      </c>
    </row>
    <row r="13" spans="2:7" x14ac:dyDescent="0.25">
      <c r="B13">
        <v>3.0799999999999899</v>
      </c>
      <c r="C13">
        <v>2.23999999999999</v>
      </c>
      <c r="D13">
        <v>1.95999999999999</v>
      </c>
      <c r="E13">
        <v>2.23999999999999</v>
      </c>
      <c r="F13">
        <v>3.0799999999999899</v>
      </c>
      <c r="G13">
        <v>2.23999999999999</v>
      </c>
    </row>
    <row r="14" spans="2:7" x14ac:dyDescent="0.25">
      <c r="B14">
        <v>3.6399999999999899</v>
      </c>
      <c r="C14">
        <v>2.5199999999999898</v>
      </c>
      <c r="D14">
        <v>1.95999999999999</v>
      </c>
      <c r="E14">
        <v>1.6799999999999899</v>
      </c>
      <c r="F14">
        <v>1.95999999999999</v>
      </c>
      <c r="G14">
        <v>1.6799999999999899</v>
      </c>
    </row>
    <row r="15" spans="2:7" x14ac:dyDescent="0.25">
      <c r="B15">
        <v>1.95999999999999</v>
      </c>
      <c r="C15">
        <v>1.4</v>
      </c>
      <c r="D15">
        <v>1.6799999999999899</v>
      </c>
      <c r="E15">
        <v>1.4</v>
      </c>
      <c r="F15">
        <v>4.4799999999999898</v>
      </c>
      <c r="G15">
        <v>3.0799999999999899</v>
      </c>
    </row>
    <row r="16" spans="2:7" x14ac:dyDescent="0.25">
      <c r="B16">
        <v>2.5199999999999898</v>
      </c>
      <c r="C16">
        <v>3.9199999999999902</v>
      </c>
      <c r="D16">
        <v>1.95999999999999</v>
      </c>
      <c r="E16">
        <v>2.5199999999999898</v>
      </c>
      <c r="F16">
        <v>1.6799999999999899</v>
      </c>
      <c r="G16">
        <v>1.6799999999999899</v>
      </c>
    </row>
    <row r="17" spans="1:10" x14ac:dyDescent="0.25">
      <c r="B17">
        <v>1.6799999999999899</v>
      </c>
      <c r="C17">
        <v>1.95999999999999</v>
      </c>
      <c r="D17">
        <v>1.6799999999999899</v>
      </c>
      <c r="E17">
        <v>1.6799999999999899</v>
      </c>
      <c r="F17">
        <v>3.6399999999999899</v>
      </c>
      <c r="G17">
        <v>3.0799999999999899</v>
      </c>
    </row>
    <row r="18" spans="1:10" x14ac:dyDescent="0.25">
      <c r="B18">
        <v>2.5199999999999898</v>
      </c>
      <c r="C18">
        <v>2.23999999999999</v>
      </c>
      <c r="D18">
        <v>3.9199999999999902</v>
      </c>
      <c r="E18">
        <v>1.6799999999999899</v>
      </c>
      <c r="F18">
        <v>1.95999999999999</v>
      </c>
      <c r="G18">
        <v>2.23999999999999</v>
      </c>
    </row>
    <row r="19" spans="1:10" x14ac:dyDescent="0.25">
      <c r="B19">
        <v>3.6399999999999899</v>
      </c>
      <c r="C19">
        <v>1.6799999999999899</v>
      </c>
      <c r="D19">
        <v>1.6799999999999899</v>
      </c>
      <c r="E19">
        <v>3.9199999999999902</v>
      </c>
      <c r="F19">
        <v>2.8</v>
      </c>
      <c r="G19">
        <v>4.4799999999999898</v>
      </c>
    </row>
    <row r="20" spans="1:10" x14ac:dyDescent="0.25">
      <c r="B20">
        <v>1.95999999999999</v>
      </c>
      <c r="C20">
        <v>3.9199999999999902</v>
      </c>
      <c r="D20">
        <v>1.6799999999999899</v>
      </c>
      <c r="E20">
        <v>3.0799999999999899</v>
      </c>
      <c r="F20">
        <v>2.5199999999999898</v>
      </c>
      <c r="G20">
        <v>3.3599999999999901</v>
      </c>
    </row>
    <row r="21" spans="1:10" x14ac:dyDescent="0.25"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</row>
    <row r="22" spans="1:10" x14ac:dyDescent="0.25">
      <c r="A22" t="s">
        <v>9</v>
      </c>
      <c r="B22">
        <v>1</v>
      </c>
    </row>
    <row r="23" spans="1:10" x14ac:dyDescent="0.25">
      <c r="A23" t="s">
        <v>0</v>
      </c>
      <c r="B23">
        <f>SUM(B1:B22)</f>
        <v>64.479999999999819</v>
      </c>
      <c r="C23">
        <f t="shared" ref="C23:G23" si="0">SUM(C1:C22)</f>
        <v>61.79999999999982</v>
      </c>
      <c r="D23">
        <f t="shared" si="0"/>
        <v>60.959999999999802</v>
      </c>
      <c r="E23">
        <f t="shared" si="0"/>
        <v>65.999999999999829</v>
      </c>
      <c r="F23">
        <f t="shared" si="0"/>
        <v>66.279999999999802</v>
      </c>
      <c r="G23">
        <f t="shared" si="0"/>
        <v>66.839999999999833</v>
      </c>
    </row>
    <row r="24" spans="1:10" x14ac:dyDescent="0.25">
      <c r="A24" t="s">
        <v>1</v>
      </c>
      <c r="B24">
        <f>B23</f>
        <v>64.479999999999819</v>
      </c>
      <c r="C24">
        <f t="shared" ref="C24:G24" si="1">C23</f>
        <v>61.79999999999982</v>
      </c>
      <c r="D24">
        <f t="shared" si="1"/>
        <v>60.959999999999802</v>
      </c>
      <c r="E24">
        <f t="shared" si="1"/>
        <v>65.999999999999829</v>
      </c>
      <c r="F24">
        <f t="shared" si="1"/>
        <v>66.279999999999802</v>
      </c>
      <c r="G24">
        <f t="shared" si="1"/>
        <v>66.839999999999833</v>
      </c>
    </row>
    <row r="25" spans="1:10" x14ac:dyDescent="0.25">
      <c r="A25" t="s">
        <v>5</v>
      </c>
      <c r="B25">
        <f>B24-3</f>
        <v>61.479999999999819</v>
      </c>
      <c r="C25">
        <f>C24-3</f>
        <v>58.79999999999982</v>
      </c>
      <c r="D25">
        <f t="shared" ref="D25:G25" si="2">D24-3</f>
        <v>57.959999999999802</v>
      </c>
      <c r="E25">
        <f t="shared" si="2"/>
        <v>62.999999999999829</v>
      </c>
      <c r="F25">
        <f t="shared" si="2"/>
        <v>63.279999999999802</v>
      </c>
      <c r="G25">
        <f t="shared" si="2"/>
        <v>63.839999999999833</v>
      </c>
    </row>
    <row r="26" spans="1:10" x14ac:dyDescent="0.25">
      <c r="A26" t="s">
        <v>2</v>
      </c>
      <c r="B26">
        <f>B25+20*4</f>
        <v>141.47999999999982</v>
      </c>
      <c r="C26">
        <f t="shared" ref="C26:G26" si="3">C25+20*4</f>
        <v>138.79999999999981</v>
      </c>
      <c r="D26">
        <f t="shared" si="3"/>
        <v>137.95999999999981</v>
      </c>
      <c r="E26">
        <f t="shared" si="3"/>
        <v>142.99999999999983</v>
      </c>
      <c r="F26">
        <f t="shared" si="3"/>
        <v>143.2799999999998</v>
      </c>
      <c r="G26">
        <f t="shared" si="3"/>
        <v>143.83999999999983</v>
      </c>
    </row>
    <row r="27" spans="1:10" x14ac:dyDescent="0.25">
      <c r="A27" t="s">
        <v>6</v>
      </c>
      <c r="B27">
        <f>B26/2.8</f>
        <v>50.528571428571368</v>
      </c>
      <c r="C27">
        <f>C26/2.8</f>
        <v>49.571428571428505</v>
      </c>
      <c r="D27">
        <f t="shared" ref="D27:G27" si="4">D26/2.8</f>
        <v>49.271428571428508</v>
      </c>
      <c r="E27">
        <f t="shared" si="4"/>
        <v>51.071428571428513</v>
      </c>
      <c r="F27">
        <f t="shared" si="4"/>
        <v>51.171428571428507</v>
      </c>
      <c r="G27">
        <f t="shared" si="4"/>
        <v>51.371428571428517</v>
      </c>
    </row>
    <row r="28" spans="1:10" x14ac:dyDescent="0.25">
      <c r="A28" t="s">
        <v>13</v>
      </c>
      <c r="B28">
        <f>ROUND(B27,0)</f>
        <v>51</v>
      </c>
      <c r="C28">
        <f t="shared" ref="C28:G28" si="5">ROUND(C27,0)</f>
        <v>50</v>
      </c>
      <c r="D28">
        <f t="shared" si="5"/>
        <v>49</v>
      </c>
      <c r="E28">
        <f t="shared" si="5"/>
        <v>51</v>
      </c>
      <c r="F28">
        <f t="shared" si="5"/>
        <v>51</v>
      </c>
      <c r="G28" s="1">
        <v>52</v>
      </c>
    </row>
    <row r="29" spans="1:10" x14ac:dyDescent="0.25">
      <c r="I29" t="s">
        <v>14</v>
      </c>
    </row>
    <row r="30" spans="1:10" x14ac:dyDescent="0.25">
      <c r="A30" t="s">
        <v>11</v>
      </c>
      <c r="B30">
        <f>B26+3</f>
        <v>144.47999999999982</v>
      </c>
      <c r="C30">
        <f t="shared" ref="C30:G30" si="6">C26+3</f>
        <v>141.79999999999981</v>
      </c>
      <c r="D30">
        <f t="shared" si="6"/>
        <v>140.95999999999981</v>
      </c>
      <c r="E30">
        <f t="shared" si="6"/>
        <v>145.99999999999983</v>
      </c>
      <c r="F30">
        <f t="shared" si="6"/>
        <v>146.2799999999998</v>
      </c>
      <c r="G30">
        <f t="shared" si="6"/>
        <v>146.83999999999983</v>
      </c>
      <c r="H30">
        <f>SUM(B30:G30)</f>
        <v>866.35999999999888</v>
      </c>
    </row>
    <row r="31" spans="1:10" x14ac:dyDescent="0.25">
      <c r="A31" t="s">
        <v>12</v>
      </c>
      <c r="B31">
        <f>B28*2.8</f>
        <v>142.79999999999998</v>
      </c>
      <c r="C31">
        <f t="shared" ref="C31:G31" si="7">C28*2.8</f>
        <v>140</v>
      </c>
      <c r="D31">
        <f t="shared" si="7"/>
        <v>137.19999999999999</v>
      </c>
      <c r="E31">
        <f t="shared" si="7"/>
        <v>142.79999999999998</v>
      </c>
      <c r="F31">
        <f t="shared" si="7"/>
        <v>142.79999999999998</v>
      </c>
      <c r="G31">
        <f t="shared" si="7"/>
        <v>145.6</v>
      </c>
      <c r="H31">
        <f>SUM(B31:G31)</f>
        <v>851.19999999999993</v>
      </c>
      <c r="I31">
        <f>H31+3*6</f>
        <v>869.19999999999993</v>
      </c>
      <c r="J31">
        <f>I31/60</f>
        <v>14.486666666666666</v>
      </c>
    </row>
    <row r="32" spans="1:10" x14ac:dyDescent="0.25">
      <c r="A32" t="s">
        <v>15</v>
      </c>
      <c r="B32">
        <f>B30-B31</f>
        <v>1.6799999999998363</v>
      </c>
      <c r="C32">
        <f t="shared" ref="C32:H32" si="8">C30-C31</f>
        <v>1.7999999999998124</v>
      </c>
      <c r="D32">
        <f t="shared" si="8"/>
        <v>3.7599999999998204</v>
      </c>
      <c r="E32">
        <f t="shared" si="8"/>
        <v>3.1999999999998465</v>
      </c>
      <c r="F32">
        <f t="shared" si="8"/>
        <v>3.4799999999998192</v>
      </c>
      <c r="G32">
        <f t="shared" si="8"/>
        <v>1.2399999999998386</v>
      </c>
      <c r="H32">
        <f t="shared" si="8"/>
        <v>15.159999999998945</v>
      </c>
    </row>
    <row r="33" spans="2:6" x14ac:dyDescent="0.25">
      <c r="D33">
        <f>D32-2.8</f>
        <v>0.95999999999982055</v>
      </c>
      <c r="E33">
        <f>E32-2.8</f>
        <v>0.3999999999998467</v>
      </c>
      <c r="F33">
        <f t="shared" ref="F33:G33" si="9">F32-2.8</f>
        <v>0.67999999999981942</v>
      </c>
    </row>
    <row r="35" spans="2:6" x14ac:dyDescent="0.25">
      <c r="B35" t="s">
        <v>3</v>
      </c>
    </row>
    <row r="36" spans="2:6" x14ac:dyDescent="0.25">
      <c r="B36" t="s">
        <v>4</v>
      </c>
    </row>
    <row r="37" spans="2:6" x14ac:dyDescent="0.25">
      <c r="B37" t="s">
        <v>7</v>
      </c>
    </row>
    <row r="38" spans="2:6" x14ac:dyDescent="0.25">
      <c r="B38" t="s">
        <v>8</v>
      </c>
    </row>
    <row r="39" spans="2:6" x14ac:dyDescent="0.25">
      <c r="B39" t="s">
        <v>10</v>
      </c>
    </row>
    <row r="40" spans="2:6" x14ac:dyDescent="0.25">
      <c r="B4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045E-6334-4E6A-B6BC-CE2B6066FCAD}">
  <dimension ref="A1:H32"/>
  <sheetViews>
    <sheetView workbookViewId="0">
      <selection activeCell="F25" sqref="F25"/>
    </sheetView>
  </sheetViews>
  <sheetFormatPr defaultColWidth="11.42578125" defaultRowHeight="14.3" x14ac:dyDescent="0.25"/>
  <sheetData>
    <row r="1" spans="2:7" x14ac:dyDescent="0.25">
      <c r="B1">
        <v>3360</v>
      </c>
      <c r="C1">
        <v>3360</v>
      </c>
      <c r="D1">
        <v>2800</v>
      </c>
      <c r="E1">
        <v>280</v>
      </c>
      <c r="F1">
        <v>3080</v>
      </c>
      <c r="G1">
        <v>1120</v>
      </c>
    </row>
    <row r="2" spans="2:7" x14ac:dyDescent="0.25">
      <c r="B2">
        <v>1400</v>
      </c>
      <c r="C2">
        <v>1400</v>
      </c>
      <c r="D2">
        <v>3360</v>
      </c>
      <c r="E2">
        <v>6160</v>
      </c>
      <c r="F2">
        <v>1400</v>
      </c>
      <c r="G2">
        <v>1120</v>
      </c>
    </row>
    <row r="3" spans="2:7" x14ac:dyDescent="0.25">
      <c r="B3">
        <v>280</v>
      </c>
      <c r="C3">
        <v>560</v>
      </c>
      <c r="D3">
        <v>3360</v>
      </c>
      <c r="E3">
        <v>2800</v>
      </c>
      <c r="F3">
        <v>560</v>
      </c>
      <c r="G3">
        <v>2520</v>
      </c>
    </row>
    <row r="4" spans="2:7" x14ac:dyDescent="0.25">
      <c r="B4">
        <v>560</v>
      </c>
      <c r="C4">
        <v>3360</v>
      </c>
      <c r="D4">
        <v>1400</v>
      </c>
      <c r="E4">
        <v>280</v>
      </c>
      <c r="F4">
        <v>4760</v>
      </c>
      <c r="G4">
        <v>2240</v>
      </c>
    </row>
    <row r="5" spans="2:7" x14ac:dyDescent="0.25">
      <c r="B5">
        <v>840</v>
      </c>
      <c r="C5">
        <v>1400</v>
      </c>
      <c r="D5">
        <v>1960</v>
      </c>
      <c r="E5">
        <v>840</v>
      </c>
      <c r="F5">
        <v>1680</v>
      </c>
      <c r="G5">
        <v>840</v>
      </c>
    </row>
    <row r="6" spans="2:7" x14ac:dyDescent="0.25">
      <c r="B6">
        <v>280</v>
      </c>
      <c r="C6">
        <v>1120</v>
      </c>
      <c r="D6">
        <v>3080</v>
      </c>
      <c r="E6">
        <v>560</v>
      </c>
      <c r="F6">
        <v>560</v>
      </c>
      <c r="G6">
        <v>1680</v>
      </c>
    </row>
    <row r="7" spans="2:7" x14ac:dyDescent="0.25">
      <c r="B7">
        <v>1680</v>
      </c>
      <c r="C7">
        <v>840</v>
      </c>
      <c r="D7">
        <v>280</v>
      </c>
      <c r="E7">
        <v>840</v>
      </c>
      <c r="F7">
        <v>3360</v>
      </c>
      <c r="G7">
        <v>1680</v>
      </c>
    </row>
    <row r="8" spans="2:7" x14ac:dyDescent="0.25">
      <c r="B8">
        <v>2240</v>
      </c>
      <c r="C8">
        <v>5880</v>
      </c>
      <c r="D8">
        <v>2520</v>
      </c>
      <c r="E8">
        <v>1120</v>
      </c>
      <c r="F8">
        <v>1120</v>
      </c>
      <c r="G8">
        <v>3080</v>
      </c>
    </row>
    <row r="9" spans="2:7" x14ac:dyDescent="0.25">
      <c r="B9">
        <v>1120</v>
      </c>
      <c r="C9">
        <v>280</v>
      </c>
      <c r="D9">
        <v>280</v>
      </c>
      <c r="E9">
        <v>840</v>
      </c>
      <c r="F9">
        <v>280</v>
      </c>
      <c r="G9">
        <v>280</v>
      </c>
    </row>
    <row r="10" spans="2:7" x14ac:dyDescent="0.25">
      <c r="B10">
        <v>2240</v>
      </c>
      <c r="C10">
        <v>560</v>
      </c>
      <c r="D10">
        <v>3080</v>
      </c>
      <c r="E10">
        <v>1120</v>
      </c>
      <c r="F10">
        <v>3640</v>
      </c>
      <c r="G10">
        <v>2240</v>
      </c>
    </row>
    <row r="11" spans="2:7" x14ac:dyDescent="0.25">
      <c r="B11">
        <v>1120</v>
      </c>
      <c r="C11">
        <v>280</v>
      </c>
      <c r="D11">
        <v>1120</v>
      </c>
      <c r="E11">
        <v>1120</v>
      </c>
      <c r="F11">
        <v>560</v>
      </c>
      <c r="G11">
        <v>1960</v>
      </c>
    </row>
    <row r="12" spans="2:7" x14ac:dyDescent="0.25">
      <c r="B12">
        <v>840</v>
      </c>
      <c r="C12">
        <v>560</v>
      </c>
      <c r="D12">
        <v>1120</v>
      </c>
      <c r="E12">
        <v>560</v>
      </c>
      <c r="F12">
        <v>1400</v>
      </c>
      <c r="G12">
        <v>280</v>
      </c>
    </row>
    <row r="13" spans="2:7" x14ac:dyDescent="0.25">
      <c r="B13">
        <v>9520</v>
      </c>
      <c r="C13">
        <v>1400</v>
      </c>
      <c r="D13">
        <v>2240</v>
      </c>
      <c r="E13">
        <v>840</v>
      </c>
      <c r="F13">
        <v>840</v>
      </c>
      <c r="G13">
        <v>3920</v>
      </c>
    </row>
    <row r="14" spans="2:7" x14ac:dyDescent="0.25">
      <c r="B14">
        <v>1680</v>
      </c>
      <c r="C14">
        <v>3360</v>
      </c>
      <c r="D14">
        <v>840</v>
      </c>
      <c r="E14">
        <v>3080</v>
      </c>
      <c r="F14">
        <v>280</v>
      </c>
      <c r="G14">
        <v>1400</v>
      </c>
    </row>
    <row r="15" spans="2:7" x14ac:dyDescent="0.25">
      <c r="B15">
        <v>8120</v>
      </c>
      <c r="C15">
        <v>5600</v>
      </c>
      <c r="D15">
        <v>5040</v>
      </c>
      <c r="E15">
        <v>560</v>
      </c>
      <c r="F15">
        <v>5320</v>
      </c>
      <c r="G15">
        <v>1400</v>
      </c>
    </row>
    <row r="16" spans="2:7" x14ac:dyDescent="0.25">
      <c r="B16">
        <v>17000</v>
      </c>
      <c r="C16">
        <v>17000</v>
      </c>
      <c r="D16">
        <v>17000</v>
      </c>
      <c r="E16">
        <v>17000</v>
      </c>
      <c r="F16">
        <v>17000</v>
      </c>
      <c r="G16">
        <v>17000</v>
      </c>
    </row>
    <row r="21" spans="1:8" x14ac:dyDescent="0.25">
      <c r="A21" t="s">
        <v>9</v>
      </c>
      <c r="B21">
        <v>1000</v>
      </c>
    </row>
    <row r="22" spans="1:8" x14ac:dyDescent="0.25">
      <c r="A22" t="s">
        <v>0</v>
      </c>
      <c r="B22">
        <f>SUM(B1:B21)</f>
        <v>53280</v>
      </c>
      <c r="C22">
        <f t="shared" ref="C22:G22" si="0">SUM(C1:C21)</f>
        <v>46960</v>
      </c>
      <c r="D22">
        <f t="shared" si="0"/>
        <v>49480</v>
      </c>
      <c r="E22">
        <f t="shared" si="0"/>
        <v>38000</v>
      </c>
      <c r="F22">
        <f t="shared" si="0"/>
        <v>45840</v>
      </c>
      <c r="G22">
        <f t="shared" si="0"/>
        <v>42760</v>
      </c>
    </row>
    <row r="23" spans="1:8" x14ac:dyDescent="0.25">
      <c r="A23" t="s">
        <v>1</v>
      </c>
      <c r="B23">
        <f>B22/1000</f>
        <v>53.28</v>
      </c>
      <c r="C23">
        <f>C22/1000</f>
        <v>46.96</v>
      </c>
      <c r="D23">
        <f t="shared" ref="D23:G23" si="1">D22/1000</f>
        <v>49.48</v>
      </c>
      <c r="E23">
        <f t="shared" si="1"/>
        <v>38</v>
      </c>
      <c r="F23">
        <f t="shared" si="1"/>
        <v>45.84</v>
      </c>
      <c r="G23">
        <f t="shared" si="1"/>
        <v>42.76</v>
      </c>
    </row>
    <row r="24" spans="1:8" x14ac:dyDescent="0.25">
      <c r="A24" t="s">
        <v>5</v>
      </c>
      <c r="B24">
        <f>B23-3</f>
        <v>50.28</v>
      </c>
      <c r="C24">
        <f>C23-3</f>
        <v>43.96</v>
      </c>
      <c r="D24">
        <f t="shared" ref="D24:G24" si="2">D23-3</f>
        <v>46.48</v>
      </c>
      <c r="E24">
        <f t="shared" si="2"/>
        <v>35</v>
      </c>
      <c r="F24">
        <f t="shared" si="2"/>
        <v>42.84</v>
      </c>
      <c r="G24">
        <f t="shared" si="2"/>
        <v>39.76</v>
      </c>
    </row>
    <row r="25" spans="1:8" x14ac:dyDescent="0.25">
      <c r="A25" t="s">
        <v>2</v>
      </c>
      <c r="B25">
        <f>B24+16*4</f>
        <v>114.28</v>
      </c>
      <c r="C25">
        <f t="shared" ref="C25:G25" si="3">C24+16*4</f>
        <v>107.96000000000001</v>
      </c>
      <c r="D25">
        <f t="shared" si="3"/>
        <v>110.47999999999999</v>
      </c>
      <c r="E25">
        <f t="shared" si="3"/>
        <v>99</v>
      </c>
      <c r="F25">
        <f t="shared" si="3"/>
        <v>106.84</v>
      </c>
      <c r="G25">
        <f t="shared" si="3"/>
        <v>103.75999999999999</v>
      </c>
    </row>
    <row r="26" spans="1:8" x14ac:dyDescent="0.25">
      <c r="A26" t="s">
        <v>6</v>
      </c>
      <c r="B26">
        <f>B25/2.8</f>
        <v>40.814285714285717</v>
      </c>
      <c r="C26">
        <f>C25/2.8</f>
        <v>38.557142857142864</v>
      </c>
      <c r="D26">
        <f t="shared" ref="D26:G26" si="4">D25/2.8</f>
        <v>39.457142857142856</v>
      </c>
      <c r="E26">
        <f t="shared" si="4"/>
        <v>35.357142857142861</v>
      </c>
      <c r="F26">
        <f t="shared" si="4"/>
        <v>38.157142857142858</v>
      </c>
      <c r="G26">
        <f t="shared" si="4"/>
        <v>37.057142857142857</v>
      </c>
    </row>
    <row r="27" spans="1:8" x14ac:dyDescent="0.25">
      <c r="A27" t="s">
        <v>13</v>
      </c>
      <c r="B27">
        <f>ROUND(B26,0)</f>
        <v>41</v>
      </c>
      <c r="C27">
        <f t="shared" ref="C27" si="5">ROUND(C26,0)</f>
        <v>39</v>
      </c>
      <c r="D27">
        <f t="shared" ref="D27" si="6">ROUND(D26,0)</f>
        <v>39</v>
      </c>
      <c r="E27">
        <f t="shared" ref="E27" si="7">ROUND(E26,0)</f>
        <v>35</v>
      </c>
      <c r="F27">
        <f t="shared" ref="F27" si="8">ROUND(F26,0)</f>
        <v>38</v>
      </c>
      <c r="G27">
        <f t="shared" ref="G27" si="9">ROUND(G26,0)</f>
        <v>37</v>
      </c>
    </row>
    <row r="29" spans="1:8" x14ac:dyDescent="0.25">
      <c r="A29" t="s">
        <v>11</v>
      </c>
      <c r="B29">
        <f>B25+3</f>
        <v>117.28</v>
      </c>
      <c r="C29">
        <f t="shared" ref="C29:G29" si="10">C25+3</f>
        <v>110.96000000000001</v>
      </c>
      <c r="D29">
        <f t="shared" si="10"/>
        <v>113.47999999999999</v>
      </c>
      <c r="E29">
        <f t="shared" si="10"/>
        <v>102</v>
      </c>
      <c r="F29">
        <f t="shared" si="10"/>
        <v>109.84</v>
      </c>
      <c r="G29">
        <f t="shared" si="10"/>
        <v>106.75999999999999</v>
      </c>
      <c r="H29">
        <f>SUM(B29:G29)</f>
        <v>660.32</v>
      </c>
    </row>
    <row r="30" spans="1:8" x14ac:dyDescent="0.25">
      <c r="A30" t="s">
        <v>12</v>
      </c>
      <c r="B30">
        <f>B27*2.8</f>
        <v>114.8</v>
      </c>
      <c r="C30">
        <f t="shared" ref="C30:G30" si="11">C27*2.8</f>
        <v>109.19999999999999</v>
      </c>
      <c r="D30">
        <f t="shared" si="11"/>
        <v>109.19999999999999</v>
      </c>
      <c r="E30">
        <f t="shared" si="11"/>
        <v>98</v>
      </c>
      <c r="F30">
        <f t="shared" si="11"/>
        <v>106.39999999999999</v>
      </c>
      <c r="G30">
        <f t="shared" si="11"/>
        <v>103.6</v>
      </c>
      <c r="H30">
        <f>SUM(B30:G30)</f>
        <v>641.20000000000005</v>
      </c>
    </row>
    <row r="31" spans="1:8" x14ac:dyDescent="0.25">
      <c r="A31" t="s">
        <v>15</v>
      </c>
      <c r="B31">
        <f>B29-B30</f>
        <v>2.480000000000004</v>
      </c>
      <c r="C31">
        <f t="shared" ref="C31:H31" si="12">C29-C30</f>
        <v>1.7600000000000193</v>
      </c>
      <c r="D31">
        <f t="shared" si="12"/>
        <v>4.2800000000000011</v>
      </c>
      <c r="E31">
        <f t="shared" si="12"/>
        <v>4</v>
      </c>
      <c r="F31">
        <f t="shared" si="12"/>
        <v>3.4400000000000119</v>
      </c>
      <c r="G31">
        <f t="shared" si="12"/>
        <v>3.1599999999999966</v>
      </c>
      <c r="H31">
        <f t="shared" si="12"/>
        <v>19.120000000000005</v>
      </c>
    </row>
    <row r="32" spans="1:8" x14ac:dyDescent="0.25">
      <c r="B32">
        <f t="shared" ref="B32:G32" si="13">B31-2.8</f>
        <v>-0.31999999999999584</v>
      </c>
      <c r="C32">
        <f t="shared" si="13"/>
        <v>-1.0399999999999805</v>
      </c>
      <c r="D32">
        <f t="shared" si="13"/>
        <v>1.4800000000000013</v>
      </c>
      <c r="E32">
        <f t="shared" si="13"/>
        <v>1.2000000000000002</v>
      </c>
      <c r="F32">
        <f t="shared" si="13"/>
        <v>0.64000000000001211</v>
      </c>
      <c r="G32">
        <f t="shared" si="13"/>
        <v>0.35999999999999677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E29A-12E6-4EB6-B563-86FFC5D49F0C}">
  <dimension ref="A1:I37"/>
  <sheetViews>
    <sheetView tabSelected="1" topLeftCell="A7" workbookViewId="0">
      <selection activeCell="I29" sqref="I29"/>
    </sheetView>
  </sheetViews>
  <sheetFormatPr defaultRowHeight="14.3" x14ac:dyDescent="0.25"/>
  <sheetData>
    <row r="1" spans="1:6" x14ac:dyDescent="0.25">
      <c r="A1">
        <v>1.68</v>
      </c>
      <c r="C1">
        <v>3.36</v>
      </c>
      <c r="F1">
        <v>3.36</v>
      </c>
    </row>
    <row r="2" spans="1:6" x14ac:dyDescent="0.25">
      <c r="A2">
        <v>1.68</v>
      </c>
      <c r="C2">
        <v>1.4</v>
      </c>
      <c r="F2">
        <v>1.4</v>
      </c>
    </row>
    <row r="3" spans="1:6" x14ac:dyDescent="0.25">
      <c r="A3">
        <v>1.68</v>
      </c>
      <c r="C3">
        <v>0.28000000000000003</v>
      </c>
      <c r="F3">
        <v>0.56000000000000005</v>
      </c>
    </row>
    <row r="4" spans="1:6" x14ac:dyDescent="0.25">
      <c r="A4">
        <v>4.76</v>
      </c>
      <c r="C4">
        <v>0.56000000000000005</v>
      </c>
      <c r="F4">
        <v>3.36</v>
      </c>
    </row>
    <row r="5" spans="1:6" x14ac:dyDescent="0.25">
      <c r="A5">
        <v>1.68</v>
      </c>
      <c r="C5">
        <v>0.84</v>
      </c>
      <c r="F5">
        <v>1.4</v>
      </c>
    </row>
    <row r="6" spans="1:6" x14ac:dyDescent="0.25">
      <c r="A6">
        <v>3.36</v>
      </c>
      <c r="C6">
        <v>0.28000000000000003</v>
      </c>
      <c r="F6">
        <v>1.1200000000000001</v>
      </c>
    </row>
    <row r="7" spans="1:6" x14ac:dyDescent="0.25">
      <c r="A7">
        <v>1.96</v>
      </c>
      <c r="C7">
        <v>1.68</v>
      </c>
      <c r="F7">
        <v>0.84</v>
      </c>
    </row>
    <row r="8" spans="1:6" x14ac:dyDescent="0.25">
      <c r="A8">
        <v>1.96</v>
      </c>
      <c r="C8">
        <v>2.2400000000000002</v>
      </c>
      <c r="F8">
        <v>5.88</v>
      </c>
    </row>
    <row r="9" spans="1:6" x14ac:dyDescent="0.25">
      <c r="A9">
        <v>1.4</v>
      </c>
      <c r="C9">
        <v>1.1200000000000001</v>
      </c>
      <c r="F9">
        <v>0.28000000000000003</v>
      </c>
    </row>
    <row r="10" spans="1:6" x14ac:dyDescent="0.25">
      <c r="A10">
        <v>2.2400000000000002</v>
      </c>
      <c r="C10">
        <v>2.2400000000000002</v>
      </c>
      <c r="F10">
        <v>0.56000000000000005</v>
      </c>
    </row>
    <row r="11" spans="1:6" x14ac:dyDescent="0.25">
      <c r="A11">
        <v>3.08</v>
      </c>
      <c r="C11">
        <v>1.1200000000000001</v>
      </c>
      <c r="F11">
        <v>0.28000000000000003</v>
      </c>
    </row>
    <row r="12" spans="1:6" x14ac:dyDescent="0.25">
      <c r="A12">
        <v>3.08</v>
      </c>
      <c r="C12">
        <v>0.84</v>
      </c>
      <c r="F12">
        <v>0.56000000000000005</v>
      </c>
    </row>
    <row r="13" spans="1:6" x14ac:dyDescent="0.25">
      <c r="A13">
        <v>3.64</v>
      </c>
      <c r="C13">
        <v>9.52</v>
      </c>
      <c r="F13">
        <v>1.4</v>
      </c>
    </row>
    <row r="14" spans="1:6" x14ac:dyDescent="0.25">
      <c r="A14">
        <v>1.96</v>
      </c>
      <c r="C14">
        <v>1.68</v>
      </c>
      <c r="F14">
        <v>3.36</v>
      </c>
    </row>
    <row r="15" spans="1:6" x14ac:dyDescent="0.25">
      <c r="A15">
        <v>2.52</v>
      </c>
      <c r="C15">
        <v>8.1199999999999992</v>
      </c>
      <c r="F15">
        <v>5.6</v>
      </c>
    </row>
    <row r="16" spans="1:6" x14ac:dyDescent="0.25">
      <c r="A16">
        <v>1.68</v>
      </c>
      <c r="C16">
        <v>17</v>
      </c>
      <c r="F16">
        <v>17</v>
      </c>
    </row>
    <row r="17" spans="1:9" x14ac:dyDescent="0.25">
      <c r="A17">
        <v>2.52</v>
      </c>
      <c r="F17">
        <v>3.36</v>
      </c>
    </row>
    <row r="18" spans="1:9" x14ac:dyDescent="0.25">
      <c r="A18">
        <v>3.64</v>
      </c>
      <c r="F18">
        <v>1.4</v>
      </c>
    </row>
    <row r="19" spans="1:9" x14ac:dyDescent="0.25">
      <c r="A19">
        <v>1.96</v>
      </c>
      <c r="F19">
        <v>0.28000000000000003</v>
      </c>
    </row>
    <row r="20" spans="1:9" x14ac:dyDescent="0.25">
      <c r="A20">
        <v>17</v>
      </c>
      <c r="F20">
        <v>0.56000000000000005</v>
      </c>
    </row>
    <row r="21" spans="1:9" x14ac:dyDescent="0.25">
      <c r="F21">
        <v>0.84</v>
      </c>
    </row>
    <row r="22" spans="1:9" x14ac:dyDescent="0.25">
      <c r="A22">
        <f>SUM(A1:A20)</f>
        <v>63.480000000000004</v>
      </c>
      <c r="C22">
        <f>SUM(C1:C20)</f>
        <v>52.28</v>
      </c>
      <c r="F22">
        <v>0.28000000000000003</v>
      </c>
    </row>
    <row r="23" spans="1:9" x14ac:dyDescent="0.25">
      <c r="A23">
        <f>A22+20*4</f>
        <v>143.48000000000002</v>
      </c>
      <c r="B23" t="s">
        <v>19</v>
      </c>
      <c r="C23">
        <f>C22+16*4</f>
        <v>116.28</v>
      </c>
      <c r="F23">
        <v>1.68</v>
      </c>
    </row>
    <row r="24" spans="1:9" x14ac:dyDescent="0.25">
      <c r="A24">
        <f>A23/60</f>
        <v>2.3913333333333338</v>
      </c>
      <c r="B24" t="s">
        <v>17</v>
      </c>
      <c r="C24">
        <f>C23/60</f>
        <v>1.9379999999999999</v>
      </c>
      <c r="F24">
        <v>2.2400000000000002</v>
      </c>
    </row>
    <row r="25" spans="1:9" x14ac:dyDescent="0.25">
      <c r="A25">
        <f>(A24-2)*60</f>
        <v>23.480000000000025</v>
      </c>
      <c r="B25" t="s">
        <v>18</v>
      </c>
      <c r="C25">
        <f>(C24-1)*60</f>
        <v>56.279999999999994</v>
      </c>
      <c r="F25">
        <v>1.1200000000000001</v>
      </c>
    </row>
    <row r="26" spans="1:9" x14ac:dyDescent="0.25">
      <c r="F26">
        <v>2.2400000000000002</v>
      </c>
    </row>
    <row r="27" spans="1:9" x14ac:dyDescent="0.25">
      <c r="F27">
        <v>1.1200000000000001</v>
      </c>
    </row>
    <row r="28" spans="1:9" x14ac:dyDescent="0.25">
      <c r="C28" t="s">
        <v>20</v>
      </c>
      <c r="F28">
        <v>0.84</v>
      </c>
      <c r="I28" t="s">
        <v>21</v>
      </c>
    </row>
    <row r="29" spans="1:9" x14ac:dyDescent="0.25">
      <c r="F29">
        <v>9.52</v>
      </c>
    </row>
    <row r="30" spans="1:9" x14ac:dyDescent="0.25">
      <c r="F30">
        <v>1.68</v>
      </c>
    </row>
    <row r="31" spans="1:9" x14ac:dyDescent="0.25">
      <c r="F31">
        <v>8.1199999999999992</v>
      </c>
    </row>
    <row r="32" spans="1:9" x14ac:dyDescent="0.25">
      <c r="F32">
        <v>17</v>
      </c>
    </row>
    <row r="34" spans="6:6" x14ac:dyDescent="0.25">
      <c r="F34">
        <f>SUM(F1:F32)</f>
        <v>99.240000000000009</v>
      </c>
    </row>
    <row r="35" spans="6:6" x14ac:dyDescent="0.25">
      <c r="F35">
        <f>F34+32*4</f>
        <v>227.24</v>
      </c>
    </row>
    <row r="36" spans="6:6" x14ac:dyDescent="0.25">
      <c r="F36">
        <f>F35/60</f>
        <v>3.7873333333333337</v>
      </c>
    </row>
    <row r="37" spans="6:6" x14ac:dyDescent="0.25">
      <c r="F37">
        <f>(F36-3)*60</f>
        <v>47.240000000000023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4CA-6B0B-4181-A77F-AB12F0C6944C}">
  <dimension ref="A1:H31"/>
  <sheetViews>
    <sheetView topLeftCell="A15" workbookViewId="0">
      <selection activeCell="B25" sqref="B25"/>
    </sheetView>
  </sheetViews>
  <sheetFormatPr defaultColWidth="11.42578125" defaultRowHeight="14.3" x14ac:dyDescent="0.25"/>
  <sheetData>
    <row r="1" spans="2:7" x14ac:dyDescent="0.25">
      <c r="B1">
        <v>3360</v>
      </c>
      <c r="C1">
        <v>3360</v>
      </c>
      <c r="D1">
        <v>2800</v>
      </c>
      <c r="E1">
        <v>280</v>
      </c>
      <c r="F1">
        <v>3080</v>
      </c>
      <c r="G1">
        <v>1120</v>
      </c>
    </row>
    <row r="2" spans="2:7" x14ac:dyDescent="0.25">
      <c r="B2">
        <v>1400</v>
      </c>
      <c r="C2">
        <v>1400</v>
      </c>
      <c r="D2">
        <v>3360</v>
      </c>
      <c r="E2">
        <v>6160</v>
      </c>
      <c r="F2">
        <v>1400</v>
      </c>
      <c r="G2">
        <v>1120</v>
      </c>
    </row>
    <row r="3" spans="2:7" x14ac:dyDescent="0.25">
      <c r="B3">
        <v>280</v>
      </c>
      <c r="C3">
        <v>560</v>
      </c>
      <c r="D3">
        <v>3360</v>
      </c>
      <c r="E3">
        <v>2800</v>
      </c>
      <c r="F3">
        <v>560</v>
      </c>
      <c r="G3">
        <v>2520</v>
      </c>
    </row>
    <row r="4" spans="2:7" x14ac:dyDescent="0.25">
      <c r="B4">
        <v>560</v>
      </c>
      <c r="C4">
        <v>3360</v>
      </c>
      <c r="D4">
        <v>1400</v>
      </c>
      <c r="E4">
        <v>280</v>
      </c>
      <c r="F4">
        <v>4760</v>
      </c>
      <c r="G4">
        <v>2240</v>
      </c>
    </row>
    <row r="5" spans="2:7" x14ac:dyDescent="0.25">
      <c r="B5">
        <v>840</v>
      </c>
      <c r="C5">
        <v>1400</v>
      </c>
      <c r="D5">
        <v>1960</v>
      </c>
      <c r="E5">
        <v>840</v>
      </c>
      <c r="F5">
        <v>1680</v>
      </c>
      <c r="G5">
        <v>840</v>
      </c>
    </row>
    <row r="6" spans="2:7" x14ac:dyDescent="0.25">
      <c r="B6">
        <v>280</v>
      </c>
      <c r="C6">
        <v>1120</v>
      </c>
      <c r="D6">
        <v>3080</v>
      </c>
      <c r="E6">
        <v>560</v>
      </c>
      <c r="F6">
        <v>560</v>
      </c>
      <c r="G6">
        <v>1680</v>
      </c>
    </row>
    <row r="7" spans="2:7" x14ac:dyDescent="0.25">
      <c r="B7">
        <v>1680</v>
      </c>
      <c r="C7">
        <v>840</v>
      </c>
      <c r="D7">
        <v>280</v>
      </c>
      <c r="E7">
        <v>840</v>
      </c>
      <c r="F7">
        <v>3360</v>
      </c>
      <c r="G7">
        <v>1680</v>
      </c>
    </row>
    <row r="8" spans="2:7" x14ac:dyDescent="0.25">
      <c r="B8">
        <v>2240</v>
      </c>
      <c r="C8">
        <v>5880</v>
      </c>
      <c r="D8">
        <v>2520</v>
      </c>
      <c r="E8">
        <v>1120</v>
      </c>
      <c r="F8">
        <v>1120</v>
      </c>
      <c r="G8">
        <v>3080</v>
      </c>
    </row>
    <row r="9" spans="2:7" x14ac:dyDescent="0.25">
      <c r="B9">
        <v>1120</v>
      </c>
      <c r="C9">
        <v>280</v>
      </c>
      <c r="D9">
        <v>280</v>
      </c>
      <c r="E9">
        <v>840</v>
      </c>
      <c r="F9">
        <v>280</v>
      </c>
      <c r="G9">
        <v>280</v>
      </c>
    </row>
    <row r="10" spans="2:7" x14ac:dyDescent="0.25">
      <c r="B10">
        <v>2240</v>
      </c>
      <c r="C10">
        <v>560</v>
      </c>
      <c r="D10">
        <v>3080</v>
      </c>
      <c r="E10">
        <v>1120</v>
      </c>
      <c r="F10">
        <v>3640</v>
      </c>
      <c r="G10">
        <v>2240</v>
      </c>
    </row>
    <row r="11" spans="2:7" x14ac:dyDescent="0.25">
      <c r="B11">
        <v>1120</v>
      </c>
      <c r="C11">
        <v>280</v>
      </c>
      <c r="D11">
        <v>1120</v>
      </c>
      <c r="E11">
        <v>1120</v>
      </c>
      <c r="F11">
        <v>560</v>
      </c>
      <c r="G11">
        <v>1960</v>
      </c>
    </row>
    <row r="12" spans="2:7" x14ac:dyDescent="0.25">
      <c r="B12">
        <v>840</v>
      </c>
      <c r="C12">
        <v>560</v>
      </c>
      <c r="D12">
        <v>1120</v>
      </c>
      <c r="E12">
        <v>560</v>
      </c>
      <c r="F12">
        <v>1400</v>
      </c>
      <c r="G12">
        <v>280</v>
      </c>
    </row>
    <row r="13" spans="2:7" x14ac:dyDescent="0.25">
      <c r="B13">
        <v>9520</v>
      </c>
      <c r="C13">
        <v>1400</v>
      </c>
      <c r="D13">
        <v>2240</v>
      </c>
      <c r="E13">
        <v>840</v>
      </c>
      <c r="F13">
        <v>840</v>
      </c>
      <c r="G13">
        <v>3920</v>
      </c>
    </row>
    <row r="14" spans="2:7" x14ac:dyDescent="0.25">
      <c r="B14">
        <v>1680</v>
      </c>
      <c r="C14">
        <v>3360</v>
      </c>
      <c r="D14">
        <v>840</v>
      </c>
      <c r="E14">
        <v>3080</v>
      </c>
      <c r="F14">
        <v>280</v>
      </c>
      <c r="G14">
        <v>1400</v>
      </c>
    </row>
    <row r="15" spans="2:7" x14ac:dyDescent="0.25">
      <c r="B15">
        <v>8120</v>
      </c>
      <c r="C15">
        <v>5600</v>
      </c>
      <c r="D15">
        <v>5040</v>
      </c>
      <c r="E15">
        <v>560</v>
      </c>
      <c r="F15">
        <v>5320</v>
      </c>
      <c r="G15">
        <v>1400</v>
      </c>
    </row>
    <row r="16" spans="2:7" x14ac:dyDescent="0.25">
      <c r="B16">
        <v>17000</v>
      </c>
      <c r="C16">
        <v>17000</v>
      </c>
      <c r="D16">
        <v>17000</v>
      </c>
      <c r="E16">
        <v>17000</v>
      </c>
      <c r="F16">
        <v>17000</v>
      </c>
      <c r="G16">
        <v>17000</v>
      </c>
    </row>
    <row r="21" spans="1:8" x14ac:dyDescent="0.25">
      <c r="A21" t="s">
        <v>9</v>
      </c>
      <c r="B21">
        <v>1000</v>
      </c>
    </row>
    <row r="22" spans="1:8" x14ac:dyDescent="0.25">
      <c r="A22" t="s">
        <v>0</v>
      </c>
      <c r="B22">
        <f>SUM(B1:B21)</f>
        <v>53280</v>
      </c>
      <c r="C22">
        <f t="shared" ref="C22:G22" si="0">SUM(C1:C21)</f>
        <v>46960</v>
      </c>
      <c r="D22">
        <f t="shared" si="0"/>
        <v>49480</v>
      </c>
      <c r="E22">
        <f t="shared" si="0"/>
        <v>38000</v>
      </c>
      <c r="F22">
        <f t="shared" si="0"/>
        <v>45840</v>
      </c>
      <c r="G22">
        <f t="shared" si="0"/>
        <v>42760</v>
      </c>
    </row>
    <row r="23" spans="1:8" x14ac:dyDescent="0.25">
      <c r="A23" t="s">
        <v>1</v>
      </c>
      <c r="B23">
        <f>B22/1000</f>
        <v>53.28</v>
      </c>
      <c r="C23">
        <f>C22/1000</f>
        <v>46.96</v>
      </c>
      <c r="D23">
        <f t="shared" ref="D23:G23" si="1">D22/1000</f>
        <v>49.48</v>
      </c>
      <c r="E23">
        <f t="shared" si="1"/>
        <v>38</v>
      </c>
      <c r="F23">
        <f t="shared" si="1"/>
        <v>45.84</v>
      </c>
      <c r="G23">
        <f t="shared" si="1"/>
        <v>42.76</v>
      </c>
    </row>
    <row r="24" spans="1:8" x14ac:dyDescent="0.25">
      <c r="A24" t="s">
        <v>5</v>
      </c>
      <c r="B24">
        <f>B23-3</f>
        <v>50.28</v>
      </c>
      <c r="C24">
        <f>C23-3</f>
        <v>43.96</v>
      </c>
      <c r="D24">
        <f t="shared" ref="D24:G24" si="2">D23-3</f>
        <v>46.48</v>
      </c>
      <c r="E24">
        <f t="shared" si="2"/>
        <v>35</v>
      </c>
      <c r="F24">
        <f t="shared" si="2"/>
        <v>42.84</v>
      </c>
      <c r="G24">
        <f t="shared" si="2"/>
        <v>39.76</v>
      </c>
    </row>
    <row r="25" spans="1:8" x14ac:dyDescent="0.25">
      <c r="A25" t="s">
        <v>2</v>
      </c>
      <c r="B25">
        <f>B24+16*4</f>
        <v>114.28</v>
      </c>
      <c r="C25">
        <f t="shared" ref="C25:G25" si="3">C24+16*4</f>
        <v>107.96000000000001</v>
      </c>
      <c r="D25">
        <f t="shared" si="3"/>
        <v>110.47999999999999</v>
      </c>
      <c r="E25">
        <f t="shared" si="3"/>
        <v>99</v>
      </c>
      <c r="F25">
        <f t="shared" si="3"/>
        <v>106.84</v>
      </c>
      <c r="G25">
        <f t="shared" si="3"/>
        <v>103.75999999999999</v>
      </c>
    </row>
    <row r="26" spans="1:8" x14ac:dyDescent="0.25">
      <c r="A26" t="s">
        <v>6</v>
      </c>
      <c r="B26">
        <f>B25/2.8</f>
        <v>40.814285714285717</v>
      </c>
      <c r="C26">
        <f>C25/2.8</f>
        <v>38.557142857142864</v>
      </c>
      <c r="D26">
        <f t="shared" ref="D26:G26" si="4">D25/2.8</f>
        <v>39.457142857142856</v>
      </c>
      <c r="E26">
        <f t="shared" si="4"/>
        <v>35.357142857142861</v>
      </c>
      <c r="F26">
        <f t="shared" si="4"/>
        <v>38.157142857142858</v>
      </c>
      <c r="G26">
        <f t="shared" si="4"/>
        <v>37.057142857142857</v>
      </c>
    </row>
    <row r="27" spans="1:8" x14ac:dyDescent="0.25">
      <c r="A27" t="s">
        <v>13</v>
      </c>
      <c r="B27">
        <f>ROUND(B26,0)</f>
        <v>41</v>
      </c>
      <c r="C27">
        <f t="shared" ref="C27:G27" si="5">ROUND(C26,0)</f>
        <v>39</v>
      </c>
      <c r="D27">
        <v>40</v>
      </c>
      <c r="E27">
        <v>36</v>
      </c>
      <c r="F27">
        <v>38</v>
      </c>
      <c r="G27">
        <f t="shared" si="5"/>
        <v>37</v>
      </c>
    </row>
    <row r="29" spans="1:8" x14ac:dyDescent="0.25">
      <c r="A29" t="s">
        <v>11</v>
      </c>
      <c r="B29">
        <f>B25+3</f>
        <v>117.28</v>
      </c>
      <c r="C29">
        <f t="shared" ref="C29:G29" si="6">C25+3</f>
        <v>110.96000000000001</v>
      </c>
      <c r="D29">
        <f t="shared" si="6"/>
        <v>113.47999999999999</v>
      </c>
      <c r="E29">
        <f t="shared" si="6"/>
        <v>102</v>
      </c>
      <c r="F29">
        <f t="shared" si="6"/>
        <v>109.84</v>
      </c>
      <c r="G29">
        <f t="shared" si="6"/>
        <v>106.75999999999999</v>
      </c>
      <c r="H29">
        <f>SUM(B29:G29)</f>
        <v>660.32</v>
      </c>
    </row>
    <row r="30" spans="1:8" x14ac:dyDescent="0.25">
      <c r="A30" t="s">
        <v>12</v>
      </c>
      <c r="B30">
        <f>B27*2.8</f>
        <v>114.8</v>
      </c>
      <c r="C30">
        <f t="shared" ref="C30:G30" si="7">C27*2.8</f>
        <v>109.19999999999999</v>
      </c>
      <c r="D30">
        <f t="shared" si="7"/>
        <v>112</v>
      </c>
      <c r="E30">
        <f t="shared" si="7"/>
        <v>100.8</v>
      </c>
      <c r="F30">
        <f t="shared" si="7"/>
        <v>106.39999999999999</v>
      </c>
      <c r="G30">
        <f t="shared" si="7"/>
        <v>103.6</v>
      </c>
      <c r="H30">
        <f>SUM(B30:G30)</f>
        <v>646.80000000000007</v>
      </c>
    </row>
    <row r="31" spans="1:8" x14ac:dyDescent="0.25">
      <c r="A31" t="s">
        <v>15</v>
      </c>
      <c r="B31">
        <f>B29-B30</f>
        <v>2.480000000000004</v>
      </c>
      <c r="C31">
        <f t="shared" ref="C31:H31" si="8">C29-C30</f>
        <v>1.7600000000000193</v>
      </c>
      <c r="D31">
        <f t="shared" si="8"/>
        <v>1.4799999999999898</v>
      </c>
      <c r="E31">
        <f t="shared" si="8"/>
        <v>1.2000000000000028</v>
      </c>
      <c r="F31">
        <f t="shared" si="8"/>
        <v>3.4400000000000119</v>
      </c>
      <c r="G31">
        <f t="shared" si="8"/>
        <v>3.1599999999999966</v>
      </c>
      <c r="H31">
        <f t="shared" si="8"/>
        <v>13.519999999999982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18EE-F9B7-44E1-A7E5-9C4E4B882B94}">
  <dimension ref="A1:H32"/>
  <sheetViews>
    <sheetView topLeftCell="A15" workbookViewId="0">
      <selection activeCell="E33" sqref="E33"/>
    </sheetView>
  </sheetViews>
  <sheetFormatPr defaultColWidth="11.42578125" defaultRowHeight="14.3" x14ac:dyDescent="0.25"/>
  <sheetData>
    <row r="1" spans="2:5" x14ac:dyDescent="0.25">
      <c r="B1">
        <v>560</v>
      </c>
      <c r="C1">
        <v>280</v>
      </c>
      <c r="D1">
        <v>280</v>
      </c>
      <c r="E1">
        <v>1960</v>
      </c>
    </row>
    <row r="2" spans="2:5" x14ac:dyDescent="0.25">
      <c r="B2">
        <v>1120</v>
      </c>
      <c r="C2">
        <v>560</v>
      </c>
      <c r="D2">
        <v>4480</v>
      </c>
      <c r="E2">
        <v>3360</v>
      </c>
    </row>
    <row r="3" spans="2:5" x14ac:dyDescent="0.25">
      <c r="B3">
        <v>1960</v>
      </c>
      <c r="C3">
        <v>3080</v>
      </c>
      <c r="D3">
        <v>2520</v>
      </c>
      <c r="E3">
        <v>840</v>
      </c>
    </row>
    <row r="4" spans="2:5" x14ac:dyDescent="0.25">
      <c r="B4">
        <v>2800</v>
      </c>
      <c r="C4">
        <v>5040</v>
      </c>
      <c r="D4">
        <v>5040</v>
      </c>
      <c r="E4">
        <v>3640</v>
      </c>
    </row>
    <row r="5" spans="2:5" x14ac:dyDescent="0.25">
      <c r="B5">
        <v>1400</v>
      </c>
      <c r="C5">
        <v>1120</v>
      </c>
      <c r="D5">
        <v>280</v>
      </c>
      <c r="E5">
        <v>560</v>
      </c>
    </row>
    <row r="6" spans="2:5" x14ac:dyDescent="0.25">
      <c r="B6">
        <v>560</v>
      </c>
      <c r="C6">
        <v>840</v>
      </c>
      <c r="D6">
        <v>1120</v>
      </c>
      <c r="E6">
        <v>560</v>
      </c>
    </row>
    <row r="7" spans="2:5" x14ac:dyDescent="0.25">
      <c r="B7">
        <v>840</v>
      </c>
      <c r="C7">
        <v>1120</v>
      </c>
      <c r="D7">
        <v>1400</v>
      </c>
      <c r="E7">
        <v>3640</v>
      </c>
    </row>
    <row r="8" spans="2:5" x14ac:dyDescent="0.25">
      <c r="B8">
        <v>1680</v>
      </c>
      <c r="C8">
        <v>3640</v>
      </c>
      <c r="D8">
        <v>2240</v>
      </c>
      <c r="E8">
        <v>4480</v>
      </c>
    </row>
    <row r="9" spans="2:5" x14ac:dyDescent="0.25">
      <c r="B9">
        <v>560</v>
      </c>
      <c r="C9">
        <v>3640</v>
      </c>
      <c r="D9">
        <v>560</v>
      </c>
      <c r="E9">
        <v>280</v>
      </c>
    </row>
    <row r="10" spans="2:5" x14ac:dyDescent="0.25">
      <c r="B10">
        <v>280</v>
      </c>
      <c r="C10">
        <v>2520</v>
      </c>
      <c r="D10">
        <v>3360</v>
      </c>
      <c r="E10">
        <v>1120</v>
      </c>
    </row>
    <row r="11" spans="2:5" x14ac:dyDescent="0.25">
      <c r="B11">
        <v>840</v>
      </c>
      <c r="C11">
        <v>280</v>
      </c>
      <c r="D11">
        <v>1120</v>
      </c>
      <c r="E11">
        <v>1120</v>
      </c>
    </row>
    <row r="12" spans="2:5" x14ac:dyDescent="0.25">
      <c r="B12">
        <v>7280</v>
      </c>
      <c r="C12">
        <v>280</v>
      </c>
      <c r="D12">
        <v>5880</v>
      </c>
      <c r="E12">
        <v>560</v>
      </c>
    </row>
    <row r="13" spans="2:5" x14ac:dyDescent="0.25">
      <c r="B13">
        <v>3640</v>
      </c>
      <c r="C13">
        <v>280</v>
      </c>
      <c r="D13">
        <v>3360</v>
      </c>
      <c r="E13">
        <v>280</v>
      </c>
    </row>
    <row r="14" spans="2:5" x14ac:dyDescent="0.25">
      <c r="B14">
        <v>3640</v>
      </c>
      <c r="C14">
        <v>3080</v>
      </c>
      <c r="D14">
        <v>280</v>
      </c>
      <c r="E14">
        <v>280</v>
      </c>
    </row>
    <row r="15" spans="2:5" x14ac:dyDescent="0.25">
      <c r="B15">
        <v>5040</v>
      </c>
      <c r="C15">
        <v>560</v>
      </c>
      <c r="D15">
        <v>2800</v>
      </c>
      <c r="E15">
        <v>840</v>
      </c>
    </row>
    <row r="16" spans="2:5" x14ac:dyDescent="0.25">
      <c r="B16">
        <v>17000</v>
      </c>
      <c r="C16">
        <v>17000</v>
      </c>
      <c r="D16">
        <v>17000</v>
      </c>
      <c r="E16">
        <v>17000</v>
      </c>
    </row>
    <row r="21" spans="1:8" x14ac:dyDescent="0.25">
      <c r="A21" t="s">
        <v>9</v>
      </c>
      <c r="B21">
        <v>1000</v>
      </c>
    </row>
    <row r="22" spans="1:8" x14ac:dyDescent="0.25">
      <c r="A22" t="s">
        <v>0</v>
      </c>
      <c r="B22">
        <f>SUM(B1:B21)</f>
        <v>50200</v>
      </c>
      <c r="C22">
        <f t="shared" ref="C22:E22" si="0">SUM(C1:C21)</f>
        <v>43320</v>
      </c>
      <c r="D22">
        <f t="shared" si="0"/>
        <v>51720</v>
      </c>
      <c r="E22">
        <f t="shared" si="0"/>
        <v>40520</v>
      </c>
    </row>
    <row r="23" spans="1:8" x14ac:dyDescent="0.25">
      <c r="A23" t="s">
        <v>1</v>
      </c>
      <c r="B23">
        <f>B22/1000</f>
        <v>50.2</v>
      </c>
      <c r="C23">
        <f>C22/1000</f>
        <v>43.32</v>
      </c>
      <c r="D23">
        <f t="shared" ref="D23:E23" si="1">D22/1000</f>
        <v>51.72</v>
      </c>
      <c r="E23">
        <f t="shared" si="1"/>
        <v>40.520000000000003</v>
      </c>
    </row>
    <row r="24" spans="1:8" x14ac:dyDescent="0.25">
      <c r="A24" t="s">
        <v>5</v>
      </c>
      <c r="B24">
        <f>B23-3</f>
        <v>47.2</v>
      </c>
      <c r="C24">
        <f>C23-3</f>
        <v>40.32</v>
      </c>
      <c r="D24">
        <f t="shared" ref="D24:E24" si="2">D23-3</f>
        <v>48.72</v>
      </c>
      <c r="E24">
        <f t="shared" si="2"/>
        <v>37.520000000000003</v>
      </c>
    </row>
    <row r="25" spans="1:8" x14ac:dyDescent="0.25">
      <c r="A25" t="s">
        <v>2</v>
      </c>
      <c r="B25">
        <f>B24+16*4</f>
        <v>111.2</v>
      </c>
      <c r="C25">
        <f t="shared" ref="C25:E25" si="3">C24+16*4</f>
        <v>104.32</v>
      </c>
      <c r="D25">
        <f t="shared" si="3"/>
        <v>112.72</v>
      </c>
      <c r="E25">
        <f t="shared" si="3"/>
        <v>101.52000000000001</v>
      </c>
    </row>
    <row r="26" spans="1:8" x14ac:dyDescent="0.25">
      <c r="A26" t="s">
        <v>6</v>
      </c>
      <c r="B26">
        <f>B25/2.8</f>
        <v>39.714285714285715</v>
      </c>
      <c r="C26">
        <f>C25/2.8</f>
        <v>37.25714285714286</v>
      </c>
      <c r="D26">
        <f t="shared" ref="D26:E26" si="4">D25/2.8</f>
        <v>40.25714285714286</v>
      </c>
      <c r="E26">
        <f t="shared" si="4"/>
        <v>36.25714285714286</v>
      </c>
    </row>
    <row r="27" spans="1:8" x14ac:dyDescent="0.25">
      <c r="A27" t="s">
        <v>13</v>
      </c>
      <c r="B27">
        <f>ROUND(B26,0)</f>
        <v>40</v>
      </c>
      <c r="C27">
        <f t="shared" ref="C27:E27" si="5">ROUND(C26,0)</f>
        <v>37</v>
      </c>
      <c r="D27">
        <f t="shared" si="5"/>
        <v>40</v>
      </c>
      <c r="E27">
        <f t="shared" si="5"/>
        <v>36</v>
      </c>
    </row>
    <row r="29" spans="1:8" x14ac:dyDescent="0.25">
      <c r="A29" t="s">
        <v>11</v>
      </c>
      <c r="B29">
        <f>B25+3</f>
        <v>114.2</v>
      </c>
      <c r="C29">
        <f t="shared" ref="C29:E29" si="6">C25+3</f>
        <v>107.32</v>
      </c>
      <c r="D29">
        <f t="shared" si="6"/>
        <v>115.72</v>
      </c>
      <c r="E29">
        <f t="shared" si="6"/>
        <v>104.52000000000001</v>
      </c>
      <c r="H29">
        <f>SUM(B29:G29)</f>
        <v>441.76</v>
      </c>
    </row>
    <row r="30" spans="1:8" x14ac:dyDescent="0.25">
      <c r="A30" t="s">
        <v>12</v>
      </c>
      <c r="B30">
        <f>B27*2.8</f>
        <v>112</v>
      </c>
      <c r="C30">
        <f t="shared" ref="C30:E30" si="7">C27*2.8</f>
        <v>103.6</v>
      </c>
      <c r="D30">
        <f t="shared" si="7"/>
        <v>112</v>
      </c>
      <c r="E30">
        <f t="shared" si="7"/>
        <v>100.8</v>
      </c>
      <c r="H30">
        <f>SUM(B30:G30)</f>
        <v>428.40000000000003</v>
      </c>
    </row>
    <row r="31" spans="1:8" x14ac:dyDescent="0.25">
      <c r="A31" t="s">
        <v>15</v>
      </c>
      <c r="B31">
        <f>B29-B30</f>
        <v>2.2000000000000028</v>
      </c>
      <c r="C31">
        <f t="shared" ref="C31:H31" si="8">C29-C30</f>
        <v>3.7199999999999989</v>
      </c>
      <c r="D31">
        <f t="shared" si="8"/>
        <v>3.7199999999999989</v>
      </c>
      <c r="E31">
        <f t="shared" si="8"/>
        <v>3.7200000000000131</v>
      </c>
      <c r="H31">
        <f t="shared" si="8"/>
        <v>13.359999999999957</v>
      </c>
    </row>
    <row r="32" spans="1:8" x14ac:dyDescent="0.25">
      <c r="B32">
        <f>B31-2.8</f>
        <v>-0.59999999999999698</v>
      </c>
      <c r="C32">
        <f t="shared" ref="C32:E32" si="9">C31-2.8</f>
        <v>0.91999999999999904</v>
      </c>
      <c r="D32">
        <f t="shared" si="9"/>
        <v>0.91999999999999904</v>
      </c>
      <c r="E32">
        <f t="shared" si="9"/>
        <v>0.92000000000001325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1959-7D03-4DB2-AA12-97BF688D4C39}">
  <dimension ref="A1:H31"/>
  <sheetViews>
    <sheetView topLeftCell="A18" workbookViewId="0">
      <selection activeCell="B32" sqref="B32"/>
    </sheetView>
  </sheetViews>
  <sheetFormatPr defaultColWidth="11.42578125" defaultRowHeight="14.3" x14ac:dyDescent="0.25"/>
  <sheetData>
    <row r="1" spans="2:5" x14ac:dyDescent="0.25">
      <c r="B1">
        <v>560</v>
      </c>
      <c r="C1">
        <v>280</v>
      </c>
      <c r="D1">
        <v>280</v>
      </c>
      <c r="E1">
        <v>1960</v>
      </c>
    </row>
    <row r="2" spans="2:5" x14ac:dyDescent="0.25">
      <c r="B2">
        <v>1120</v>
      </c>
      <c r="C2">
        <v>560</v>
      </c>
      <c r="D2">
        <v>4480</v>
      </c>
      <c r="E2">
        <v>3360</v>
      </c>
    </row>
    <row r="3" spans="2:5" x14ac:dyDescent="0.25">
      <c r="B3">
        <v>1960</v>
      </c>
      <c r="C3">
        <v>3080</v>
      </c>
      <c r="D3">
        <v>2520</v>
      </c>
      <c r="E3">
        <v>840</v>
      </c>
    </row>
    <row r="4" spans="2:5" x14ac:dyDescent="0.25">
      <c r="B4">
        <v>2800</v>
      </c>
      <c r="C4">
        <v>5040</v>
      </c>
      <c r="D4">
        <v>5040</v>
      </c>
      <c r="E4">
        <v>3640</v>
      </c>
    </row>
    <row r="5" spans="2:5" x14ac:dyDescent="0.25">
      <c r="B5">
        <v>1400</v>
      </c>
      <c r="C5">
        <v>1120</v>
      </c>
      <c r="D5">
        <v>280</v>
      </c>
      <c r="E5">
        <v>560</v>
      </c>
    </row>
    <row r="6" spans="2:5" x14ac:dyDescent="0.25">
      <c r="B6">
        <v>560</v>
      </c>
      <c r="C6">
        <v>840</v>
      </c>
      <c r="D6">
        <v>1120</v>
      </c>
      <c r="E6">
        <v>560</v>
      </c>
    </row>
    <row r="7" spans="2:5" x14ac:dyDescent="0.25">
      <c r="B7">
        <v>840</v>
      </c>
      <c r="C7">
        <v>1120</v>
      </c>
      <c r="D7">
        <v>1400</v>
      </c>
      <c r="E7">
        <v>3640</v>
      </c>
    </row>
    <row r="8" spans="2:5" x14ac:dyDescent="0.25">
      <c r="B8">
        <v>1680</v>
      </c>
      <c r="C8">
        <v>3640</v>
      </c>
      <c r="D8">
        <v>2240</v>
      </c>
      <c r="E8">
        <v>4480</v>
      </c>
    </row>
    <row r="9" spans="2:5" x14ac:dyDescent="0.25">
      <c r="B9">
        <v>560</v>
      </c>
      <c r="C9">
        <v>3640</v>
      </c>
      <c r="D9">
        <v>560</v>
      </c>
      <c r="E9">
        <v>280</v>
      </c>
    </row>
    <row r="10" spans="2:5" x14ac:dyDescent="0.25">
      <c r="B10">
        <v>280</v>
      </c>
      <c r="C10">
        <v>2520</v>
      </c>
      <c r="D10">
        <v>3360</v>
      </c>
      <c r="E10">
        <v>1120</v>
      </c>
    </row>
    <row r="11" spans="2:5" x14ac:dyDescent="0.25">
      <c r="B11">
        <v>840</v>
      </c>
      <c r="C11">
        <v>280</v>
      </c>
      <c r="D11">
        <v>1120</v>
      </c>
      <c r="E11">
        <v>1120</v>
      </c>
    </row>
    <row r="12" spans="2:5" x14ac:dyDescent="0.25">
      <c r="B12">
        <v>7280</v>
      </c>
      <c r="C12">
        <v>280</v>
      </c>
      <c r="D12">
        <v>5880</v>
      </c>
      <c r="E12">
        <v>560</v>
      </c>
    </row>
    <row r="13" spans="2:5" x14ac:dyDescent="0.25">
      <c r="B13">
        <v>3640</v>
      </c>
      <c r="C13">
        <v>280</v>
      </c>
      <c r="D13">
        <v>3360</v>
      </c>
      <c r="E13">
        <v>280</v>
      </c>
    </row>
    <row r="14" spans="2:5" x14ac:dyDescent="0.25">
      <c r="B14">
        <v>3640</v>
      </c>
      <c r="C14">
        <v>3080</v>
      </c>
      <c r="D14">
        <v>280</v>
      </c>
      <c r="E14">
        <v>280</v>
      </c>
    </row>
    <row r="15" spans="2:5" x14ac:dyDescent="0.25">
      <c r="B15">
        <v>5040</v>
      </c>
      <c r="C15">
        <v>560</v>
      </c>
      <c r="D15">
        <v>2800</v>
      </c>
      <c r="E15">
        <v>840</v>
      </c>
    </row>
    <row r="16" spans="2:5" x14ac:dyDescent="0.25">
      <c r="B16">
        <v>17000</v>
      </c>
      <c r="C16">
        <v>17000</v>
      </c>
      <c r="D16">
        <v>17000</v>
      </c>
      <c r="E16">
        <v>17000</v>
      </c>
    </row>
    <row r="21" spans="1:8" x14ac:dyDescent="0.25">
      <c r="A21" t="s">
        <v>9</v>
      </c>
      <c r="B21">
        <v>1000</v>
      </c>
    </row>
    <row r="22" spans="1:8" x14ac:dyDescent="0.25">
      <c r="A22" t="s">
        <v>0</v>
      </c>
      <c r="B22">
        <f>SUM(B1:B21)</f>
        <v>50200</v>
      </c>
      <c r="C22">
        <f t="shared" ref="C22:E22" si="0">SUM(C1:C21)</f>
        <v>43320</v>
      </c>
      <c r="D22">
        <f t="shared" si="0"/>
        <v>51720</v>
      </c>
      <c r="E22">
        <f t="shared" si="0"/>
        <v>40520</v>
      </c>
    </row>
    <row r="23" spans="1:8" x14ac:dyDescent="0.25">
      <c r="A23" t="s">
        <v>1</v>
      </c>
      <c r="B23">
        <f>B22/1000</f>
        <v>50.2</v>
      </c>
      <c r="C23">
        <f>C22/1000</f>
        <v>43.32</v>
      </c>
      <c r="D23">
        <f t="shared" ref="D23:E23" si="1">D22/1000</f>
        <v>51.72</v>
      </c>
      <c r="E23">
        <f t="shared" si="1"/>
        <v>40.520000000000003</v>
      </c>
    </row>
    <row r="24" spans="1:8" x14ac:dyDescent="0.25">
      <c r="A24" t="s">
        <v>5</v>
      </c>
      <c r="B24">
        <f>B23-3</f>
        <v>47.2</v>
      </c>
      <c r="C24">
        <f>C23-3</f>
        <v>40.32</v>
      </c>
      <c r="D24">
        <f t="shared" ref="D24:E24" si="2">D23-3</f>
        <v>48.72</v>
      </c>
      <c r="E24">
        <f t="shared" si="2"/>
        <v>37.520000000000003</v>
      </c>
    </row>
    <row r="25" spans="1:8" x14ac:dyDescent="0.25">
      <c r="A25" t="s">
        <v>2</v>
      </c>
      <c r="B25">
        <f>B24+16*2.5</f>
        <v>87.2</v>
      </c>
      <c r="C25">
        <f t="shared" ref="C25:E25" si="3">C24+16*2.5</f>
        <v>80.319999999999993</v>
      </c>
      <c r="D25">
        <f t="shared" si="3"/>
        <v>88.72</v>
      </c>
      <c r="E25">
        <f t="shared" si="3"/>
        <v>77.52000000000001</v>
      </c>
    </row>
    <row r="26" spans="1:8" x14ac:dyDescent="0.25">
      <c r="A26" t="s">
        <v>6</v>
      </c>
      <c r="B26">
        <f>B25/2.8</f>
        <v>31.142857142857146</v>
      </c>
      <c r="C26">
        <f>C25/2.8</f>
        <v>28.685714285714287</v>
      </c>
      <c r="D26">
        <f t="shared" ref="D26:E26" si="4">D25/2.8</f>
        <v>31.685714285714287</v>
      </c>
      <c r="E26">
        <f t="shared" si="4"/>
        <v>27.68571428571429</v>
      </c>
    </row>
    <row r="27" spans="1:8" x14ac:dyDescent="0.25">
      <c r="A27" t="s">
        <v>13</v>
      </c>
      <c r="B27">
        <f t="shared" ref="B27:E27" si="5">ROUND(B26,0)</f>
        <v>31</v>
      </c>
      <c r="C27">
        <f t="shared" si="5"/>
        <v>29</v>
      </c>
      <c r="D27">
        <f t="shared" si="5"/>
        <v>32</v>
      </c>
      <c r="E27">
        <f t="shared" si="5"/>
        <v>28</v>
      </c>
    </row>
    <row r="29" spans="1:8" x14ac:dyDescent="0.25">
      <c r="A29" t="s">
        <v>11</v>
      </c>
      <c r="B29">
        <f>B25+3</f>
        <v>90.2</v>
      </c>
      <c r="C29">
        <f t="shared" ref="C29:E29" si="6">C25+3</f>
        <v>83.32</v>
      </c>
      <c r="D29">
        <f t="shared" si="6"/>
        <v>91.72</v>
      </c>
      <c r="E29">
        <f t="shared" si="6"/>
        <v>80.52000000000001</v>
      </c>
      <c r="H29">
        <f>SUM(B29:G29)</f>
        <v>345.76</v>
      </c>
    </row>
    <row r="30" spans="1:8" x14ac:dyDescent="0.25">
      <c r="A30" t="s">
        <v>12</v>
      </c>
      <c r="B30">
        <f>B27*2.8</f>
        <v>86.8</v>
      </c>
      <c r="C30">
        <f t="shared" ref="C30:E30" si="7">C27*2.8</f>
        <v>81.199999999999989</v>
      </c>
      <c r="D30">
        <f t="shared" si="7"/>
        <v>89.6</v>
      </c>
      <c r="E30">
        <f t="shared" si="7"/>
        <v>78.399999999999991</v>
      </c>
      <c r="H30">
        <f>SUM(B30:G30)</f>
        <v>336</v>
      </c>
    </row>
    <row r="31" spans="1:8" x14ac:dyDescent="0.25">
      <c r="A31" t="s">
        <v>15</v>
      </c>
      <c r="B31">
        <f>B29-B30</f>
        <v>3.4000000000000057</v>
      </c>
      <c r="C31">
        <f t="shared" ref="C31:H31" si="8">C29-C30</f>
        <v>2.1200000000000045</v>
      </c>
      <c r="D31">
        <f t="shared" si="8"/>
        <v>2.1200000000000045</v>
      </c>
      <c r="E31">
        <f t="shared" si="8"/>
        <v>2.1200000000000188</v>
      </c>
      <c r="H31">
        <f t="shared" si="8"/>
        <v>9.7599999999999909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precond1</vt:lpstr>
      <vt:lpstr>precondadjusted</vt:lpstr>
      <vt:lpstr>cond</vt:lpstr>
      <vt:lpstr>Sheet2</vt:lpstr>
      <vt:lpstr>condadjusted</vt:lpstr>
      <vt:lpstr>inference</vt:lpstr>
      <vt:lpstr>inferenceadjusted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 Gramini</dc:creator>
  <cp:lastModifiedBy>Florian Leprevost</cp:lastModifiedBy>
  <dcterms:created xsi:type="dcterms:W3CDTF">2022-01-25T16:09:49Z</dcterms:created>
  <dcterms:modified xsi:type="dcterms:W3CDTF">2022-02-03T17:32:08Z</dcterms:modified>
</cp:coreProperties>
</file>