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nstall\SemLink\"/>
    </mc:Choice>
  </mc:AlternateContent>
  <xr:revisionPtr revIDLastSave="0" documentId="13_ncr:1_{3FEDB56D-F21A-49F1-AA7B-E120E1DCA7BF}" xr6:coauthVersionLast="47" xr6:coauthVersionMax="47" xr10:uidLastSave="{00000000-0000-0000-0000-000000000000}"/>
  <bookViews>
    <workbookView xWindow="-108" yWindow="-108" windowWidth="23256" windowHeight="13176" activeTab="3" xr2:uid="{7DCE6840-0CB1-499F-AB4F-E0D786E07834}"/>
  </bookViews>
  <sheets>
    <sheet name="precond1" sheetId="1" r:id="rId1"/>
    <sheet name="precondadjusted" sheetId="3" r:id="rId2"/>
    <sheet name="cond" sheetId="2" r:id="rId3"/>
    <sheet name="inference" sheetId="4" r:id="rId4"/>
    <sheet name="inferenceadjus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4" l="1"/>
  <c r="D41" i="4"/>
  <c r="E41" i="4"/>
  <c r="B41" i="4"/>
  <c r="C53" i="2"/>
  <c r="D53" i="2"/>
  <c r="E53" i="2"/>
  <c r="B53" i="2"/>
  <c r="E22" i="5" l="1"/>
  <c r="E23" i="5" s="1"/>
  <c r="E24" i="5" s="1"/>
  <c r="E25" i="5" s="1"/>
  <c r="D22" i="5"/>
  <c r="D23" i="5" s="1"/>
  <c r="D24" i="5" s="1"/>
  <c r="D25" i="5" s="1"/>
  <c r="C22" i="5"/>
  <c r="C23" i="5" s="1"/>
  <c r="C24" i="5" s="1"/>
  <c r="C25" i="5" s="1"/>
  <c r="B22" i="5"/>
  <c r="B23" i="5" s="1"/>
  <c r="B24" i="5" s="1"/>
  <c r="B25" i="5" s="1"/>
  <c r="C25" i="3"/>
  <c r="D25" i="3"/>
  <c r="E25" i="3"/>
  <c r="F25" i="3"/>
  <c r="G25" i="3"/>
  <c r="B25" i="3"/>
  <c r="B50" i="2"/>
  <c r="B22" i="3"/>
  <c r="B23" i="3" s="1"/>
  <c r="B24" i="3" s="1"/>
  <c r="B42" i="1"/>
  <c r="B43" i="1" s="1"/>
  <c r="B44" i="1" s="1"/>
  <c r="B45" i="1" s="1"/>
  <c r="B38" i="4"/>
  <c r="B39" i="4" s="1"/>
  <c r="B40" i="4" s="1"/>
  <c r="E38" i="4"/>
  <c r="E39" i="4" s="1"/>
  <c r="E40" i="4" s="1"/>
  <c r="D38" i="4"/>
  <c r="D39" i="4" s="1"/>
  <c r="D40" i="4" s="1"/>
  <c r="C38" i="4"/>
  <c r="C39" i="4" s="1"/>
  <c r="C40" i="4" s="1"/>
  <c r="G50" i="2"/>
  <c r="G51" i="2" s="1"/>
  <c r="G52" i="2" s="1"/>
  <c r="F50" i="2"/>
  <c r="F51" i="2" s="1"/>
  <c r="F52" i="2" s="1"/>
  <c r="E50" i="2"/>
  <c r="E51" i="2" s="1"/>
  <c r="E52" i="2" s="1"/>
  <c r="E54" i="2" s="1"/>
  <c r="D50" i="2"/>
  <c r="D51" i="2" s="1"/>
  <c r="D52" i="2" s="1"/>
  <c r="D54" i="2" s="1"/>
  <c r="C50" i="2"/>
  <c r="C51" i="2" s="1"/>
  <c r="C52" i="2" s="1"/>
  <c r="C54" i="2" s="1"/>
  <c r="G23" i="3"/>
  <c r="G24" i="3" s="1"/>
  <c r="F23" i="3"/>
  <c r="F24" i="3" s="1"/>
  <c r="C23" i="3"/>
  <c r="C24" i="3" s="1"/>
  <c r="G22" i="3"/>
  <c r="F22" i="3"/>
  <c r="E22" i="3"/>
  <c r="E23" i="3" s="1"/>
  <c r="E24" i="3" s="1"/>
  <c r="D22" i="3"/>
  <c r="D23" i="3" s="1"/>
  <c r="D24" i="3" s="1"/>
  <c r="C22" i="3"/>
  <c r="C42" i="1"/>
  <c r="C43" i="1" s="1"/>
  <c r="C44" i="1" s="1"/>
  <c r="C45" i="1" s="1"/>
  <c r="D42" i="1"/>
  <c r="D43" i="1" s="1"/>
  <c r="D44" i="1" s="1"/>
  <c r="D45" i="1" s="1"/>
  <c r="E42" i="1"/>
  <c r="E43" i="1" s="1"/>
  <c r="E44" i="1" s="1"/>
  <c r="E45" i="1" s="1"/>
  <c r="F42" i="1"/>
  <c r="F43" i="1" s="1"/>
  <c r="F44" i="1" s="1"/>
  <c r="F45" i="1" s="1"/>
  <c r="G42" i="1"/>
  <c r="G43" i="1" s="1"/>
  <c r="G44" i="1" s="1"/>
  <c r="G45" i="1" s="1"/>
  <c r="F53" i="2" l="1"/>
  <c r="G53" i="2"/>
  <c r="G54" i="2" s="1"/>
  <c r="B51" i="2"/>
  <c r="J50" i="2"/>
  <c r="K50" i="2" s="1"/>
  <c r="C49" i="1"/>
  <c r="D49" i="1"/>
  <c r="D29" i="5"/>
  <c r="D26" i="5"/>
  <c r="D27" i="5" s="1"/>
  <c r="D30" i="5" s="1"/>
  <c r="E29" i="5"/>
  <c r="E31" i="5" s="1"/>
  <c r="E26" i="5"/>
  <c r="E27" i="5" s="1"/>
  <c r="E30" i="5" s="1"/>
  <c r="B29" i="5"/>
  <c r="B26" i="5"/>
  <c r="B30" i="5" s="1"/>
  <c r="H30" i="5" s="1"/>
  <c r="C29" i="5"/>
  <c r="C31" i="5" s="1"/>
  <c r="C26" i="5"/>
  <c r="C27" i="5" s="1"/>
  <c r="C30" i="5" s="1"/>
  <c r="B45" i="4"/>
  <c r="B26" i="3"/>
  <c r="B27" i="3" s="1"/>
  <c r="B30" i="3" s="1"/>
  <c r="C45" i="4"/>
  <c r="C42" i="4"/>
  <c r="C43" i="4" s="1"/>
  <c r="C46" i="4" s="1"/>
  <c r="E42" i="4"/>
  <c r="E43" i="4" s="1"/>
  <c r="E46" i="4" s="1"/>
  <c r="E45" i="4"/>
  <c r="D45" i="4"/>
  <c r="D42" i="4"/>
  <c r="D43" i="4" s="1"/>
  <c r="D46" i="4" s="1"/>
  <c r="E55" i="2"/>
  <c r="E58" i="2" s="1"/>
  <c r="E57" i="2"/>
  <c r="C57" i="2"/>
  <c r="C55" i="2"/>
  <c r="C58" i="2" s="1"/>
  <c r="D57" i="2"/>
  <c r="D55" i="2"/>
  <c r="D58" i="2" s="1"/>
  <c r="F29" i="3"/>
  <c r="F26" i="3"/>
  <c r="F27" i="3" s="1"/>
  <c r="F30" i="3" s="1"/>
  <c r="G29" i="3"/>
  <c r="G26" i="3"/>
  <c r="G27" i="3" s="1"/>
  <c r="G30" i="3" s="1"/>
  <c r="D29" i="3"/>
  <c r="D26" i="3"/>
  <c r="D30" i="3" s="1"/>
  <c r="B29" i="3"/>
  <c r="E29" i="3"/>
  <c r="E26" i="3"/>
  <c r="E30" i="3" s="1"/>
  <c r="C29" i="3"/>
  <c r="C26" i="3"/>
  <c r="C27" i="3" s="1"/>
  <c r="C30" i="3" s="1"/>
  <c r="B49" i="1"/>
  <c r="D46" i="1"/>
  <c r="D47" i="1" s="1"/>
  <c r="D50" i="1" s="1"/>
  <c r="D51" i="1" s="1"/>
  <c r="D52" i="1" s="1"/>
  <c r="F54" i="2" l="1"/>
  <c r="F55" i="2" s="1"/>
  <c r="F58" i="2" s="1"/>
  <c r="B52" i="2"/>
  <c r="J51" i="2"/>
  <c r="K51" i="2" s="1"/>
  <c r="D59" i="2"/>
  <c r="D60" i="2" s="1"/>
  <c r="C46" i="1"/>
  <c r="C47" i="1" s="1"/>
  <c r="C50" i="1" s="1"/>
  <c r="C51" i="1" s="1"/>
  <c r="H29" i="5"/>
  <c r="H31" i="5" s="1"/>
  <c r="B31" i="5"/>
  <c r="D31" i="5"/>
  <c r="E59" i="2"/>
  <c r="E60" i="2" s="1"/>
  <c r="G55" i="2"/>
  <c r="G58" i="2" s="1"/>
  <c r="G59" i="2" s="1"/>
  <c r="B42" i="4"/>
  <c r="B43" i="4" s="1"/>
  <c r="B46" i="4" s="1"/>
  <c r="B47" i="4" s="1"/>
  <c r="B48" i="4" s="1"/>
  <c r="D47" i="4"/>
  <c r="E47" i="4"/>
  <c r="C47" i="4"/>
  <c r="H45" i="4"/>
  <c r="I45" i="4" s="1"/>
  <c r="C59" i="2"/>
  <c r="C60" i="2" s="1"/>
  <c r="H30" i="3"/>
  <c r="C31" i="3"/>
  <c r="B31" i="3"/>
  <c r="H29" i="3"/>
  <c r="G31" i="3"/>
  <c r="E31" i="3"/>
  <c r="D31" i="3"/>
  <c r="F31" i="3"/>
  <c r="B46" i="1"/>
  <c r="B47" i="1" s="1"/>
  <c r="B50" i="1" s="1"/>
  <c r="B51" i="1" s="1"/>
  <c r="F46" i="1"/>
  <c r="F47" i="1" s="1"/>
  <c r="F50" i="1" s="1"/>
  <c r="G46" i="1"/>
  <c r="E46" i="1"/>
  <c r="E47" i="1" s="1"/>
  <c r="E50" i="1" s="1"/>
  <c r="J52" i="2" l="1"/>
  <c r="K52" i="2" s="1"/>
  <c r="G47" i="1"/>
  <c r="G50" i="1" s="1"/>
  <c r="E51" i="1"/>
  <c r="E52" i="1" s="1"/>
  <c r="F51" i="1"/>
  <c r="F59" i="2"/>
  <c r="H46" i="4"/>
  <c r="H47" i="4" s="1"/>
  <c r="H31" i="3"/>
  <c r="H49" i="1"/>
  <c r="J49" i="1" s="1"/>
  <c r="J53" i="2" l="1"/>
  <c r="K53" i="2" s="1"/>
  <c r="B54" i="2"/>
  <c r="B57" i="2"/>
  <c r="H50" i="1"/>
  <c r="I50" i="1" s="1"/>
  <c r="G51" i="1"/>
  <c r="H57" i="2" l="1"/>
  <c r="B55" i="2"/>
  <c r="B58" i="2" s="1"/>
  <c r="H58" i="2" s="1"/>
  <c r="J54" i="2"/>
  <c r="K54" i="2" s="1"/>
  <c r="H51" i="1"/>
  <c r="J57" i="2" l="1"/>
  <c r="H59" i="2"/>
  <c r="B59" i="2"/>
</calcChain>
</file>

<file path=xl/sharedStrings.xml><?xml version="1.0" encoding="utf-8"?>
<sst xmlns="http://schemas.openxmlformats.org/spreadsheetml/2006/main" count="63" uniqueCount="17">
  <si>
    <t>total</t>
  </si>
  <si>
    <t>in s</t>
  </si>
  <si>
    <t>w stim and isi time</t>
  </si>
  <si>
    <t>what is best 1) opensesame finish first, continue loop, start again thinking it is a new run</t>
  </si>
  <si>
    <t>2) opensesame finish last, the second run already started =&gt; solution opensesame 3s&gt;</t>
  </si>
  <si>
    <t>3s- for runs</t>
  </si>
  <si>
    <t>volume number</t>
  </si>
  <si>
    <t>potential problem = run spend too much time before opensesame start, so stop scanning too early</t>
  </si>
  <si>
    <t>I need to know time it takes to "relaunch a run"</t>
  </si>
  <si>
    <t>achtung</t>
  </si>
  <si>
    <t>let's assume it is 3s for simplicity</t>
  </si>
  <si>
    <t>opensesame time</t>
  </si>
  <si>
    <t>runtime</t>
  </si>
  <si>
    <t>round</t>
  </si>
  <si>
    <t>3s*6</t>
  </si>
  <si>
    <t>difference</t>
  </si>
  <si>
    <t>difference = time open sesame runs alone =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</si>
</sst>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127F-4931-41F3-8462-26AD2B56ED00}">
  <dimension ref="A1:J59"/>
  <sheetViews>
    <sheetView topLeftCell="A29" workbookViewId="0">
      <selection activeCell="E45" sqref="E45"/>
    </sheetView>
  </sheetViews>
  <sheetFormatPr baseColWidth="10" defaultRowHeight="14.4" x14ac:dyDescent="0.3"/>
  <sheetData>
    <row r="1" spans="2:4" x14ac:dyDescent="0.3">
      <c r="B1">
        <v>1680</v>
      </c>
      <c r="C1">
        <v>2800</v>
      </c>
      <c r="D1">
        <v>2520</v>
      </c>
    </row>
    <row r="2" spans="2:4" x14ac:dyDescent="0.3">
      <c r="B2">
        <v>1680</v>
      </c>
      <c r="C2">
        <v>1960</v>
      </c>
      <c r="D2">
        <v>1680</v>
      </c>
    </row>
    <row r="3" spans="2:4" x14ac:dyDescent="0.3">
      <c r="B3">
        <v>1680</v>
      </c>
      <c r="C3">
        <v>1680</v>
      </c>
      <c r="D3">
        <v>1680</v>
      </c>
    </row>
    <row r="4" spans="2:4" x14ac:dyDescent="0.3">
      <c r="B4">
        <v>4760</v>
      </c>
      <c r="C4">
        <v>1680</v>
      </c>
      <c r="D4">
        <v>2520</v>
      </c>
    </row>
    <row r="5" spans="2:4" x14ac:dyDescent="0.3">
      <c r="B5">
        <v>1680</v>
      </c>
      <c r="C5">
        <v>1960</v>
      </c>
      <c r="D5">
        <v>1680</v>
      </c>
    </row>
    <row r="6" spans="2:4" x14ac:dyDescent="0.3">
      <c r="B6">
        <v>3360</v>
      </c>
      <c r="C6">
        <v>1400</v>
      </c>
      <c r="D6">
        <v>3640</v>
      </c>
    </row>
    <row r="7" spans="2:4" x14ac:dyDescent="0.3">
      <c r="B7">
        <v>1960</v>
      </c>
      <c r="C7">
        <v>2240</v>
      </c>
      <c r="D7">
        <v>2520</v>
      </c>
    </row>
    <row r="8" spans="2:4" x14ac:dyDescent="0.3">
      <c r="B8">
        <v>1960</v>
      </c>
      <c r="C8">
        <v>2520</v>
      </c>
      <c r="D8">
        <v>1680</v>
      </c>
    </row>
    <row r="9" spans="2:4" x14ac:dyDescent="0.3">
      <c r="B9">
        <v>1400</v>
      </c>
      <c r="C9">
        <v>2520</v>
      </c>
      <c r="D9">
        <v>3080</v>
      </c>
    </row>
    <row r="10" spans="2:4" x14ac:dyDescent="0.3">
      <c r="B10">
        <v>2240</v>
      </c>
      <c r="C10">
        <v>2520</v>
      </c>
      <c r="D10">
        <v>1960</v>
      </c>
    </row>
    <row r="11" spans="2:4" x14ac:dyDescent="0.3">
      <c r="B11">
        <v>3080</v>
      </c>
      <c r="C11">
        <v>1680</v>
      </c>
      <c r="D11">
        <v>2240</v>
      </c>
    </row>
    <row r="12" spans="2:4" x14ac:dyDescent="0.3">
      <c r="B12">
        <v>3080</v>
      </c>
      <c r="C12">
        <v>2240</v>
      </c>
      <c r="D12">
        <v>1960</v>
      </c>
    </row>
    <row r="13" spans="2:4" x14ac:dyDescent="0.3">
      <c r="B13">
        <v>3640</v>
      </c>
      <c r="C13">
        <v>2520</v>
      </c>
      <c r="D13">
        <v>1960</v>
      </c>
    </row>
    <row r="14" spans="2:4" x14ac:dyDescent="0.3">
      <c r="B14">
        <v>1960</v>
      </c>
      <c r="C14">
        <v>1400</v>
      </c>
      <c r="D14">
        <v>1680</v>
      </c>
    </row>
    <row r="15" spans="2:4" x14ac:dyDescent="0.3">
      <c r="B15">
        <v>2520</v>
      </c>
      <c r="C15">
        <v>3920</v>
      </c>
      <c r="D15">
        <v>1960</v>
      </c>
    </row>
    <row r="16" spans="2:4" x14ac:dyDescent="0.3">
      <c r="B16">
        <v>1680</v>
      </c>
      <c r="C16">
        <v>1960</v>
      </c>
      <c r="D16">
        <v>1680</v>
      </c>
    </row>
    <row r="17" spans="2:4" x14ac:dyDescent="0.3">
      <c r="B17">
        <v>2520</v>
      </c>
      <c r="C17">
        <v>2240</v>
      </c>
      <c r="D17">
        <v>3920</v>
      </c>
    </row>
    <row r="18" spans="2:4" x14ac:dyDescent="0.3">
      <c r="B18">
        <v>3640</v>
      </c>
      <c r="C18">
        <v>1680</v>
      </c>
      <c r="D18">
        <v>1680</v>
      </c>
    </row>
    <row r="19" spans="2:4" x14ac:dyDescent="0.3">
      <c r="B19">
        <v>1960</v>
      </c>
      <c r="C19">
        <v>3920</v>
      </c>
      <c r="D19">
        <v>1680</v>
      </c>
    </row>
    <row r="20" spans="2:4" x14ac:dyDescent="0.3">
      <c r="B20">
        <v>1680</v>
      </c>
      <c r="C20">
        <v>2800</v>
      </c>
      <c r="D20">
        <v>2520</v>
      </c>
    </row>
    <row r="21" spans="2:4" x14ac:dyDescent="0.3">
      <c r="B21">
        <v>1680</v>
      </c>
      <c r="C21">
        <v>1960</v>
      </c>
      <c r="D21">
        <v>1680</v>
      </c>
    </row>
    <row r="22" spans="2:4" x14ac:dyDescent="0.3">
      <c r="B22">
        <v>1680</v>
      </c>
      <c r="C22">
        <v>1680</v>
      </c>
      <c r="D22">
        <v>1680</v>
      </c>
    </row>
    <row r="23" spans="2:4" x14ac:dyDescent="0.3">
      <c r="B23">
        <v>4760</v>
      </c>
      <c r="C23">
        <v>1680</v>
      </c>
      <c r="D23">
        <v>2520</v>
      </c>
    </row>
    <row r="24" spans="2:4" x14ac:dyDescent="0.3">
      <c r="B24">
        <v>1680</v>
      </c>
      <c r="C24">
        <v>1960</v>
      </c>
      <c r="D24">
        <v>1680</v>
      </c>
    </row>
    <row r="25" spans="2:4" x14ac:dyDescent="0.3">
      <c r="B25">
        <v>3360</v>
      </c>
      <c r="C25">
        <v>1400</v>
      </c>
      <c r="D25">
        <v>3640</v>
      </c>
    </row>
    <row r="26" spans="2:4" x14ac:dyDescent="0.3">
      <c r="B26">
        <v>1960</v>
      </c>
      <c r="C26">
        <v>2240</v>
      </c>
      <c r="D26">
        <v>2520</v>
      </c>
    </row>
    <row r="27" spans="2:4" x14ac:dyDescent="0.3">
      <c r="B27">
        <v>1960</v>
      </c>
      <c r="C27">
        <v>2520</v>
      </c>
      <c r="D27">
        <v>1680</v>
      </c>
    </row>
    <row r="28" spans="2:4" x14ac:dyDescent="0.3">
      <c r="B28">
        <v>1400</v>
      </c>
      <c r="C28">
        <v>2520</v>
      </c>
      <c r="D28">
        <v>3080</v>
      </c>
    </row>
    <row r="29" spans="2:4" x14ac:dyDescent="0.3">
      <c r="B29">
        <v>2240</v>
      </c>
      <c r="C29">
        <v>2520</v>
      </c>
      <c r="D29">
        <v>1960</v>
      </c>
    </row>
    <row r="30" spans="2:4" x14ac:dyDescent="0.3">
      <c r="B30">
        <v>3080</v>
      </c>
      <c r="C30">
        <v>1680</v>
      </c>
      <c r="D30">
        <v>2240</v>
      </c>
    </row>
    <row r="31" spans="2:4" x14ac:dyDescent="0.3">
      <c r="B31">
        <v>3080</v>
      </c>
      <c r="C31">
        <v>2240</v>
      </c>
      <c r="D31">
        <v>1960</v>
      </c>
    </row>
    <row r="32" spans="2:4" x14ac:dyDescent="0.3">
      <c r="B32">
        <v>3640</v>
      </c>
      <c r="C32">
        <v>2520</v>
      </c>
      <c r="D32">
        <v>1960</v>
      </c>
    </row>
    <row r="33" spans="1:9" x14ac:dyDescent="0.3">
      <c r="B33">
        <v>1960</v>
      </c>
      <c r="C33">
        <v>1400</v>
      </c>
      <c r="D33">
        <v>1680</v>
      </c>
    </row>
    <row r="34" spans="1:9" x14ac:dyDescent="0.3">
      <c r="B34">
        <v>2520</v>
      </c>
      <c r="C34">
        <v>3920</v>
      </c>
      <c r="D34">
        <v>1960</v>
      </c>
    </row>
    <row r="35" spans="1:9" x14ac:dyDescent="0.3">
      <c r="B35">
        <v>1680</v>
      </c>
      <c r="C35">
        <v>1960</v>
      </c>
      <c r="D35">
        <v>1680</v>
      </c>
    </row>
    <row r="36" spans="1:9" x14ac:dyDescent="0.3">
      <c r="B36">
        <v>2520</v>
      </c>
      <c r="C36">
        <v>2240</v>
      </c>
      <c r="D36">
        <v>3920</v>
      </c>
    </row>
    <row r="37" spans="1:9" x14ac:dyDescent="0.3">
      <c r="B37">
        <v>3640</v>
      </c>
      <c r="C37">
        <v>1680</v>
      </c>
      <c r="D37">
        <v>1680</v>
      </c>
    </row>
    <row r="38" spans="1:9" x14ac:dyDescent="0.3">
      <c r="B38">
        <v>1960</v>
      </c>
      <c r="C38">
        <v>3920</v>
      </c>
      <c r="D38">
        <v>1680</v>
      </c>
    </row>
    <row r="39" spans="1:9" x14ac:dyDescent="0.3">
      <c r="B39">
        <v>2240</v>
      </c>
      <c r="C39">
        <v>2520</v>
      </c>
      <c r="D39">
        <v>1960</v>
      </c>
    </row>
    <row r="40" spans="1:9" x14ac:dyDescent="0.3">
      <c r="B40">
        <v>17000</v>
      </c>
      <c r="C40">
        <v>17000</v>
      </c>
      <c r="D40">
        <v>17000</v>
      </c>
    </row>
    <row r="41" spans="1:9" x14ac:dyDescent="0.3">
      <c r="A41" t="s">
        <v>9</v>
      </c>
      <c r="B41">
        <v>1000</v>
      </c>
    </row>
    <row r="42" spans="1:9" x14ac:dyDescent="0.3">
      <c r="A42" t="s">
        <v>0</v>
      </c>
      <c r="B42">
        <f>SUM(B1:B41)</f>
        <v>113200</v>
      </c>
      <c r="C42">
        <f>SUM(C1:C41)</f>
        <v>105200</v>
      </c>
      <c r="D42">
        <f>SUM(D1:D41)</f>
        <v>102400</v>
      </c>
      <c r="E42">
        <f>SUM(E1:E41)</f>
        <v>0</v>
      </c>
      <c r="F42">
        <f>SUM(F1:F41)</f>
        <v>0</v>
      </c>
      <c r="G42">
        <f>SUM(G1:G41)</f>
        <v>0</v>
      </c>
    </row>
    <row r="43" spans="1:9" x14ac:dyDescent="0.3">
      <c r="A43" t="s">
        <v>1</v>
      </c>
      <c r="B43">
        <f>B42/1000</f>
        <v>113.2</v>
      </c>
      <c r="C43">
        <f>C42/1000</f>
        <v>105.2</v>
      </c>
      <c r="D43">
        <f t="shared" ref="D43:G43" si="0">D42/1000</f>
        <v>102.4</v>
      </c>
      <c r="E43">
        <f t="shared" si="0"/>
        <v>0</v>
      </c>
      <c r="F43">
        <f t="shared" si="0"/>
        <v>0</v>
      </c>
      <c r="G43">
        <f t="shared" si="0"/>
        <v>0</v>
      </c>
    </row>
    <row r="44" spans="1:9" x14ac:dyDescent="0.3">
      <c r="A44" t="s">
        <v>5</v>
      </c>
      <c r="B44">
        <f>B43-3</f>
        <v>110.2</v>
      </c>
      <c r="C44">
        <f>C43-3</f>
        <v>102.2</v>
      </c>
      <c r="D44">
        <f t="shared" ref="D44:G44" si="1">D43-3</f>
        <v>99.4</v>
      </c>
      <c r="E44">
        <f t="shared" si="1"/>
        <v>-3</v>
      </c>
      <c r="F44">
        <f t="shared" si="1"/>
        <v>-3</v>
      </c>
      <c r="G44">
        <f t="shared" si="1"/>
        <v>-3</v>
      </c>
    </row>
    <row r="45" spans="1:9" x14ac:dyDescent="0.3">
      <c r="A45" t="s">
        <v>2</v>
      </c>
      <c r="B45">
        <f>B44+40*4</f>
        <v>270.2</v>
      </c>
      <c r="C45">
        <f t="shared" ref="C45:E45" si="2">C44+40*4</f>
        <v>262.2</v>
      </c>
      <c r="D45">
        <f t="shared" si="2"/>
        <v>259.39999999999998</v>
      </c>
      <c r="E45">
        <f t="shared" si="2"/>
        <v>157</v>
      </c>
      <c r="F45">
        <f t="shared" ref="F45" si="3">F44+40*4</f>
        <v>157</v>
      </c>
      <c r="G45">
        <f t="shared" ref="G45" si="4">G44+40*4</f>
        <v>157</v>
      </c>
    </row>
    <row r="46" spans="1:9" x14ac:dyDescent="0.3">
      <c r="A46" t="s">
        <v>6</v>
      </c>
      <c r="B46">
        <f>B45/2.8</f>
        <v>96.5</v>
      </c>
      <c r="C46">
        <f>C45/2.8</f>
        <v>93.642857142857139</v>
      </c>
      <c r="D46">
        <f t="shared" ref="D46:G46" si="5">D45/2.8</f>
        <v>92.642857142857139</v>
      </c>
      <c r="E46">
        <f t="shared" si="5"/>
        <v>56.071428571428577</v>
      </c>
      <c r="F46">
        <f t="shared" si="5"/>
        <v>56.071428571428577</v>
      </c>
      <c r="G46">
        <f t="shared" si="5"/>
        <v>56.071428571428577</v>
      </c>
    </row>
    <row r="47" spans="1:9" x14ac:dyDescent="0.3">
      <c r="A47" t="s">
        <v>13</v>
      </c>
      <c r="B47">
        <f>ROUND(B46,0)</f>
        <v>97</v>
      </c>
      <c r="C47">
        <f t="shared" ref="C47:G47" si="6">ROUND(C46,0)</f>
        <v>94</v>
      </c>
      <c r="D47">
        <f t="shared" si="6"/>
        <v>93</v>
      </c>
      <c r="E47">
        <f t="shared" si="6"/>
        <v>56</v>
      </c>
      <c r="F47">
        <f t="shared" si="6"/>
        <v>56</v>
      </c>
      <c r="G47">
        <f t="shared" si="6"/>
        <v>56</v>
      </c>
    </row>
    <row r="48" spans="1:9" x14ac:dyDescent="0.3">
      <c r="I48" t="s">
        <v>14</v>
      </c>
    </row>
    <row r="49" spans="1:10" x14ac:dyDescent="0.3">
      <c r="A49" t="s">
        <v>11</v>
      </c>
      <c r="B49">
        <f>B45+3</f>
        <v>273.2</v>
      </c>
      <c r="C49">
        <f t="shared" ref="C49:G49" si="7">C45+3</f>
        <v>265.2</v>
      </c>
      <c r="D49">
        <f t="shared" si="7"/>
        <v>262.39999999999998</v>
      </c>
      <c r="E49">
        <v>0</v>
      </c>
      <c r="F49">
        <v>0</v>
      </c>
      <c r="G49">
        <v>0</v>
      </c>
      <c r="H49">
        <f>SUM(B49:G49)</f>
        <v>800.8</v>
      </c>
      <c r="J49">
        <f>H49/60</f>
        <v>13.346666666666666</v>
      </c>
    </row>
    <row r="50" spans="1:10" x14ac:dyDescent="0.3">
      <c r="A50" t="s">
        <v>12</v>
      </c>
      <c r="B50">
        <f>B47*2.8</f>
        <v>271.59999999999997</v>
      </c>
      <c r="C50">
        <f t="shared" ref="C50:G50" si="8">C47*2.8</f>
        <v>263.2</v>
      </c>
      <c r="D50">
        <f t="shared" si="8"/>
        <v>260.39999999999998</v>
      </c>
      <c r="E50">
        <f t="shared" si="8"/>
        <v>156.79999999999998</v>
      </c>
      <c r="F50">
        <f t="shared" si="8"/>
        <v>156.79999999999998</v>
      </c>
      <c r="G50">
        <f t="shared" si="8"/>
        <v>156.79999999999998</v>
      </c>
      <c r="H50">
        <f>SUM(B50:G50)</f>
        <v>1265.5999999999999</v>
      </c>
      <c r="I50">
        <f>H50+3*6</f>
        <v>1283.5999999999999</v>
      </c>
    </row>
    <row r="51" spans="1:10" x14ac:dyDescent="0.3">
      <c r="A51" t="s">
        <v>15</v>
      </c>
      <c r="B51">
        <f>B49-B50</f>
        <v>1.6000000000000227</v>
      </c>
      <c r="C51">
        <f t="shared" ref="C51:H51" si="9">C49-C50</f>
        <v>2</v>
      </c>
      <c r="D51">
        <f t="shared" si="9"/>
        <v>2</v>
      </c>
      <c r="E51">
        <f t="shared" si="9"/>
        <v>-156.79999999999998</v>
      </c>
      <c r="F51">
        <f t="shared" si="9"/>
        <v>-156.79999999999998</v>
      </c>
      <c r="G51">
        <f t="shared" si="9"/>
        <v>-156.79999999999998</v>
      </c>
      <c r="H51">
        <f t="shared" si="9"/>
        <v>-464.79999999999995</v>
      </c>
    </row>
    <row r="52" spans="1:10" x14ac:dyDescent="0.3">
      <c r="D52">
        <f>D51-2.8</f>
        <v>-0.79999999999999982</v>
      </c>
      <c r="E52">
        <f>E51-2.8</f>
        <v>-159.6</v>
      </c>
    </row>
    <row r="54" spans="1:10" x14ac:dyDescent="0.3">
      <c r="B54" t="s">
        <v>3</v>
      </c>
    </row>
    <row r="55" spans="1:10" x14ac:dyDescent="0.3">
      <c r="B55" t="s">
        <v>4</v>
      </c>
    </row>
    <row r="56" spans="1:10" x14ac:dyDescent="0.3">
      <c r="B56" t="s">
        <v>7</v>
      </c>
    </row>
    <row r="57" spans="1:10" x14ac:dyDescent="0.3">
      <c r="B57" t="s">
        <v>8</v>
      </c>
    </row>
    <row r="58" spans="1:10" x14ac:dyDescent="0.3">
      <c r="B58" t="s">
        <v>10</v>
      </c>
    </row>
    <row r="59" spans="1:10" x14ac:dyDescent="0.3">
      <c r="B5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E45D-ADC3-4CD5-AF05-4959F76B93A9}">
  <dimension ref="A1:H39"/>
  <sheetViews>
    <sheetView workbookViewId="0">
      <selection activeCell="B25" sqref="B25:G25"/>
    </sheetView>
  </sheetViews>
  <sheetFormatPr baseColWidth="10" defaultRowHeight="14.4" x14ac:dyDescent="0.3"/>
  <sheetData>
    <row r="1" spans="2:7" x14ac:dyDescent="0.3">
      <c r="B1">
        <v>1680</v>
      </c>
      <c r="C1">
        <v>2800</v>
      </c>
      <c r="D1">
        <v>2520</v>
      </c>
      <c r="E1">
        <v>3640</v>
      </c>
      <c r="F1">
        <v>2240</v>
      </c>
      <c r="G1">
        <v>2800</v>
      </c>
    </row>
    <row r="2" spans="2:7" x14ac:dyDescent="0.3">
      <c r="B2">
        <v>1680</v>
      </c>
      <c r="C2">
        <v>1960</v>
      </c>
      <c r="D2">
        <v>1680</v>
      </c>
      <c r="E2">
        <v>2240</v>
      </c>
      <c r="F2">
        <v>1680</v>
      </c>
      <c r="G2">
        <v>3920</v>
      </c>
    </row>
    <row r="3" spans="2:7" x14ac:dyDescent="0.3">
      <c r="B3">
        <v>1680</v>
      </c>
      <c r="C3">
        <v>1680</v>
      </c>
      <c r="D3">
        <v>1680</v>
      </c>
      <c r="E3">
        <v>1400</v>
      </c>
      <c r="F3">
        <v>1400</v>
      </c>
      <c r="G3">
        <v>2240</v>
      </c>
    </row>
    <row r="4" spans="2:7" x14ac:dyDescent="0.3">
      <c r="B4">
        <v>4760</v>
      </c>
      <c r="C4">
        <v>1680</v>
      </c>
      <c r="D4">
        <v>2520</v>
      </c>
      <c r="E4">
        <v>4480</v>
      </c>
      <c r="F4">
        <v>3080</v>
      </c>
      <c r="G4">
        <v>1680</v>
      </c>
    </row>
    <row r="5" spans="2:7" x14ac:dyDescent="0.3">
      <c r="B5">
        <v>1680</v>
      </c>
      <c r="C5">
        <v>1960</v>
      </c>
      <c r="D5">
        <v>1680</v>
      </c>
      <c r="E5">
        <v>1960</v>
      </c>
      <c r="F5">
        <v>1960</v>
      </c>
      <c r="G5">
        <v>1680</v>
      </c>
    </row>
    <row r="6" spans="2:7" x14ac:dyDescent="0.3">
      <c r="B6">
        <v>3360</v>
      </c>
      <c r="C6">
        <v>1400</v>
      </c>
      <c r="D6">
        <v>3640</v>
      </c>
      <c r="E6">
        <v>1960</v>
      </c>
      <c r="F6">
        <v>3080</v>
      </c>
      <c r="G6">
        <v>1680</v>
      </c>
    </row>
    <row r="7" spans="2:7" x14ac:dyDescent="0.3">
      <c r="B7">
        <v>1960</v>
      </c>
      <c r="C7">
        <v>2240</v>
      </c>
      <c r="D7">
        <v>2520</v>
      </c>
      <c r="E7">
        <v>2240</v>
      </c>
      <c r="F7">
        <v>1960</v>
      </c>
      <c r="G7">
        <v>1400</v>
      </c>
    </row>
    <row r="8" spans="2:7" x14ac:dyDescent="0.3">
      <c r="B8">
        <v>1960</v>
      </c>
      <c r="C8">
        <v>2520</v>
      </c>
      <c r="D8">
        <v>1680</v>
      </c>
      <c r="E8">
        <v>1680</v>
      </c>
      <c r="F8">
        <v>3360</v>
      </c>
      <c r="G8">
        <v>4760</v>
      </c>
    </row>
    <row r="9" spans="2:7" x14ac:dyDescent="0.3">
      <c r="B9">
        <v>1400</v>
      </c>
      <c r="C9">
        <v>2520</v>
      </c>
      <c r="D9">
        <v>3080</v>
      </c>
      <c r="E9">
        <v>1960</v>
      </c>
      <c r="F9">
        <v>1680</v>
      </c>
      <c r="G9">
        <v>2800</v>
      </c>
    </row>
    <row r="10" spans="2:7" x14ac:dyDescent="0.3">
      <c r="B10">
        <v>2240</v>
      </c>
      <c r="C10">
        <v>2520</v>
      </c>
      <c r="D10">
        <v>1960</v>
      </c>
      <c r="E10">
        <v>5880</v>
      </c>
      <c r="F10">
        <v>1680</v>
      </c>
      <c r="G10">
        <v>1680</v>
      </c>
    </row>
    <row r="11" spans="2:7" x14ac:dyDescent="0.3">
      <c r="B11">
        <v>3080</v>
      </c>
      <c r="C11">
        <v>1680</v>
      </c>
      <c r="D11">
        <v>2240</v>
      </c>
      <c r="E11">
        <v>1400</v>
      </c>
      <c r="F11">
        <v>3360</v>
      </c>
      <c r="G11">
        <v>1680</v>
      </c>
    </row>
    <row r="12" spans="2:7" x14ac:dyDescent="0.3">
      <c r="B12">
        <v>3080</v>
      </c>
      <c r="C12">
        <v>2240</v>
      </c>
      <c r="D12">
        <v>1960</v>
      </c>
      <c r="E12">
        <v>2240</v>
      </c>
      <c r="F12">
        <v>3080</v>
      </c>
      <c r="G12">
        <v>2240</v>
      </c>
    </row>
    <row r="13" spans="2:7" x14ac:dyDescent="0.3">
      <c r="B13">
        <v>3640</v>
      </c>
      <c r="C13">
        <v>2520</v>
      </c>
      <c r="D13">
        <v>1960</v>
      </c>
      <c r="E13">
        <v>1680</v>
      </c>
      <c r="F13">
        <v>1960</v>
      </c>
      <c r="G13">
        <v>1680</v>
      </c>
    </row>
    <row r="14" spans="2:7" x14ac:dyDescent="0.3">
      <c r="B14">
        <v>1960</v>
      </c>
      <c r="C14">
        <v>1400</v>
      </c>
      <c r="D14">
        <v>1680</v>
      </c>
      <c r="E14">
        <v>1400</v>
      </c>
      <c r="F14">
        <v>4480</v>
      </c>
      <c r="G14">
        <v>3080</v>
      </c>
    </row>
    <row r="15" spans="2:7" x14ac:dyDescent="0.3">
      <c r="B15">
        <v>2520</v>
      </c>
      <c r="C15">
        <v>3920</v>
      </c>
      <c r="D15">
        <v>1960</v>
      </c>
      <c r="E15">
        <v>2520</v>
      </c>
      <c r="F15">
        <v>1680</v>
      </c>
      <c r="G15">
        <v>1680</v>
      </c>
    </row>
    <row r="16" spans="2:7" x14ac:dyDescent="0.3">
      <c r="B16">
        <v>1680</v>
      </c>
      <c r="C16">
        <v>1960</v>
      </c>
      <c r="D16">
        <v>1680</v>
      </c>
      <c r="E16">
        <v>1680</v>
      </c>
      <c r="F16">
        <v>3640</v>
      </c>
      <c r="G16">
        <v>3080</v>
      </c>
    </row>
    <row r="17" spans="1:8" x14ac:dyDescent="0.3">
      <c r="B17">
        <v>2520</v>
      </c>
      <c r="C17">
        <v>2240</v>
      </c>
      <c r="D17">
        <v>3920</v>
      </c>
      <c r="E17">
        <v>1680</v>
      </c>
      <c r="F17">
        <v>1960</v>
      </c>
      <c r="G17">
        <v>2240</v>
      </c>
    </row>
    <row r="18" spans="1:8" x14ac:dyDescent="0.3">
      <c r="B18">
        <v>3640</v>
      </c>
      <c r="C18">
        <v>1680</v>
      </c>
      <c r="D18">
        <v>1680</v>
      </c>
      <c r="E18">
        <v>3920</v>
      </c>
      <c r="F18">
        <v>2800</v>
      </c>
      <c r="G18">
        <v>4480</v>
      </c>
    </row>
    <row r="19" spans="1:8" x14ac:dyDescent="0.3">
      <c r="B19">
        <v>1960</v>
      </c>
      <c r="C19">
        <v>3920</v>
      </c>
      <c r="D19">
        <v>1680</v>
      </c>
      <c r="E19">
        <v>3080</v>
      </c>
      <c r="F19">
        <v>2520</v>
      </c>
      <c r="G19">
        <v>3360</v>
      </c>
    </row>
    <row r="20" spans="1:8" x14ac:dyDescent="0.3">
      <c r="B20">
        <v>17000</v>
      </c>
      <c r="C20">
        <v>17000</v>
      </c>
      <c r="D20">
        <v>17000</v>
      </c>
      <c r="E20">
        <v>17000</v>
      </c>
      <c r="F20">
        <v>17000</v>
      </c>
      <c r="G20">
        <v>17000</v>
      </c>
    </row>
    <row r="21" spans="1:8" x14ac:dyDescent="0.3">
      <c r="A21" t="s">
        <v>9</v>
      </c>
      <c r="B21">
        <v>1000</v>
      </c>
    </row>
    <row r="22" spans="1:8" x14ac:dyDescent="0.3">
      <c r="A22" t="s">
        <v>0</v>
      </c>
      <c r="B22">
        <f>SUM(B1:B21)</f>
        <v>64480</v>
      </c>
      <c r="C22">
        <f t="shared" ref="C22:G22" si="0">SUM(C1:C21)</f>
        <v>59840</v>
      </c>
      <c r="D22">
        <f t="shared" si="0"/>
        <v>58720</v>
      </c>
      <c r="E22">
        <f t="shared" si="0"/>
        <v>64040</v>
      </c>
      <c r="F22">
        <f t="shared" si="0"/>
        <v>64600</v>
      </c>
      <c r="G22">
        <f t="shared" si="0"/>
        <v>65160</v>
      </c>
    </row>
    <row r="23" spans="1:8" x14ac:dyDescent="0.3">
      <c r="A23" t="s">
        <v>1</v>
      </c>
      <c r="B23">
        <f>B22/1000</f>
        <v>64.48</v>
      </c>
      <c r="C23">
        <f>C22/1000</f>
        <v>59.84</v>
      </c>
      <c r="D23">
        <f t="shared" ref="D23:G23" si="1">D22/1000</f>
        <v>58.72</v>
      </c>
      <c r="E23">
        <f t="shared" si="1"/>
        <v>64.040000000000006</v>
      </c>
      <c r="F23">
        <f t="shared" si="1"/>
        <v>64.599999999999994</v>
      </c>
      <c r="G23">
        <f t="shared" si="1"/>
        <v>65.16</v>
      </c>
    </row>
    <row r="24" spans="1:8" x14ac:dyDescent="0.3">
      <c r="A24" t="s">
        <v>5</v>
      </c>
      <c r="B24">
        <f>B23-3</f>
        <v>61.480000000000004</v>
      </c>
      <c r="C24">
        <f>C23-3</f>
        <v>56.84</v>
      </c>
      <c r="D24">
        <f t="shared" ref="D24:G24" si="2">D23-3</f>
        <v>55.72</v>
      </c>
      <c r="E24">
        <f t="shared" si="2"/>
        <v>61.040000000000006</v>
      </c>
      <c r="F24">
        <f t="shared" si="2"/>
        <v>61.599999999999994</v>
      </c>
      <c r="G24">
        <f t="shared" si="2"/>
        <v>62.16</v>
      </c>
    </row>
    <row r="25" spans="1:8" x14ac:dyDescent="0.3">
      <c r="A25" t="s">
        <v>2</v>
      </c>
      <c r="B25">
        <f>B24+20*4</f>
        <v>141.48000000000002</v>
      </c>
      <c r="C25">
        <f t="shared" ref="C25:G25" si="3">C24+20*4</f>
        <v>136.84</v>
      </c>
      <c r="D25">
        <f t="shared" si="3"/>
        <v>135.72</v>
      </c>
      <c r="E25">
        <f t="shared" si="3"/>
        <v>141.04000000000002</v>
      </c>
      <c r="F25">
        <f t="shared" si="3"/>
        <v>141.6</v>
      </c>
      <c r="G25">
        <f t="shared" si="3"/>
        <v>142.16</v>
      </c>
    </row>
    <row r="26" spans="1:8" x14ac:dyDescent="0.3">
      <c r="A26" t="s">
        <v>6</v>
      </c>
      <c r="B26">
        <f>B25/2.8</f>
        <v>50.528571428571439</v>
      </c>
      <c r="C26">
        <f>C25/2.8</f>
        <v>48.871428571428574</v>
      </c>
      <c r="D26">
        <f t="shared" ref="D26:G26" si="4">D25/2.8</f>
        <v>48.471428571428575</v>
      </c>
      <c r="E26">
        <f t="shared" si="4"/>
        <v>50.371428571428581</v>
      </c>
      <c r="F26">
        <f t="shared" si="4"/>
        <v>50.571428571428569</v>
      </c>
      <c r="G26">
        <f t="shared" si="4"/>
        <v>50.771428571428572</v>
      </c>
    </row>
    <row r="27" spans="1:8" x14ac:dyDescent="0.3">
      <c r="A27" t="s">
        <v>13</v>
      </c>
      <c r="B27">
        <f>ROUND(B26,0)</f>
        <v>51</v>
      </c>
      <c r="C27">
        <f t="shared" ref="C27:G27" si="5">ROUND(C26,0)</f>
        <v>49</v>
      </c>
      <c r="D27">
        <v>49</v>
      </c>
      <c r="E27">
        <v>51</v>
      </c>
      <c r="F27">
        <f t="shared" si="5"/>
        <v>51</v>
      </c>
      <c r="G27">
        <f t="shared" si="5"/>
        <v>51</v>
      </c>
    </row>
    <row r="29" spans="1:8" x14ac:dyDescent="0.3">
      <c r="A29" t="s">
        <v>11</v>
      </c>
      <c r="B29">
        <f>B25+3</f>
        <v>144.48000000000002</v>
      </c>
      <c r="C29">
        <f t="shared" ref="C29:G29" si="6">C25+3</f>
        <v>139.84</v>
      </c>
      <c r="D29">
        <f t="shared" si="6"/>
        <v>138.72</v>
      </c>
      <c r="E29">
        <f t="shared" si="6"/>
        <v>144.04000000000002</v>
      </c>
      <c r="F29">
        <f t="shared" si="6"/>
        <v>144.6</v>
      </c>
      <c r="G29">
        <f t="shared" si="6"/>
        <v>145.16</v>
      </c>
      <c r="H29">
        <f>SUM(B29:G29)</f>
        <v>856.84000000000015</v>
      </c>
    </row>
    <row r="30" spans="1:8" x14ac:dyDescent="0.3">
      <c r="A30" t="s">
        <v>12</v>
      </c>
      <c r="B30">
        <f>B27*2.8</f>
        <v>142.79999999999998</v>
      </c>
      <c r="C30">
        <f t="shared" ref="C30:G30" si="7">C27*2.8</f>
        <v>137.19999999999999</v>
      </c>
      <c r="D30">
        <f t="shared" si="7"/>
        <v>137.19999999999999</v>
      </c>
      <c r="E30">
        <f t="shared" si="7"/>
        <v>142.79999999999998</v>
      </c>
      <c r="F30">
        <f t="shared" si="7"/>
        <v>142.79999999999998</v>
      </c>
      <c r="G30">
        <f t="shared" si="7"/>
        <v>142.79999999999998</v>
      </c>
      <c r="H30">
        <f>SUM(B30:G30)</f>
        <v>845.59999999999991</v>
      </c>
    </row>
    <row r="31" spans="1:8" x14ac:dyDescent="0.3">
      <c r="A31" t="s">
        <v>15</v>
      </c>
      <c r="B31">
        <f>B29-B30</f>
        <v>1.6800000000000352</v>
      </c>
      <c r="C31">
        <f t="shared" ref="C31:H31" si="8">C29-C30</f>
        <v>2.6400000000000148</v>
      </c>
      <c r="D31">
        <f t="shared" si="8"/>
        <v>1.5200000000000102</v>
      </c>
      <c r="E31">
        <f t="shared" si="8"/>
        <v>1.2400000000000375</v>
      </c>
      <c r="F31">
        <f t="shared" si="8"/>
        <v>1.8000000000000114</v>
      </c>
      <c r="G31">
        <f t="shared" si="8"/>
        <v>2.3600000000000136</v>
      </c>
      <c r="H31">
        <f t="shared" si="8"/>
        <v>11.240000000000236</v>
      </c>
    </row>
    <row r="34" spans="2:2" x14ac:dyDescent="0.3">
      <c r="B34" t="s">
        <v>3</v>
      </c>
    </row>
    <row r="35" spans="2:2" x14ac:dyDescent="0.3">
      <c r="B35" t="s">
        <v>4</v>
      </c>
    </row>
    <row r="36" spans="2:2" x14ac:dyDescent="0.3">
      <c r="B36" t="s">
        <v>7</v>
      </c>
    </row>
    <row r="37" spans="2:2" x14ac:dyDescent="0.3">
      <c r="B37" t="s">
        <v>8</v>
      </c>
    </row>
    <row r="38" spans="2:2" x14ac:dyDescent="0.3">
      <c r="B38" t="s">
        <v>10</v>
      </c>
    </row>
    <row r="39" spans="2:2" x14ac:dyDescent="0.3">
      <c r="B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045E-6334-4E6A-B6BC-CE2B6066FCAD}">
  <dimension ref="A1:K92"/>
  <sheetViews>
    <sheetView topLeftCell="A34" workbookViewId="0">
      <selection activeCell="F58" sqref="F58"/>
    </sheetView>
  </sheetViews>
  <sheetFormatPr baseColWidth="10" defaultRowHeight="14.4" x14ac:dyDescent="0.3"/>
  <sheetData>
    <row r="1" spans="2:5" x14ac:dyDescent="0.3">
      <c r="B1">
        <v>1400</v>
      </c>
      <c r="C1">
        <v>1400</v>
      </c>
      <c r="D1">
        <v>3360</v>
      </c>
      <c r="E1">
        <v>6160</v>
      </c>
    </row>
    <row r="2" spans="2:5" x14ac:dyDescent="0.3">
      <c r="B2">
        <v>280</v>
      </c>
      <c r="C2">
        <v>560</v>
      </c>
      <c r="D2">
        <v>3360</v>
      </c>
      <c r="E2">
        <v>2800</v>
      </c>
    </row>
    <row r="3" spans="2:5" x14ac:dyDescent="0.3">
      <c r="B3">
        <v>560</v>
      </c>
      <c r="C3">
        <v>3360</v>
      </c>
      <c r="D3">
        <v>1400</v>
      </c>
      <c r="E3">
        <v>280</v>
      </c>
    </row>
    <row r="4" spans="2:5" x14ac:dyDescent="0.3">
      <c r="B4">
        <v>840</v>
      </c>
      <c r="C4">
        <v>1400</v>
      </c>
      <c r="D4">
        <v>1960</v>
      </c>
      <c r="E4">
        <v>840</v>
      </c>
    </row>
    <row r="5" spans="2:5" x14ac:dyDescent="0.3">
      <c r="B5">
        <v>280</v>
      </c>
      <c r="C5">
        <v>1120</v>
      </c>
      <c r="D5">
        <v>3080</v>
      </c>
      <c r="E5">
        <v>560</v>
      </c>
    </row>
    <row r="6" spans="2:5" x14ac:dyDescent="0.3">
      <c r="B6">
        <v>1680</v>
      </c>
      <c r="C6">
        <v>840</v>
      </c>
      <c r="D6">
        <v>280</v>
      </c>
      <c r="E6">
        <v>840</v>
      </c>
    </row>
    <row r="7" spans="2:5" x14ac:dyDescent="0.3">
      <c r="B7">
        <v>2240</v>
      </c>
      <c r="C7">
        <v>5880</v>
      </c>
      <c r="D7">
        <v>2520</v>
      </c>
      <c r="E7">
        <v>1120</v>
      </c>
    </row>
    <row r="8" spans="2:5" x14ac:dyDescent="0.3">
      <c r="B8">
        <v>1120</v>
      </c>
      <c r="C8">
        <v>280</v>
      </c>
      <c r="D8">
        <v>280</v>
      </c>
      <c r="E8">
        <v>840</v>
      </c>
    </row>
    <row r="9" spans="2:5" x14ac:dyDescent="0.3">
      <c r="B9">
        <v>2240</v>
      </c>
      <c r="C9">
        <v>560</v>
      </c>
      <c r="D9">
        <v>3080</v>
      </c>
      <c r="E9">
        <v>1120</v>
      </c>
    </row>
    <row r="10" spans="2:5" x14ac:dyDescent="0.3">
      <c r="B10">
        <v>1120</v>
      </c>
      <c r="C10">
        <v>280</v>
      </c>
      <c r="D10">
        <v>1120</v>
      </c>
      <c r="E10">
        <v>1120</v>
      </c>
    </row>
    <row r="11" spans="2:5" x14ac:dyDescent="0.3">
      <c r="B11">
        <v>840</v>
      </c>
      <c r="C11">
        <v>560</v>
      </c>
      <c r="D11">
        <v>1120</v>
      </c>
      <c r="E11">
        <v>560</v>
      </c>
    </row>
    <row r="12" spans="2:5" x14ac:dyDescent="0.3">
      <c r="B12">
        <v>9520</v>
      </c>
      <c r="C12">
        <v>1400</v>
      </c>
      <c r="D12">
        <v>2240</v>
      </c>
      <c r="E12">
        <v>840</v>
      </c>
    </row>
    <row r="13" spans="2:5" x14ac:dyDescent="0.3">
      <c r="B13">
        <v>1680</v>
      </c>
      <c r="C13">
        <v>3360</v>
      </c>
      <c r="D13">
        <v>840</v>
      </c>
      <c r="E13">
        <v>3080</v>
      </c>
    </row>
    <row r="14" spans="2:5" x14ac:dyDescent="0.3">
      <c r="B14">
        <v>8120</v>
      </c>
      <c r="C14">
        <v>5600</v>
      </c>
      <c r="D14">
        <v>5040</v>
      </c>
      <c r="E14">
        <v>560</v>
      </c>
    </row>
    <row r="15" spans="2:5" x14ac:dyDescent="0.3">
      <c r="B15">
        <v>3360</v>
      </c>
      <c r="C15">
        <v>3360</v>
      </c>
      <c r="D15">
        <v>2800</v>
      </c>
      <c r="E15">
        <v>280</v>
      </c>
    </row>
    <row r="16" spans="2:5" x14ac:dyDescent="0.3">
      <c r="B16">
        <v>1400</v>
      </c>
      <c r="C16">
        <v>1400</v>
      </c>
      <c r="D16">
        <v>3360</v>
      </c>
      <c r="E16">
        <v>6160</v>
      </c>
    </row>
    <row r="17" spans="2:5" x14ac:dyDescent="0.3">
      <c r="B17">
        <v>1400</v>
      </c>
      <c r="C17">
        <v>1400</v>
      </c>
      <c r="D17">
        <v>3360</v>
      </c>
      <c r="E17">
        <v>6160</v>
      </c>
    </row>
    <row r="18" spans="2:5" x14ac:dyDescent="0.3">
      <c r="B18">
        <v>280</v>
      </c>
      <c r="C18">
        <v>560</v>
      </c>
      <c r="D18">
        <v>3360</v>
      </c>
      <c r="E18">
        <v>2800</v>
      </c>
    </row>
    <row r="19" spans="2:5" x14ac:dyDescent="0.3">
      <c r="B19">
        <v>560</v>
      </c>
      <c r="C19">
        <v>3360</v>
      </c>
      <c r="D19">
        <v>1400</v>
      </c>
      <c r="E19">
        <v>280</v>
      </c>
    </row>
    <row r="20" spans="2:5" x14ac:dyDescent="0.3">
      <c r="B20">
        <v>840</v>
      </c>
      <c r="C20">
        <v>1400</v>
      </c>
      <c r="D20">
        <v>1960</v>
      </c>
      <c r="E20">
        <v>840</v>
      </c>
    </row>
    <row r="21" spans="2:5" x14ac:dyDescent="0.3">
      <c r="B21">
        <v>280</v>
      </c>
      <c r="C21">
        <v>1120</v>
      </c>
      <c r="D21">
        <v>3080</v>
      </c>
      <c r="E21">
        <v>560</v>
      </c>
    </row>
    <row r="22" spans="2:5" x14ac:dyDescent="0.3">
      <c r="B22">
        <v>1680</v>
      </c>
      <c r="C22">
        <v>840</v>
      </c>
      <c r="D22">
        <v>280</v>
      </c>
      <c r="E22">
        <v>840</v>
      </c>
    </row>
    <row r="23" spans="2:5" x14ac:dyDescent="0.3">
      <c r="B23">
        <v>2240</v>
      </c>
      <c r="C23">
        <v>5880</v>
      </c>
      <c r="D23">
        <v>2520</v>
      </c>
      <c r="E23">
        <v>1120</v>
      </c>
    </row>
    <row r="24" spans="2:5" x14ac:dyDescent="0.3">
      <c r="B24">
        <v>1120</v>
      </c>
      <c r="C24">
        <v>280</v>
      </c>
      <c r="D24">
        <v>280</v>
      </c>
      <c r="E24">
        <v>840</v>
      </c>
    </row>
    <row r="25" spans="2:5" x14ac:dyDescent="0.3">
      <c r="B25">
        <v>2240</v>
      </c>
      <c r="C25">
        <v>560</v>
      </c>
      <c r="D25">
        <v>3080</v>
      </c>
      <c r="E25">
        <v>1120</v>
      </c>
    </row>
    <row r="26" spans="2:5" x14ac:dyDescent="0.3">
      <c r="B26">
        <v>1120</v>
      </c>
      <c r="C26">
        <v>280</v>
      </c>
      <c r="D26">
        <v>1120</v>
      </c>
      <c r="E26">
        <v>1120</v>
      </c>
    </row>
    <row r="27" spans="2:5" x14ac:dyDescent="0.3">
      <c r="B27">
        <v>840</v>
      </c>
      <c r="C27">
        <v>560</v>
      </c>
      <c r="D27">
        <v>1120</v>
      </c>
      <c r="E27">
        <v>560</v>
      </c>
    </row>
    <row r="28" spans="2:5" x14ac:dyDescent="0.3">
      <c r="B28">
        <v>9520</v>
      </c>
      <c r="C28">
        <v>1400</v>
      </c>
      <c r="D28">
        <v>2240</v>
      </c>
      <c r="E28">
        <v>840</v>
      </c>
    </row>
    <row r="29" spans="2:5" x14ac:dyDescent="0.3">
      <c r="B29">
        <v>1680</v>
      </c>
      <c r="C29">
        <v>3360</v>
      </c>
      <c r="D29">
        <v>840</v>
      </c>
      <c r="E29">
        <v>3080</v>
      </c>
    </row>
    <row r="30" spans="2:5" x14ac:dyDescent="0.3">
      <c r="B30">
        <v>8120</v>
      </c>
      <c r="C30">
        <v>5600</v>
      </c>
      <c r="D30">
        <v>5040</v>
      </c>
      <c r="E30">
        <v>560</v>
      </c>
    </row>
    <row r="31" spans="2:5" x14ac:dyDescent="0.3">
      <c r="B31">
        <v>3360</v>
      </c>
      <c r="C31">
        <v>3360</v>
      </c>
      <c r="D31">
        <v>2800</v>
      </c>
      <c r="E31">
        <v>280</v>
      </c>
    </row>
    <row r="32" spans="2:5" x14ac:dyDescent="0.3">
      <c r="B32">
        <v>1400</v>
      </c>
      <c r="C32">
        <v>1400</v>
      </c>
      <c r="D32">
        <v>3360</v>
      </c>
      <c r="E32">
        <v>6160</v>
      </c>
    </row>
    <row r="33" spans="2:5" x14ac:dyDescent="0.3">
      <c r="B33">
        <v>280</v>
      </c>
      <c r="C33">
        <v>560</v>
      </c>
      <c r="D33">
        <v>3360</v>
      </c>
      <c r="E33">
        <v>2800</v>
      </c>
    </row>
    <row r="34" spans="2:5" x14ac:dyDescent="0.3">
      <c r="B34">
        <v>560</v>
      </c>
      <c r="C34">
        <v>3360</v>
      </c>
      <c r="D34">
        <v>1400</v>
      </c>
      <c r="E34">
        <v>280</v>
      </c>
    </row>
    <row r="35" spans="2:5" x14ac:dyDescent="0.3">
      <c r="B35">
        <v>840</v>
      </c>
      <c r="C35">
        <v>1400</v>
      </c>
      <c r="D35">
        <v>1960</v>
      </c>
      <c r="E35">
        <v>840</v>
      </c>
    </row>
    <row r="36" spans="2:5" x14ac:dyDescent="0.3">
      <c r="B36">
        <v>280</v>
      </c>
      <c r="C36">
        <v>1120</v>
      </c>
      <c r="D36">
        <v>3080</v>
      </c>
      <c r="E36">
        <v>560</v>
      </c>
    </row>
    <row r="37" spans="2:5" x14ac:dyDescent="0.3">
      <c r="B37">
        <v>1680</v>
      </c>
      <c r="C37">
        <v>840</v>
      </c>
      <c r="D37">
        <v>280</v>
      </c>
      <c r="E37">
        <v>840</v>
      </c>
    </row>
    <row r="38" spans="2:5" x14ac:dyDescent="0.3">
      <c r="B38">
        <v>2240</v>
      </c>
      <c r="C38">
        <v>5880</v>
      </c>
      <c r="D38">
        <v>2520</v>
      </c>
      <c r="E38">
        <v>1120</v>
      </c>
    </row>
    <row r="39" spans="2:5" x14ac:dyDescent="0.3">
      <c r="B39">
        <v>1120</v>
      </c>
      <c r="C39">
        <v>280</v>
      </c>
      <c r="D39">
        <v>280</v>
      </c>
      <c r="E39">
        <v>840</v>
      </c>
    </row>
    <row r="40" spans="2:5" x14ac:dyDescent="0.3">
      <c r="B40">
        <v>2240</v>
      </c>
      <c r="C40">
        <v>560</v>
      </c>
      <c r="D40">
        <v>3080</v>
      </c>
      <c r="E40">
        <v>1120</v>
      </c>
    </row>
    <row r="41" spans="2:5" x14ac:dyDescent="0.3">
      <c r="B41">
        <v>1120</v>
      </c>
      <c r="C41">
        <v>280</v>
      </c>
      <c r="D41">
        <v>1120</v>
      </c>
      <c r="E41">
        <v>1120</v>
      </c>
    </row>
    <row r="42" spans="2:5" x14ac:dyDescent="0.3">
      <c r="B42">
        <v>840</v>
      </c>
      <c r="C42">
        <v>560</v>
      </c>
      <c r="D42">
        <v>1120</v>
      </c>
      <c r="E42">
        <v>560</v>
      </c>
    </row>
    <row r="43" spans="2:5" x14ac:dyDescent="0.3">
      <c r="B43">
        <v>9520</v>
      </c>
      <c r="C43">
        <v>1400</v>
      </c>
      <c r="D43">
        <v>2240</v>
      </c>
      <c r="E43">
        <v>840</v>
      </c>
    </row>
    <row r="44" spans="2:5" x14ac:dyDescent="0.3">
      <c r="B44">
        <v>1680</v>
      </c>
      <c r="C44">
        <v>3360</v>
      </c>
      <c r="D44">
        <v>840</v>
      </c>
      <c r="E44">
        <v>3080</v>
      </c>
    </row>
    <row r="45" spans="2:5" x14ac:dyDescent="0.3">
      <c r="B45">
        <v>8120</v>
      </c>
      <c r="C45">
        <v>5600</v>
      </c>
      <c r="D45">
        <v>5040</v>
      </c>
      <c r="E45">
        <v>560</v>
      </c>
    </row>
    <row r="46" spans="2:5" x14ac:dyDescent="0.3">
      <c r="B46">
        <v>840</v>
      </c>
      <c r="C46">
        <v>560</v>
      </c>
      <c r="D46">
        <v>1120</v>
      </c>
      <c r="E46">
        <v>560</v>
      </c>
    </row>
    <row r="47" spans="2:5" x14ac:dyDescent="0.3">
      <c r="B47">
        <v>9520</v>
      </c>
      <c r="C47">
        <v>1400</v>
      </c>
      <c r="D47">
        <v>2240</v>
      </c>
      <c r="E47">
        <v>840</v>
      </c>
    </row>
    <row r="48" spans="2:5" x14ac:dyDescent="0.3">
      <c r="B48">
        <v>17000</v>
      </c>
      <c r="C48">
        <v>17000</v>
      </c>
      <c r="D48">
        <v>17000</v>
      </c>
      <c r="E48">
        <v>17000</v>
      </c>
    </row>
    <row r="49" spans="1:11" x14ac:dyDescent="0.3">
      <c r="A49" t="s">
        <v>9</v>
      </c>
      <c r="B49">
        <v>1000</v>
      </c>
    </row>
    <row r="50" spans="1:11" x14ac:dyDescent="0.3">
      <c r="A50" t="s">
        <v>0</v>
      </c>
      <c r="B50">
        <f>SUM(B1:B49)</f>
        <v>132240</v>
      </c>
      <c r="C50">
        <f t="shared" ref="C50:G50" si="0">SUM(C1:C49)</f>
        <v>106880</v>
      </c>
      <c r="D50">
        <f t="shared" si="0"/>
        <v>118360</v>
      </c>
      <c r="E50">
        <f t="shared" si="0"/>
        <v>87280</v>
      </c>
      <c r="F50">
        <f t="shared" si="0"/>
        <v>0</v>
      </c>
      <c r="G50">
        <f t="shared" si="0"/>
        <v>0</v>
      </c>
      <c r="J50">
        <f>SUM(B50:G50)/60</f>
        <v>7412.666666666667</v>
      </c>
      <c r="K50">
        <f>J50/1000</f>
        <v>7.4126666666666674</v>
      </c>
    </row>
    <row r="51" spans="1:11" x14ac:dyDescent="0.3">
      <c r="A51" t="s">
        <v>1</v>
      </c>
      <c r="B51">
        <f>B50/1000</f>
        <v>132.24</v>
      </c>
      <c r="C51">
        <f>C50/1000</f>
        <v>106.88</v>
      </c>
      <c r="D51">
        <f t="shared" ref="D51:G51" si="1">D50/1000</f>
        <v>118.36</v>
      </c>
      <c r="E51">
        <f t="shared" si="1"/>
        <v>87.28</v>
      </c>
      <c r="F51">
        <f t="shared" si="1"/>
        <v>0</v>
      </c>
      <c r="G51">
        <f t="shared" si="1"/>
        <v>0</v>
      </c>
      <c r="J51">
        <f t="shared" ref="J51:J54" si="2">SUM(B51:G51)/60</f>
        <v>7.4126666666666665</v>
      </c>
      <c r="K51">
        <f t="shared" ref="K51:K54" si="3">J51/1000</f>
        <v>7.4126666666666664E-3</v>
      </c>
    </row>
    <row r="52" spans="1:11" x14ac:dyDescent="0.3">
      <c r="A52" t="s">
        <v>5</v>
      </c>
      <c r="B52">
        <f>B51-3</f>
        <v>129.24</v>
      </c>
      <c r="C52">
        <f>C51-3</f>
        <v>103.88</v>
      </c>
      <c r="D52">
        <f t="shared" ref="D52:G52" si="4">D51-3</f>
        <v>115.36</v>
      </c>
      <c r="E52">
        <f t="shared" si="4"/>
        <v>84.28</v>
      </c>
      <c r="F52">
        <f t="shared" si="4"/>
        <v>-3</v>
      </c>
      <c r="G52">
        <f t="shared" si="4"/>
        <v>-3</v>
      </c>
      <c r="J52">
        <f t="shared" si="2"/>
        <v>7.1126666666666667</v>
      </c>
      <c r="K52">
        <f t="shared" si="3"/>
        <v>7.1126666666666664E-3</v>
      </c>
    </row>
    <row r="53" spans="1:11" x14ac:dyDescent="0.3">
      <c r="A53" t="s">
        <v>2</v>
      </c>
      <c r="B53">
        <f>B52+48*4</f>
        <v>321.24</v>
      </c>
      <c r="C53">
        <f t="shared" ref="C53:G53" si="5">C52+48*4</f>
        <v>295.88</v>
      </c>
      <c r="D53">
        <f t="shared" si="5"/>
        <v>307.36</v>
      </c>
      <c r="E53">
        <f t="shared" si="5"/>
        <v>276.27999999999997</v>
      </c>
      <c r="F53">
        <f t="shared" si="5"/>
        <v>189</v>
      </c>
      <c r="G53">
        <f t="shared" si="5"/>
        <v>189</v>
      </c>
      <c r="J53">
        <f t="shared" si="2"/>
        <v>26.312666666666665</v>
      </c>
      <c r="K53">
        <f t="shared" si="3"/>
        <v>2.6312666666666665E-2</v>
      </c>
    </row>
    <row r="54" spans="1:11" x14ac:dyDescent="0.3">
      <c r="A54" t="s">
        <v>6</v>
      </c>
      <c r="B54">
        <f>B53/2.8</f>
        <v>114.72857142857144</v>
      </c>
      <c r="C54">
        <f t="shared" ref="C54:G54" si="6">C53/2.8</f>
        <v>105.67142857142858</v>
      </c>
      <c r="D54">
        <f t="shared" si="6"/>
        <v>109.77142857142859</v>
      </c>
      <c r="E54">
        <f t="shared" si="6"/>
        <v>98.671428571428564</v>
      </c>
      <c r="F54">
        <f t="shared" si="6"/>
        <v>67.5</v>
      </c>
      <c r="G54">
        <f t="shared" si="6"/>
        <v>67.5</v>
      </c>
      <c r="J54">
        <f t="shared" si="2"/>
        <v>9.3973809523809528</v>
      </c>
      <c r="K54">
        <f t="shared" si="3"/>
        <v>9.3973809523809522E-3</v>
      </c>
    </row>
    <row r="55" spans="1:11" x14ac:dyDescent="0.3">
      <c r="A55" t="s">
        <v>13</v>
      </c>
      <c r="B55">
        <f>ROUND(B54,0)</f>
        <v>115</v>
      </c>
      <c r="C55">
        <f t="shared" ref="C55" si="7">ROUND(C54,0)</f>
        <v>106</v>
      </c>
      <c r="D55">
        <f t="shared" ref="D55" si="8">ROUND(D54,0)</f>
        <v>110</v>
      </c>
      <c r="E55">
        <f t="shared" ref="E55" si="9">ROUND(E54,0)</f>
        <v>99</v>
      </c>
      <c r="F55">
        <f t="shared" ref="F55" si="10">ROUND(F54,0)</f>
        <v>68</v>
      </c>
      <c r="G55">
        <f t="shared" ref="G55" si="11">ROUND(G54,0)</f>
        <v>68</v>
      </c>
    </row>
    <row r="57" spans="1:11" x14ac:dyDescent="0.3">
      <c r="A57" t="s">
        <v>11</v>
      </c>
      <c r="B57">
        <f>B53+3</f>
        <v>324.24</v>
      </c>
      <c r="C57">
        <f t="shared" ref="C57:G57" si="12">C53+3</f>
        <v>298.88</v>
      </c>
      <c r="D57">
        <f t="shared" si="12"/>
        <v>310.36</v>
      </c>
      <c r="E57">
        <f t="shared" si="12"/>
        <v>279.27999999999997</v>
      </c>
      <c r="F57">
        <v>0</v>
      </c>
      <c r="G57">
        <v>0</v>
      </c>
      <c r="H57">
        <f>SUM(B57:G57)</f>
        <v>1212.76</v>
      </c>
      <c r="J57">
        <f>H57/60</f>
        <v>20.212666666666667</v>
      </c>
    </row>
    <row r="58" spans="1:11" x14ac:dyDescent="0.3">
      <c r="A58" t="s">
        <v>12</v>
      </c>
      <c r="B58">
        <f>B55*2.8</f>
        <v>322</v>
      </c>
      <c r="C58">
        <f t="shared" ref="C58:G58" si="13">C55*2.8</f>
        <v>296.79999999999995</v>
      </c>
      <c r="D58">
        <f t="shared" si="13"/>
        <v>308</v>
      </c>
      <c r="E58">
        <f t="shared" si="13"/>
        <v>277.2</v>
      </c>
      <c r="F58">
        <f t="shared" si="13"/>
        <v>190.39999999999998</v>
      </c>
      <c r="G58">
        <f t="shared" si="13"/>
        <v>190.39999999999998</v>
      </c>
      <c r="H58">
        <f>SUM(B58:G58)</f>
        <v>1584.8000000000002</v>
      </c>
    </row>
    <row r="59" spans="1:11" x14ac:dyDescent="0.3">
      <c r="A59" t="s">
        <v>15</v>
      </c>
      <c r="B59">
        <f>B57-B58</f>
        <v>2.2400000000000091</v>
      </c>
      <c r="C59">
        <f t="shared" ref="C59:H59" si="14">C57-C58</f>
        <v>2.0800000000000409</v>
      </c>
      <c r="D59">
        <f t="shared" si="14"/>
        <v>2.3600000000000136</v>
      </c>
      <c r="E59">
        <f t="shared" si="14"/>
        <v>2.0799999999999841</v>
      </c>
      <c r="F59">
        <f t="shared" si="14"/>
        <v>-190.39999999999998</v>
      </c>
      <c r="G59">
        <f t="shared" si="14"/>
        <v>-190.39999999999998</v>
      </c>
      <c r="H59">
        <f t="shared" si="14"/>
        <v>-372.04000000000019</v>
      </c>
    </row>
    <row r="60" spans="1:11" x14ac:dyDescent="0.3">
      <c r="C60">
        <f>C59-2.8</f>
        <v>-0.7199999999999589</v>
      </c>
      <c r="D60">
        <f t="shared" ref="D60:E60" si="15">D59-2.8</f>
        <v>-0.43999999999998618</v>
      </c>
      <c r="E60">
        <f t="shared" si="15"/>
        <v>-0.72000000000001574</v>
      </c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18EE-F9B7-44E1-A7E5-9C4E4B882B94}">
  <dimension ref="A1:I48"/>
  <sheetViews>
    <sheetView tabSelected="1" topLeftCell="A22" workbookViewId="0">
      <selection activeCell="B41" sqref="B41:E41"/>
    </sheetView>
  </sheetViews>
  <sheetFormatPr baseColWidth="10" defaultRowHeight="14.4" x14ac:dyDescent="0.3"/>
  <sheetData>
    <row r="1" spans="2:5" x14ac:dyDescent="0.3">
      <c r="B1">
        <v>560</v>
      </c>
      <c r="C1">
        <v>280</v>
      </c>
      <c r="D1">
        <v>280</v>
      </c>
      <c r="E1">
        <v>1960</v>
      </c>
    </row>
    <row r="2" spans="2:5" x14ac:dyDescent="0.3">
      <c r="B2">
        <v>1120</v>
      </c>
      <c r="C2">
        <v>560</v>
      </c>
      <c r="D2">
        <v>4480</v>
      </c>
      <c r="E2">
        <v>3360</v>
      </c>
    </row>
    <row r="3" spans="2:5" x14ac:dyDescent="0.3">
      <c r="B3">
        <v>1960</v>
      </c>
      <c r="C3">
        <v>3080</v>
      </c>
      <c r="D3">
        <v>2520</v>
      </c>
      <c r="E3">
        <v>840</v>
      </c>
    </row>
    <row r="4" spans="2:5" x14ac:dyDescent="0.3">
      <c r="B4">
        <v>2800</v>
      </c>
      <c r="C4">
        <v>5040</v>
      </c>
      <c r="D4">
        <v>5040</v>
      </c>
      <c r="E4">
        <v>3640</v>
      </c>
    </row>
    <row r="5" spans="2:5" x14ac:dyDescent="0.3">
      <c r="B5">
        <v>1400</v>
      </c>
      <c r="C5">
        <v>1120</v>
      </c>
      <c r="D5">
        <v>280</v>
      </c>
      <c r="E5">
        <v>560</v>
      </c>
    </row>
    <row r="6" spans="2:5" x14ac:dyDescent="0.3">
      <c r="B6">
        <v>560</v>
      </c>
      <c r="C6">
        <v>840</v>
      </c>
      <c r="D6">
        <v>1120</v>
      </c>
      <c r="E6">
        <v>560</v>
      </c>
    </row>
    <row r="7" spans="2:5" x14ac:dyDescent="0.3">
      <c r="B7">
        <v>840</v>
      </c>
      <c r="C7">
        <v>1120</v>
      </c>
      <c r="D7">
        <v>1400</v>
      </c>
      <c r="E7">
        <v>3640</v>
      </c>
    </row>
    <row r="8" spans="2:5" x14ac:dyDescent="0.3">
      <c r="B8">
        <v>1680</v>
      </c>
      <c r="C8">
        <v>3640</v>
      </c>
      <c r="D8">
        <v>2240</v>
      </c>
      <c r="E8">
        <v>4480</v>
      </c>
    </row>
    <row r="9" spans="2:5" x14ac:dyDescent="0.3">
      <c r="B9">
        <v>560</v>
      </c>
      <c r="C9">
        <v>3640</v>
      </c>
      <c r="D9">
        <v>560</v>
      </c>
      <c r="E9">
        <v>280</v>
      </c>
    </row>
    <row r="10" spans="2:5" x14ac:dyDescent="0.3">
      <c r="B10">
        <v>280</v>
      </c>
      <c r="C10">
        <v>2520</v>
      </c>
      <c r="D10">
        <v>3360</v>
      </c>
      <c r="E10">
        <v>1120</v>
      </c>
    </row>
    <row r="11" spans="2:5" x14ac:dyDescent="0.3">
      <c r="B11">
        <v>840</v>
      </c>
      <c r="C11">
        <v>280</v>
      </c>
      <c r="D11">
        <v>1120</v>
      </c>
      <c r="E11">
        <v>1120</v>
      </c>
    </row>
    <row r="12" spans="2:5" x14ac:dyDescent="0.3">
      <c r="B12">
        <v>7280</v>
      </c>
      <c r="C12">
        <v>280</v>
      </c>
      <c r="D12">
        <v>5880</v>
      </c>
      <c r="E12">
        <v>560</v>
      </c>
    </row>
    <row r="13" spans="2:5" x14ac:dyDescent="0.3">
      <c r="B13">
        <v>3640</v>
      </c>
      <c r="C13">
        <v>280</v>
      </c>
      <c r="D13">
        <v>3360</v>
      </c>
      <c r="E13">
        <v>280</v>
      </c>
    </row>
    <row r="14" spans="2:5" x14ac:dyDescent="0.3">
      <c r="B14">
        <v>3640</v>
      </c>
      <c r="C14">
        <v>3080</v>
      </c>
      <c r="D14">
        <v>280</v>
      </c>
      <c r="E14">
        <v>280</v>
      </c>
    </row>
    <row r="15" spans="2:5" x14ac:dyDescent="0.3">
      <c r="B15">
        <v>5040</v>
      </c>
      <c r="C15">
        <v>560</v>
      </c>
      <c r="D15">
        <v>2800</v>
      </c>
      <c r="E15">
        <v>840</v>
      </c>
    </row>
    <row r="16" spans="2:5" x14ac:dyDescent="0.3">
      <c r="B16">
        <v>1960</v>
      </c>
      <c r="C16">
        <v>3080</v>
      </c>
      <c r="D16">
        <v>2520</v>
      </c>
      <c r="E16">
        <v>840</v>
      </c>
    </row>
    <row r="17" spans="2:5" x14ac:dyDescent="0.3">
      <c r="B17">
        <v>560</v>
      </c>
      <c r="C17">
        <v>280</v>
      </c>
      <c r="D17">
        <v>280</v>
      </c>
      <c r="E17">
        <v>1960</v>
      </c>
    </row>
    <row r="18" spans="2:5" x14ac:dyDescent="0.3">
      <c r="B18">
        <v>1120</v>
      </c>
      <c r="C18">
        <v>560</v>
      </c>
      <c r="D18">
        <v>4480</v>
      </c>
      <c r="E18">
        <v>3360</v>
      </c>
    </row>
    <row r="19" spans="2:5" x14ac:dyDescent="0.3">
      <c r="B19">
        <v>1960</v>
      </c>
      <c r="C19">
        <v>3080</v>
      </c>
      <c r="D19">
        <v>2520</v>
      </c>
      <c r="E19">
        <v>840</v>
      </c>
    </row>
    <row r="20" spans="2:5" x14ac:dyDescent="0.3">
      <c r="B20">
        <v>2800</v>
      </c>
      <c r="C20">
        <v>5040</v>
      </c>
      <c r="D20">
        <v>5040</v>
      </c>
      <c r="E20">
        <v>3640</v>
      </c>
    </row>
    <row r="21" spans="2:5" x14ac:dyDescent="0.3">
      <c r="B21">
        <v>1400</v>
      </c>
      <c r="C21">
        <v>1120</v>
      </c>
      <c r="D21">
        <v>280</v>
      </c>
      <c r="E21">
        <v>560</v>
      </c>
    </row>
    <row r="22" spans="2:5" x14ac:dyDescent="0.3">
      <c r="B22">
        <v>560</v>
      </c>
      <c r="C22">
        <v>840</v>
      </c>
      <c r="D22">
        <v>1120</v>
      </c>
      <c r="E22">
        <v>560</v>
      </c>
    </row>
    <row r="23" spans="2:5" x14ac:dyDescent="0.3">
      <c r="B23">
        <v>840</v>
      </c>
      <c r="C23">
        <v>1120</v>
      </c>
      <c r="D23">
        <v>1400</v>
      </c>
      <c r="E23">
        <v>3640</v>
      </c>
    </row>
    <row r="24" spans="2:5" x14ac:dyDescent="0.3">
      <c r="B24">
        <v>1680</v>
      </c>
      <c r="C24">
        <v>3640</v>
      </c>
      <c r="D24">
        <v>2240</v>
      </c>
      <c r="E24">
        <v>4480</v>
      </c>
    </row>
    <row r="25" spans="2:5" x14ac:dyDescent="0.3">
      <c r="B25">
        <v>560</v>
      </c>
      <c r="C25">
        <v>3640</v>
      </c>
      <c r="D25">
        <v>560</v>
      </c>
      <c r="E25">
        <v>280</v>
      </c>
    </row>
    <row r="26" spans="2:5" x14ac:dyDescent="0.3">
      <c r="B26">
        <v>280</v>
      </c>
      <c r="C26">
        <v>2520</v>
      </c>
      <c r="D26">
        <v>3360</v>
      </c>
      <c r="E26">
        <v>1120</v>
      </c>
    </row>
    <row r="27" spans="2:5" x14ac:dyDescent="0.3">
      <c r="B27">
        <v>840</v>
      </c>
      <c r="C27">
        <v>280</v>
      </c>
      <c r="D27">
        <v>1120</v>
      </c>
      <c r="E27">
        <v>1120</v>
      </c>
    </row>
    <row r="28" spans="2:5" x14ac:dyDescent="0.3">
      <c r="B28">
        <v>7280</v>
      </c>
      <c r="C28">
        <v>280</v>
      </c>
      <c r="D28">
        <v>5880</v>
      </c>
      <c r="E28">
        <v>560</v>
      </c>
    </row>
    <row r="29" spans="2:5" x14ac:dyDescent="0.3">
      <c r="B29">
        <v>3640</v>
      </c>
      <c r="C29">
        <v>280</v>
      </c>
      <c r="D29">
        <v>3360</v>
      </c>
      <c r="E29">
        <v>280</v>
      </c>
    </row>
    <row r="30" spans="2:5" x14ac:dyDescent="0.3">
      <c r="B30">
        <v>3640</v>
      </c>
      <c r="C30">
        <v>3080</v>
      </c>
      <c r="D30">
        <v>280</v>
      </c>
      <c r="E30">
        <v>280</v>
      </c>
    </row>
    <row r="31" spans="2:5" x14ac:dyDescent="0.3">
      <c r="B31">
        <v>5040</v>
      </c>
      <c r="C31">
        <v>560</v>
      </c>
      <c r="D31">
        <v>2800</v>
      </c>
      <c r="E31">
        <v>840</v>
      </c>
    </row>
    <row r="32" spans="2:5" x14ac:dyDescent="0.3">
      <c r="B32">
        <v>17000</v>
      </c>
      <c r="C32">
        <v>17000</v>
      </c>
      <c r="D32">
        <v>17000</v>
      </c>
      <c r="E32">
        <v>17000</v>
      </c>
    </row>
    <row r="37" spans="1:9" x14ac:dyDescent="0.3">
      <c r="A37" t="s">
        <v>9</v>
      </c>
      <c r="B37">
        <v>1000</v>
      </c>
    </row>
    <row r="38" spans="1:9" x14ac:dyDescent="0.3">
      <c r="A38" t="s">
        <v>0</v>
      </c>
      <c r="B38">
        <f>SUM(B1:B37)</f>
        <v>84360</v>
      </c>
      <c r="C38">
        <f t="shared" ref="C38:E38" si="0">SUM(C1:C37)</f>
        <v>72720</v>
      </c>
      <c r="D38">
        <f t="shared" si="0"/>
        <v>88960</v>
      </c>
      <c r="E38">
        <f t="shared" si="0"/>
        <v>64880</v>
      </c>
    </row>
    <row r="39" spans="1:9" x14ac:dyDescent="0.3">
      <c r="A39" t="s">
        <v>1</v>
      </c>
      <c r="B39">
        <f>B38/1000</f>
        <v>84.36</v>
      </c>
      <c r="C39">
        <f>C38/1000</f>
        <v>72.72</v>
      </c>
      <c r="D39">
        <f t="shared" ref="D39:E39" si="1">D38/1000</f>
        <v>88.96</v>
      </c>
      <c r="E39">
        <f t="shared" si="1"/>
        <v>64.88</v>
      </c>
    </row>
    <row r="40" spans="1:9" x14ac:dyDescent="0.3">
      <c r="A40" t="s">
        <v>5</v>
      </c>
      <c r="B40">
        <f>B39-3</f>
        <v>81.36</v>
      </c>
      <c r="C40">
        <f>C39-3</f>
        <v>69.72</v>
      </c>
      <c r="D40">
        <f t="shared" ref="D40:E40" si="2">D39-3</f>
        <v>85.96</v>
      </c>
      <c r="E40">
        <f t="shared" si="2"/>
        <v>61.879999999999995</v>
      </c>
    </row>
    <row r="41" spans="1:9" x14ac:dyDescent="0.3">
      <c r="A41" t="s">
        <v>2</v>
      </c>
      <c r="B41">
        <f>B40+32*4</f>
        <v>209.36</v>
      </c>
      <c r="C41">
        <f t="shared" ref="C41:E41" si="3">C40+32*4</f>
        <v>197.72</v>
      </c>
      <c r="D41">
        <f t="shared" si="3"/>
        <v>213.95999999999998</v>
      </c>
      <c r="E41">
        <f t="shared" si="3"/>
        <v>189.88</v>
      </c>
    </row>
    <row r="42" spans="1:9" x14ac:dyDescent="0.3">
      <c r="A42" t="s">
        <v>6</v>
      </c>
      <c r="B42">
        <f>B41/2.8</f>
        <v>74.771428571428586</v>
      </c>
      <c r="C42">
        <f>C41/2.8</f>
        <v>70.614285714285714</v>
      </c>
      <c r="D42">
        <f t="shared" ref="D42:E42" si="4">D41/2.8</f>
        <v>76.414285714285711</v>
      </c>
      <c r="E42">
        <f t="shared" si="4"/>
        <v>67.814285714285717</v>
      </c>
    </row>
    <row r="43" spans="1:9" x14ac:dyDescent="0.3">
      <c r="A43" t="s">
        <v>13</v>
      </c>
      <c r="B43">
        <f>ROUND(B42,0)</f>
        <v>75</v>
      </c>
      <c r="C43">
        <f t="shared" ref="C43:E43" si="5">ROUND(C42,0)</f>
        <v>71</v>
      </c>
      <c r="D43">
        <f t="shared" si="5"/>
        <v>76</v>
      </c>
      <c r="E43">
        <f t="shared" si="5"/>
        <v>68</v>
      </c>
    </row>
    <row r="45" spans="1:9" x14ac:dyDescent="0.3">
      <c r="A45" t="s">
        <v>11</v>
      </c>
      <c r="B45">
        <f>B41+3</f>
        <v>212.36</v>
      </c>
      <c r="C45">
        <f t="shared" ref="C45:E45" si="6">C41+3</f>
        <v>200.72</v>
      </c>
      <c r="D45">
        <f t="shared" si="6"/>
        <v>216.95999999999998</v>
      </c>
      <c r="E45">
        <f t="shared" si="6"/>
        <v>192.88</v>
      </c>
      <c r="H45">
        <f>SUM(B45:G45)</f>
        <v>822.92</v>
      </c>
      <c r="I45">
        <f>H45/60</f>
        <v>13.715333333333332</v>
      </c>
    </row>
    <row r="46" spans="1:9" x14ac:dyDescent="0.3">
      <c r="A46" t="s">
        <v>12</v>
      </c>
      <c r="B46">
        <f>B43*2.8</f>
        <v>210</v>
      </c>
      <c r="C46">
        <f t="shared" ref="C46:E46" si="7">C43*2.8</f>
        <v>198.79999999999998</v>
      </c>
      <c r="D46">
        <f t="shared" si="7"/>
        <v>212.79999999999998</v>
      </c>
      <c r="E46">
        <f t="shared" si="7"/>
        <v>190.39999999999998</v>
      </c>
      <c r="H46">
        <f>SUM(B46:G46)</f>
        <v>811.99999999999989</v>
      </c>
    </row>
    <row r="47" spans="1:9" x14ac:dyDescent="0.3">
      <c r="A47" t="s">
        <v>15</v>
      </c>
      <c r="B47">
        <f>B45-B46</f>
        <v>2.3600000000000136</v>
      </c>
      <c r="C47">
        <f t="shared" ref="C47:H47" si="8">C45-C46</f>
        <v>1.9200000000000159</v>
      </c>
      <c r="D47">
        <f t="shared" si="8"/>
        <v>4.1599999999999966</v>
      </c>
      <c r="E47">
        <f t="shared" si="8"/>
        <v>2.4800000000000182</v>
      </c>
      <c r="H47">
        <f t="shared" si="8"/>
        <v>10.920000000000073</v>
      </c>
    </row>
    <row r="48" spans="1:9" x14ac:dyDescent="0.3">
      <c r="B48">
        <f>B47-2.8</f>
        <v>-0.43999999999998618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1959-7D03-4DB2-AA12-97BF688D4C39}">
  <dimension ref="A1:H31"/>
  <sheetViews>
    <sheetView workbookViewId="0">
      <selection activeCell="I27" sqref="I27"/>
    </sheetView>
  </sheetViews>
  <sheetFormatPr baseColWidth="10" defaultRowHeight="14.4" x14ac:dyDescent="0.3"/>
  <sheetData>
    <row r="1" spans="2:5" x14ac:dyDescent="0.3">
      <c r="B1">
        <v>560</v>
      </c>
      <c r="C1">
        <v>280</v>
      </c>
      <c r="D1">
        <v>280</v>
      </c>
      <c r="E1">
        <v>1960</v>
      </c>
    </row>
    <row r="2" spans="2:5" x14ac:dyDescent="0.3">
      <c r="B2">
        <v>1120</v>
      </c>
      <c r="C2">
        <v>560</v>
      </c>
      <c r="D2">
        <v>4480</v>
      </c>
      <c r="E2">
        <v>3360</v>
      </c>
    </row>
    <row r="3" spans="2:5" x14ac:dyDescent="0.3">
      <c r="B3">
        <v>1960</v>
      </c>
      <c r="C3">
        <v>3080</v>
      </c>
      <c r="D3">
        <v>2520</v>
      </c>
      <c r="E3">
        <v>840</v>
      </c>
    </row>
    <row r="4" spans="2:5" x14ac:dyDescent="0.3">
      <c r="B4">
        <v>2800</v>
      </c>
      <c r="C4">
        <v>5040</v>
      </c>
      <c r="D4">
        <v>5040</v>
      </c>
      <c r="E4">
        <v>3640</v>
      </c>
    </row>
    <row r="5" spans="2:5" x14ac:dyDescent="0.3">
      <c r="B5">
        <v>1400</v>
      </c>
      <c r="C5">
        <v>1120</v>
      </c>
      <c r="D5">
        <v>280</v>
      </c>
      <c r="E5">
        <v>560</v>
      </c>
    </row>
    <row r="6" spans="2:5" x14ac:dyDescent="0.3">
      <c r="B6">
        <v>560</v>
      </c>
      <c r="C6">
        <v>840</v>
      </c>
      <c r="D6">
        <v>1120</v>
      </c>
      <c r="E6">
        <v>560</v>
      </c>
    </row>
    <row r="7" spans="2:5" x14ac:dyDescent="0.3">
      <c r="B7">
        <v>840</v>
      </c>
      <c r="C7">
        <v>1120</v>
      </c>
      <c r="D7">
        <v>1400</v>
      </c>
      <c r="E7">
        <v>3640</v>
      </c>
    </row>
    <row r="8" spans="2:5" x14ac:dyDescent="0.3">
      <c r="B8">
        <v>1680</v>
      </c>
      <c r="C8">
        <v>3640</v>
      </c>
      <c r="D8">
        <v>2240</v>
      </c>
      <c r="E8">
        <v>4480</v>
      </c>
    </row>
    <row r="9" spans="2:5" x14ac:dyDescent="0.3">
      <c r="B9">
        <v>560</v>
      </c>
      <c r="C9">
        <v>3640</v>
      </c>
      <c r="D9">
        <v>560</v>
      </c>
      <c r="E9">
        <v>280</v>
      </c>
    </row>
    <row r="10" spans="2:5" x14ac:dyDescent="0.3">
      <c r="B10">
        <v>280</v>
      </c>
      <c r="C10">
        <v>2520</v>
      </c>
      <c r="D10">
        <v>3360</v>
      </c>
      <c r="E10">
        <v>1120</v>
      </c>
    </row>
    <row r="11" spans="2:5" x14ac:dyDescent="0.3">
      <c r="B11">
        <v>840</v>
      </c>
      <c r="C11">
        <v>280</v>
      </c>
      <c r="D11">
        <v>1120</v>
      </c>
      <c r="E11">
        <v>1120</v>
      </c>
    </row>
    <row r="12" spans="2:5" x14ac:dyDescent="0.3">
      <c r="B12">
        <v>7280</v>
      </c>
      <c r="C12">
        <v>280</v>
      </c>
      <c r="D12">
        <v>5880</v>
      </c>
      <c r="E12">
        <v>560</v>
      </c>
    </row>
    <row r="13" spans="2:5" x14ac:dyDescent="0.3">
      <c r="B13">
        <v>3640</v>
      </c>
      <c r="C13">
        <v>280</v>
      </c>
      <c r="D13">
        <v>3360</v>
      </c>
      <c r="E13">
        <v>280</v>
      </c>
    </row>
    <row r="14" spans="2:5" x14ac:dyDescent="0.3">
      <c r="B14">
        <v>3640</v>
      </c>
      <c r="C14">
        <v>3080</v>
      </c>
      <c r="D14">
        <v>280</v>
      </c>
      <c r="E14">
        <v>280</v>
      </c>
    </row>
    <row r="15" spans="2:5" x14ac:dyDescent="0.3">
      <c r="B15">
        <v>5040</v>
      </c>
      <c r="C15">
        <v>560</v>
      </c>
      <c r="D15">
        <v>2800</v>
      </c>
      <c r="E15">
        <v>840</v>
      </c>
    </row>
    <row r="16" spans="2:5" x14ac:dyDescent="0.3">
      <c r="B16">
        <v>17000</v>
      </c>
      <c r="C16">
        <v>17000</v>
      </c>
      <c r="D16">
        <v>17000</v>
      </c>
      <c r="E16">
        <v>17000</v>
      </c>
    </row>
    <row r="21" spans="1:8" x14ac:dyDescent="0.3">
      <c r="A21" t="s">
        <v>9</v>
      </c>
      <c r="B21">
        <v>1000</v>
      </c>
    </row>
    <row r="22" spans="1:8" x14ac:dyDescent="0.3">
      <c r="A22" t="s">
        <v>0</v>
      </c>
      <c r="B22">
        <f>SUM(B1:B21)</f>
        <v>50200</v>
      </c>
      <c r="C22">
        <f t="shared" ref="C22:E22" si="0">SUM(C1:C21)</f>
        <v>43320</v>
      </c>
      <c r="D22">
        <f t="shared" si="0"/>
        <v>51720</v>
      </c>
      <c r="E22">
        <f t="shared" si="0"/>
        <v>40520</v>
      </c>
    </row>
    <row r="23" spans="1:8" x14ac:dyDescent="0.3">
      <c r="A23" t="s">
        <v>1</v>
      </c>
      <c r="B23">
        <f>B22/1000</f>
        <v>50.2</v>
      </c>
      <c r="C23">
        <f>C22/1000</f>
        <v>43.32</v>
      </c>
      <c r="D23">
        <f t="shared" ref="D23:E23" si="1">D22/1000</f>
        <v>51.72</v>
      </c>
      <c r="E23">
        <f t="shared" si="1"/>
        <v>40.520000000000003</v>
      </c>
    </row>
    <row r="24" spans="1:8" x14ac:dyDescent="0.3">
      <c r="A24" t="s">
        <v>5</v>
      </c>
      <c r="B24">
        <f>B23-3</f>
        <v>47.2</v>
      </c>
      <c r="C24">
        <f>C23-3</f>
        <v>40.32</v>
      </c>
      <c r="D24">
        <f t="shared" ref="D24:E24" si="2">D23-3</f>
        <v>48.72</v>
      </c>
      <c r="E24">
        <f t="shared" si="2"/>
        <v>37.520000000000003</v>
      </c>
    </row>
    <row r="25" spans="1:8" x14ac:dyDescent="0.3">
      <c r="A25" t="s">
        <v>2</v>
      </c>
      <c r="B25">
        <f>B24+20*4</f>
        <v>127.2</v>
      </c>
      <c r="C25">
        <f t="shared" ref="C25:E25" si="3">C24+20*4</f>
        <v>120.32</v>
      </c>
      <c r="D25">
        <f t="shared" si="3"/>
        <v>128.72</v>
      </c>
      <c r="E25">
        <f t="shared" si="3"/>
        <v>117.52000000000001</v>
      </c>
    </row>
    <row r="26" spans="1:8" x14ac:dyDescent="0.3">
      <c r="A26" t="s">
        <v>6</v>
      </c>
      <c r="B26">
        <f>B25/2.8</f>
        <v>45.428571428571431</v>
      </c>
      <c r="C26">
        <f>C25/2.8</f>
        <v>42.971428571428575</v>
      </c>
      <c r="D26">
        <f t="shared" ref="D26:E26" si="4">D25/2.8</f>
        <v>45.971428571428575</v>
      </c>
      <c r="E26">
        <f t="shared" si="4"/>
        <v>41.971428571428575</v>
      </c>
    </row>
    <row r="27" spans="1:8" x14ac:dyDescent="0.3">
      <c r="A27" t="s">
        <v>13</v>
      </c>
      <c r="B27">
        <v>46</v>
      </c>
      <c r="C27">
        <f t="shared" ref="C27:E27" si="5">ROUND(C26,0)</f>
        <v>43</v>
      </c>
      <c r="D27">
        <f t="shared" si="5"/>
        <v>46</v>
      </c>
      <c r="E27">
        <f t="shared" si="5"/>
        <v>42</v>
      </c>
    </row>
    <row r="29" spans="1:8" x14ac:dyDescent="0.3">
      <c r="A29" t="s">
        <v>11</v>
      </c>
      <c r="B29">
        <f>B25+3</f>
        <v>130.19999999999999</v>
      </c>
      <c r="C29">
        <f t="shared" ref="C29:E29" si="6">C25+3</f>
        <v>123.32</v>
      </c>
      <c r="D29">
        <f t="shared" si="6"/>
        <v>131.72</v>
      </c>
      <c r="E29">
        <f t="shared" si="6"/>
        <v>120.52000000000001</v>
      </c>
      <c r="H29">
        <f>SUM(B29:G29)</f>
        <v>505.76</v>
      </c>
    </row>
    <row r="30" spans="1:8" x14ac:dyDescent="0.3">
      <c r="A30" t="s">
        <v>12</v>
      </c>
      <c r="B30">
        <f>B27*2.8</f>
        <v>128.79999999999998</v>
      </c>
      <c r="C30">
        <f t="shared" ref="C30:E30" si="7">C27*2.8</f>
        <v>120.39999999999999</v>
      </c>
      <c r="D30">
        <f t="shared" si="7"/>
        <v>128.79999999999998</v>
      </c>
      <c r="E30">
        <f t="shared" si="7"/>
        <v>117.6</v>
      </c>
      <c r="H30">
        <f>SUM(B30:G30)</f>
        <v>495.6</v>
      </c>
    </row>
    <row r="31" spans="1:8" x14ac:dyDescent="0.3">
      <c r="A31" t="s">
        <v>15</v>
      </c>
      <c r="B31">
        <f>B29-B30</f>
        <v>1.4000000000000057</v>
      </c>
      <c r="C31">
        <f t="shared" ref="C31:H31" si="8">C29-C30</f>
        <v>2.9200000000000017</v>
      </c>
      <c r="D31">
        <f t="shared" si="8"/>
        <v>2.9200000000000159</v>
      </c>
      <c r="E31">
        <f t="shared" si="8"/>
        <v>2.9200000000000159</v>
      </c>
      <c r="H31">
        <f t="shared" si="8"/>
        <v>10.159999999999968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precond1</vt:lpstr>
      <vt:lpstr>precondadjusted</vt:lpstr>
      <vt:lpstr>cond</vt:lpstr>
      <vt:lpstr>inference</vt:lpstr>
      <vt:lpstr>inferenceadjusted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 Gramini</dc:creator>
  <cp:lastModifiedBy>Milto Gramini</cp:lastModifiedBy>
  <dcterms:created xsi:type="dcterms:W3CDTF">2022-01-25T16:09:49Z</dcterms:created>
  <dcterms:modified xsi:type="dcterms:W3CDTF">2022-02-03T00:20:25Z</dcterms:modified>
</cp:coreProperties>
</file>