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<sst xmlns="http://schemas.openxmlformats.org/spreadsheetml/2006/main" count="740" uniqueCount="88">
  <si>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</si>
  <si>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</si>
  <si>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</si>
  <si>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</si>
  <si>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</si>
  <si>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</si>
  <si>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</si>
  <si>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</si>
  <si>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</si>
  <si>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</si>
  <si>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</si>
  <si>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</si>
  <si>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</si>
  <si>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</si>
  <si>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</si>
  <si>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</si>
  <si>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</si>
  <si>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</si>
  <si>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</si>
  <si>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</si>
  <si>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</si>
  <si>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</si>
  <si>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</si>
  <si>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</si>
  <si>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</si>
  <si>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</si>
  <si>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</si>
  <si>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</si>
  <si>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</si>
  <si>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</si>
  <si>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</si>
  <si>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</si>
  <si>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</si>
  <si>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</si>
  <si>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</si>
  <si>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Board</t>
  </si>
  <si>
    <t xml:space="preserve">Redundancy experiment PDRs</t>
  </si>
  <si>
    <t xml:space="preserve">pkt tx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</si>
  <si>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</si>
  <si>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</si>
  <si>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</si>
  <si>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</si>
  <si>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no fault</t>
  </si>
  <si>
    <t xml:space="preserve">Exp 30 Raw Lora #2</t>
  </si>
  <si>
    <t xml:space="preserve">Exp 30 Backoff + Retransmission #2</t>
  </si>
  <si>
    <t xml:space="preserve">fault</t>
  </si>
  <si>
    <t xml:space="preserve">Exp 30 Raw Lora #3</t>
  </si>
  <si>
    <t xml:space="preserve">Exp 30 Backoff + Retransmission #3</t>
  </si>
  <si>
    <t xml:space="preserve">redundant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</si>
  <si>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</si>
  <si>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</si>
  <si>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</si>
  <si>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</si>
  <si>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</si>
  <si>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</si>
  <si>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</si>
  <si>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</si>
  <si>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</si>
  <si>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</si>
  <si>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</si>
  <si>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</si>
  <si>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</si>
  <si>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</si>
  <si>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</si>
  <si>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</si>
  <si>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Type</t>
  </si>
  <si>
    <t xml:space="preserve">PDR</t>
  </si>
  <si>
    <t xml:space="preserve">sigma</t>
  </si>
  <si>
    <t xml:space="preserve">perfomance increase PDR</t>
  </si>
  <si>
    <t xml:space="preserve">perfomance increase sigma</t>
  </si>
  <si>
    <t xml:space="preserve">Baseline</t>
  </si>
  <si>
    <t xml:space="preserve">MAC Layer</t>
  </si>
  <si>
    <t xml:space="preserve">Median perf. Incr. PDR</t>
  </si>
  <si>
    <t xml:space="preserve">Median perf. Incr. Sigma</t>
  </si>
  <si>
    <t xml:space="preserve">Experiment</t>
  </si>
  <si>
    <t xml:space="preserve">1 MAC</t>
  </si>
  <si>
    <t xml:space="preserve">2 MAC</t>
  </si>
  <si>
    <t xml:space="preserve">3 MAC</t>
  </si>
  <si>
    <t xml:space="preserve">Board 1 Baseline</t>
  </si>
  <si>
    <t xml:space="preserve">Board 2 Baseline</t>
  </si>
  <si>
    <t xml:space="preserve">Board 3 Baseline</t>
  </si>
  <si>
    <t xml:space="preserve">Board 1 MAC</t>
  </si>
  <si>
    <t xml:space="preserve">Board 2 MAC</t>
  </si>
  <si>
    <t xml:space="preserve">Board 3 MAC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</si>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</sst>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168253"/>
      <rgbColor rgb="FFCCCCCC"/>
      <rgbColor rgb="FF808080"/>
      <rgbColor rgb="FF729FCF"/>
      <rgbColor rgb="FF7030A0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D320"/>
      <rgbColor rgb="FFFF9900"/>
      <rgbColor rgb="FFFF6600"/>
      <rgbColor rgb="FF3465A4"/>
      <rgbColor rgb="FFB3B3B3"/>
      <rgbColor rgb="FF003366"/>
      <rgbColor rgb="FF069A2E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4129675558"/>
          <c:y val="0.101071010710107"/>
          <c:w val="0.900389735283697"/>
          <c:h val="0.74660246602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Baseline_100pkt!$O$69:$O$69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f10d0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Baseline_100pkt!$O$73:$O$73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069a2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79200103"/>
        <c:axId val="63089363"/>
      </c:scatterChart>
      <c:valAx>
        <c:axId val="79200103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3089363"/>
        <c:crossesAt val="0"/>
        <c:crossBetween val="midCat"/>
        <c:majorUnit val="5"/>
        <c:minorUnit val="0.5"/>
      </c:valAx>
      <c:valAx>
        <c:axId val="63089363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9200103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Baseline_100pkt!$N$82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355269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55269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355269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355269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355269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Baseline_100pkt!$N$86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9211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c9211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c9211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c9211e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Baseline_100pkt!$N$90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127622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127622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127622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27622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127622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Baseline_100pkt!$N$95</c:f>
              <c:strCache>
                <c:ptCount val="1"/>
                <c:pt idx="0">
                  <c:v>1 MAC</c:v>
                </c:pt>
              </c:strCache>
            </c:strRef>
          </c:tx>
          <c:spPr>
            <a:solidFill>
              <a:srgbClr val="729fc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29fc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f6d6d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Baseline_100pkt!$N$99</c:f>
              <c:strCache>
                <c:ptCount val="1"/>
                <c:pt idx="0">
                  <c:v>2 MAC</c:v>
                </c:pt>
              </c:strCache>
            </c:strRef>
          </c:tx>
          <c:spPr>
            <a:solidFill>
              <a:srgbClr val="ff6d6d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6d6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6d6d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Baseline_100pkt!$N$103</c:f>
              <c:strCache>
                <c:ptCount val="1"/>
                <c:pt idx="0">
                  <c:v>3 MAC</c:v>
                </c:pt>
              </c:strCache>
            </c:strRef>
          </c:tx>
          <c:spPr>
            <a:solidFill>
              <a:srgbClr val="77bc65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7bc65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77bc65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7bc65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77bc65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82928897"/>
        <c:axId val="9932941"/>
      </c:scatterChart>
      <c:valAx>
        <c:axId val="8292889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932941"/>
        <c:crossesAt val="0"/>
        <c:crossBetween val="midCat"/>
        <c:majorUnit val="5"/>
      </c:valAx>
      <c:valAx>
        <c:axId val="9932941"/>
        <c:scaling>
          <c:orientation val="minMax"/>
          <c:max val="1.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82928897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Baseline_100pkt!$L$150</c:f>
              <c:strCache>
                <c:ptCount val="1"/>
                <c:pt idx="0">
                  <c:v>Board 1 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10d0c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Baseline_100pkt!$L$151</c:f>
              <c:strCache>
                <c:ptCount val="1"/>
                <c:pt idx="0">
                  <c:v>Board 2 Baseline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Baseline_100pkt!$L$152</c:f>
              <c:strCache>
                <c:ptCount val="1"/>
                <c:pt idx="0">
                  <c:v>Board 3 Baseline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Baseline_100pkt!$L$153</c:f>
              <c:strCache>
                <c:ptCount val="1"/>
                <c:pt idx="0">
                  <c:v>Board 1 MAC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Baseline_100pkt!$L$154</c:f>
              <c:strCache>
                <c:ptCount val="1"/>
                <c:pt idx="0">
                  <c:v>Board 2 MAC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Baseline_100pkt!$L$155</c:f>
              <c:strCache>
                <c:ptCount val="1"/>
                <c:pt idx="0">
                  <c:v>Board 3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069a2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8011207"/>
        <c:axId val="83109481"/>
      </c:scatterChart>
      <c:valAx>
        <c:axId val="801120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83109481"/>
        <c:crosses val="autoZero"/>
        <c:crossBetween val="midCat"/>
        <c:majorUnit val="5"/>
      </c:valAx>
      <c:valAx>
        <c:axId val="83109481"/>
        <c:scaling>
          <c:orientation val="minMax"/>
          <c:max val="1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8011207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4129675558"/>
          <c:y val="0.101071010710107"/>
          <c:w val="0.900389735283697"/>
          <c:h val="0.74660246602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11905682"/>
        <c:axId val="98694400"/>
      </c:scatterChart>
      <c:valAx>
        <c:axId val="11905682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8694400"/>
        <c:crosses val="autoZero"/>
        <c:crossBetween val="midCat"/>
        <c:majorUnit val="5"/>
        <c:minorUnit val="0.5"/>
      </c:valAx>
      <c:valAx>
        <c:axId val="98694400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1905682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Baseline_100pkt!$AD$58:$AD$58</c:f>
              <c:strCache>
                <c:ptCount val="1"/>
                <c:pt idx="0">
                  <c:v>no fault</c:v>
                </c:pt>
              </c:strCache>
            </c:strRef>
          </c:tx>
          <c:spPr>
            <a:solidFill>
              <a:srgbClr val="16825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Baseline_100pkt!$AE$58:$AE$58</c:f>
              <c:numCache>
                <c:formatCode>General</c:formatCode>
                <c:ptCount val="1"/>
                <c:pt idx="0">
                  <c:v>0.7434</c:v>
                </c:pt>
              </c:numCache>
            </c:numRef>
          </c:val>
        </c:ser>
        <c:ser>
          <c:idx val="1"/>
          <c:order val="1"/>
          <c:tx>
            <c:strRef>
              <c:f>Baseline_100pkt!$AD$58</c:f>
              <c:strCache>
                <c:ptCount val="1"/>
                <c:pt idx="0">
                  <c:v>no fault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Baseline_100pkt!$AE$58</c:f>
              <c:numCache>
                <c:formatCode>General</c:formatCode>
                <c:ptCount val="1"/>
                <c:pt idx="0">
                  <c:v>0.7434</c:v>
                </c:pt>
              </c:numCache>
            </c:numRef>
          </c:val>
        </c:ser>
        <c:ser>
          <c:idx val="2"/>
          <c:order val="2"/>
          <c:tx>
            <c:strRef>
              <c:f>Baseline_100pkt!$AD$59:$AD$59</c:f>
              <c:strCache>
                <c:ptCount val="1"/>
                <c:pt idx="0">
                  <c:v>fault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Baseline_100pkt!$AE$59:$AE$59</c:f>
              <c:numCache>
                <c:formatCode>General</c:formatCode>
                <c:ptCount val="1"/>
                <c:pt idx="0">
                  <c:v>0.4157</c:v>
                </c:pt>
              </c:numCache>
            </c:numRef>
          </c:val>
        </c:ser>
        <c:gapWidth val="100"/>
        <c:overlap val="0"/>
        <c:axId val="83241949"/>
        <c:axId val="11274034"/>
      </c:barChart>
      <c:catAx>
        <c:axId val="83241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74034"/>
        <c:crosses val="autoZero"/>
        <c:auto val="1"/>
        <c:lblAlgn val="ctr"/>
        <c:lblOffset val="100"/>
        <c:noMultiLvlLbl val="0"/>
      </c:catAx>
      <c:valAx>
        <c:axId val="11274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3241949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Baseline_100pkt!$L$150</c:f>
              <c:strCache>
                <c:ptCount val="1"/>
                <c:pt idx="0">
                  <c:v>Board 1 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10d0c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Baseline_100pkt!$L$151</c:f>
              <c:strCache>
                <c:ptCount val="1"/>
                <c:pt idx="0">
                  <c:v>Board 2 Baseline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Baseline_100pkt!$L$152</c:f>
              <c:strCache>
                <c:ptCount val="1"/>
                <c:pt idx="0">
                  <c:v>Board 3 Baseline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Baseline_100pkt!$L$153</c:f>
              <c:strCache>
                <c:ptCount val="1"/>
                <c:pt idx="0">
                  <c:v>Board 1 MAC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Baseline_100pkt!$L$154</c:f>
              <c:strCache>
                <c:ptCount val="1"/>
                <c:pt idx="0">
                  <c:v>Board 2 MAC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Baseline_100pkt!$L$155</c:f>
              <c:strCache>
                <c:ptCount val="1"/>
                <c:pt idx="0">
                  <c:v>Board 3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069a2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66796444"/>
        <c:axId val="42642176"/>
      </c:scatterChart>
      <c:valAx>
        <c:axId val="66796444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Transmission interval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42642176"/>
        <c:crosses val="autoZero"/>
        <c:crossBetween val="midCat"/>
        <c:majorUnit val="5"/>
      </c:valAx>
      <c:valAx>
        <c:axId val="42642176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Packet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66796444"/>
        <c:crossesAt val="0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4129675558"/>
          <c:y val="0.101071010710107"/>
          <c:w val="0.900389735283697"/>
          <c:h val="0.74660246602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15847496"/>
        <c:axId val="3323568"/>
      </c:scatterChart>
      <c:valAx>
        <c:axId val="15847496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Transmission interval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323568"/>
        <c:crosses val="autoZero"/>
        <c:crossBetween val="midCat"/>
        <c:majorUnit val="5"/>
        <c:minorUnit val="0.5"/>
      </c:valAx>
      <c:valAx>
        <c:axId val="3323568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Packet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5847496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487080</xdr:colOff>
      <xdr:row>67</xdr:row>
      <xdr:rowOff>99360</xdr:rowOff>
    </xdr:from>
    <xdr:to>
      <xdr:col>28</xdr:col>
      <xdr:colOff>286200</xdr:colOff>
      <xdr:row>99</xdr:row>
      <xdr:rowOff>212400</xdr:rowOff>
    </xdr:to>
    <xdr:graphicFrame>
      <xdr:nvGraphicFramePr>
        <xdr:cNvPr id="0" name=""/>
        <xdr:cNvGraphicFramePr/>
      </xdr:nvGraphicFramePr>
      <xdr:xfrm>
        <a:off x="33295320" y="16205400"/>
        <a:ext cx="14224680" cy="79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777600</xdr:colOff>
      <xdr:row>105</xdr:row>
      <xdr:rowOff>165960</xdr:rowOff>
    </xdr:from>
    <xdr:to>
      <xdr:col>19</xdr:col>
      <xdr:colOff>1872360</xdr:colOff>
      <xdr:row>148</xdr:row>
      <xdr:rowOff>35280</xdr:rowOff>
    </xdr:to>
    <xdr:graphicFrame>
      <xdr:nvGraphicFramePr>
        <xdr:cNvPr id="1" name=""/>
        <xdr:cNvGraphicFramePr/>
      </xdr:nvGraphicFramePr>
      <xdr:xfrm>
        <a:off x="17735040" y="25659720"/>
        <a:ext cx="14333760" cy="80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794520</xdr:colOff>
      <xdr:row>149</xdr:row>
      <xdr:rowOff>169920</xdr:rowOff>
    </xdr:from>
    <xdr:to>
      <xdr:col>19</xdr:col>
      <xdr:colOff>1889280</xdr:colOff>
      <xdr:row>193</xdr:row>
      <xdr:rowOff>115200</xdr:rowOff>
    </xdr:to>
    <xdr:graphicFrame>
      <xdr:nvGraphicFramePr>
        <xdr:cNvPr id="2" name=""/>
        <xdr:cNvGraphicFramePr/>
      </xdr:nvGraphicFramePr>
      <xdr:xfrm>
        <a:off x="17751960" y="34045560"/>
        <a:ext cx="14333760" cy="802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2609640</xdr:colOff>
      <xdr:row>101</xdr:row>
      <xdr:rowOff>5400</xdr:rowOff>
    </xdr:from>
    <xdr:to>
      <xdr:col>27</xdr:col>
      <xdr:colOff>609840</xdr:colOff>
      <xdr:row>141</xdr:row>
      <xdr:rowOff>146160</xdr:rowOff>
    </xdr:to>
    <xdr:graphicFrame>
      <xdr:nvGraphicFramePr>
        <xdr:cNvPr id="3" name=""/>
        <xdr:cNvGraphicFramePr/>
      </xdr:nvGraphicFramePr>
      <xdr:xfrm>
        <a:off x="32806080" y="24498360"/>
        <a:ext cx="14224680" cy="79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29160</xdr:colOff>
      <xdr:row>61</xdr:row>
      <xdr:rowOff>118080</xdr:rowOff>
    </xdr:from>
    <xdr:to>
      <xdr:col>33</xdr:col>
      <xdr:colOff>510480</xdr:colOff>
      <xdr:row>79</xdr:row>
      <xdr:rowOff>51480</xdr:rowOff>
    </xdr:to>
    <xdr:graphicFrame>
      <xdr:nvGraphicFramePr>
        <xdr:cNvPr id="4" name=""/>
        <xdr:cNvGraphicFramePr/>
      </xdr:nvGraphicFramePr>
      <xdr:xfrm>
        <a:off x="48075480" y="14722920"/>
        <a:ext cx="7781400" cy="43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2592000</xdr:colOff>
      <xdr:row>150</xdr:row>
      <xdr:rowOff>177840</xdr:rowOff>
    </xdr:from>
    <xdr:to>
      <xdr:col>27</xdr:col>
      <xdr:colOff>701280</xdr:colOff>
      <xdr:row>194</xdr:row>
      <xdr:rowOff>151200</xdr:rowOff>
    </xdr:to>
    <xdr:graphicFrame>
      <xdr:nvGraphicFramePr>
        <xdr:cNvPr id="5" name=""/>
        <xdr:cNvGraphicFramePr/>
      </xdr:nvGraphicFramePr>
      <xdr:xfrm>
        <a:off x="32788440" y="34244280"/>
        <a:ext cx="14333760" cy="802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29</xdr:col>
      <xdr:colOff>33120</xdr:colOff>
      <xdr:row>100</xdr:row>
      <xdr:rowOff>126720</xdr:rowOff>
    </xdr:from>
    <xdr:to>
      <xdr:col>39</xdr:col>
      <xdr:colOff>141480</xdr:colOff>
      <xdr:row>147</xdr:row>
      <xdr:rowOff>6120</xdr:rowOff>
    </xdr:to>
    <xdr:graphicFrame>
      <xdr:nvGraphicFramePr>
        <xdr:cNvPr id="6" name=""/>
        <xdr:cNvGraphicFramePr/>
      </xdr:nvGraphicFramePr>
      <xdr:xfrm>
        <a:off x="48079440" y="24369480"/>
        <a:ext cx="16838280" cy="91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V116" colorId="64" zoomScale="60" zoomScaleNormal="60" zoomScalePageLayoutView="100" workbookViewId="0">
      <selection pane="topLeft" activeCell="T164" activeCellId="0" sqref="T164"/>
    </sheetView>
  </sheetViews>
  <sheetFormatPr defaultColWidth="10.29687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6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41.47"/>
    <col collapsed="false" customWidth="true" hidden="false" outlineLevel="0" max="16" min="16" style="0" width="32.09"/>
    <col collapsed="false" customWidth="true" hidden="false" outlineLevel="0" max="17" min="17" style="0" width="26.51"/>
    <col collapsed="false" customWidth="true" hidden="false" outlineLevel="0" max="18" min="18" style="0" width="16.63"/>
    <col collapsed="false" customWidth="true" hidden="false" outlineLevel="0" max="19" min="19" style="0" width="33.35"/>
    <col collapsed="false" customWidth="true" hidden="false" outlineLevel="0" max="20" min="20" style="0" width="33.74"/>
    <col collapsed="false" customWidth="true" hidden="false" outlineLevel="0" max="21" min="21" style="0" width="36.6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0.8"/>
    <col collapsed="false" customWidth="true" hidden="false" outlineLevel="0" max="31" min="31" style="0" width="34.02"/>
    <col collapsed="false" customWidth="true" hidden="false" outlineLevel="0" max="32" min="32" style="0" width="13.6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  <c r="AD57" s="16" t="s">
        <v>35</v>
      </c>
      <c r="AE57" s="16" t="s">
        <v>36</v>
      </c>
      <c r="AF57" s="16" t="s">
        <v>37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38</v>
      </c>
      <c r="P58" s="16" t="s">
        <v>39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40</v>
      </c>
      <c r="V58" s="16" t="s">
        <v>41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  <c r="AD58" s="16" t="s">
        <v>42</v>
      </c>
      <c r="AE58" s="16" t="n">
        <v>0.7434</v>
      </c>
      <c r="AF58" s="16"/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43</v>
      </c>
      <c r="Q59" s="17" t="n">
        <f aca="false">I50</f>
        <v>0.486666666666667</v>
      </c>
      <c r="R59" s="17"/>
      <c r="S59" s="17"/>
      <c r="T59" s="16"/>
      <c r="U59" s="14"/>
      <c r="V59" s="16" t="s">
        <v>44</v>
      </c>
      <c r="W59" s="17" t="n">
        <f aca="false">I76</f>
        <v>0.97</v>
      </c>
      <c r="X59" s="17"/>
      <c r="Y59" s="17"/>
      <c r="AD59" s="16" t="s">
        <v>45</v>
      </c>
      <c r="AE59" s="16" t="n">
        <v>0.4157</v>
      </c>
      <c r="AF59" s="16" t="n">
        <v>37</v>
      </c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46</v>
      </c>
      <c r="Q60" s="17" t="n">
        <f aca="false">I51</f>
        <v>0.676666666666667</v>
      </c>
      <c r="R60" s="17"/>
      <c r="S60" s="17"/>
      <c r="T60" s="16"/>
      <c r="U60" s="14"/>
      <c r="V60" s="16" t="s">
        <v>47</v>
      </c>
      <c r="W60" s="17" t="n">
        <f aca="false">I77</f>
        <v>0.946666666666667</v>
      </c>
      <c r="X60" s="17"/>
      <c r="Y60" s="17"/>
      <c r="AD60" s="16" t="s">
        <v>48</v>
      </c>
      <c r="AE60" s="16" t="n">
        <v>0.8427</v>
      </c>
      <c r="AF60" s="16" t="n">
        <v>75</v>
      </c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49</v>
      </c>
      <c r="P61" s="16" t="s">
        <v>50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51</v>
      </c>
      <c r="V61" s="16" t="s">
        <v>52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53</v>
      </c>
      <c r="Q62" s="17" t="n">
        <f aca="false">X24</f>
        <v>0.616666666666667</v>
      </c>
      <c r="R62" s="17"/>
      <c r="S62" s="17"/>
      <c r="T62" s="16"/>
      <c r="U62" s="14"/>
      <c r="V62" s="16" t="s">
        <v>54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55</v>
      </c>
      <c r="Q63" s="17" t="n">
        <f aca="false">X25</f>
        <v>0.666666666666667</v>
      </c>
      <c r="R63" s="17"/>
      <c r="S63" s="17"/>
      <c r="T63" s="16"/>
      <c r="U63" s="14"/>
      <c r="V63" s="16" t="s">
        <v>56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57</v>
      </c>
      <c r="P64" s="16" t="s">
        <v>58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59</v>
      </c>
      <c r="V64" s="16" t="s">
        <v>60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61</v>
      </c>
      <c r="Q65" s="17" t="n">
        <f aca="false">AL24</f>
        <v>0.436666666666667</v>
      </c>
      <c r="R65" s="17"/>
      <c r="S65" s="17"/>
      <c r="T65" s="16"/>
      <c r="U65" s="14"/>
      <c r="V65" s="16" t="s">
        <v>62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63</v>
      </c>
      <c r="Q66" s="17" t="n">
        <f aca="false">AL25</f>
        <v>0.556666666666667</v>
      </c>
      <c r="R66" s="17"/>
      <c r="S66" s="17"/>
      <c r="T66" s="16"/>
      <c r="U66" s="14"/>
      <c r="V66" s="16" t="s">
        <v>64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9.7" hidden="false" customHeight="false" outlineLevel="0" collapsed="false">
      <c r="A68" s="4"/>
      <c r="D68" s="4"/>
      <c r="O68" s="16" t="s">
        <v>65</v>
      </c>
      <c r="P68" s="16" t="s">
        <v>66</v>
      </c>
      <c r="Q68" s="16" t="s">
        <v>33</v>
      </c>
      <c r="R68" s="16" t="s">
        <v>67</v>
      </c>
      <c r="S68" s="16" t="s">
        <v>68</v>
      </c>
      <c r="T68" s="16" t="s">
        <v>69</v>
      </c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  <c r="O69" s="18" t="s">
        <v>70</v>
      </c>
      <c r="P69" s="17" t="n">
        <f aca="false">R58</f>
        <v>0.62</v>
      </c>
      <c r="Q69" s="16" t="n">
        <f aca="false">T58</f>
        <v>30</v>
      </c>
      <c r="R69" s="17" t="n">
        <f aca="false">S58</f>
        <v>0.117015351952607</v>
      </c>
      <c r="S69" s="19"/>
      <c r="T69" s="19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  <c r="O70" s="16"/>
      <c r="P70" s="17" t="n">
        <f aca="false">R61</f>
        <v>0.72</v>
      </c>
      <c r="Q70" s="16" t="n">
        <f aca="false">T61</f>
        <v>15</v>
      </c>
      <c r="R70" s="17" t="n">
        <f aca="false">S61</f>
        <v>0.130398250385899</v>
      </c>
      <c r="S70" s="19"/>
      <c r="T70" s="19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  <c r="O71" s="16"/>
      <c r="P71" s="17" t="n">
        <f aca="false">R64</f>
        <v>0.54</v>
      </c>
      <c r="Q71" s="16" t="n">
        <f aca="false">T64</f>
        <v>5</v>
      </c>
      <c r="R71" s="17" t="n">
        <f aca="false">S64</f>
        <v>0.0945946517946345</v>
      </c>
      <c r="S71" s="19"/>
      <c r="T71" s="19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  <c r="O72" s="19"/>
      <c r="P72" s="19"/>
      <c r="Q72" s="19"/>
      <c r="R72" s="19"/>
      <c r="S72" s="19"/>
      <c r="T72" s="19"/>
    </row>
    <row r="73" customFormat="false" ht="19.7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  <c r="O73" s="18" t="s">
        <v>71</v>
      </c>
      <c r="P73" s="17" t="n">
        <f aca="false">X58</f>
        <v>0.962222222222222</v>
      </c>
      <c r="Q73" s="16" t="n">
        <f aca="false">T58</f>
        <v>30</v>
      </c>
      <c r="R73" s="17" t="n">
        <f aca="false">Y58</f>
        <v>0.013471506281091</v>
      </c>
      <c r="S73" s="16" t="n">
        <f aca="false">P73/P69-1</f>
        <v>0.551971326164874</v>
      </c>
      <c r="T73" s="16" t="n">
        <f aca="false">R73/R69</f>
        <v>0.115125973270133</v>
      </c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  <c r="O74" s="16"/>
      <c r="P74" s="17" t="n">
        <f aca="false">X61</f>
        <v>0.95</v>
      </c>
      <c r="Q74" s="16" t="n">
        <f aca="false">T61</f>
        <v>15</v>
      </c>
      <c r="R74" s="17" t="n">
        <f aca="false">Y61</f>
        <v>0.0288675134594813</v>
      </c>
      <c r="S74" s="16" t="n">
        <f aca="false">P74/P70-1</f>
        <v>0.319444444444445</v>
      </c>
      <c r="T74" s="16" t="n">
        <f aca="false">R74/R70</f>
        <v>0.221379607272729</v>
      </c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  <c r="O75" s="16"/>
      <c r="P75" s="17" t="n">
        <f aca="false">X64</f>
        <v>0.61</v>
      </c>
      <c r="Q75" s="16" t="n">
        <f aca="false">T64</f>
        <v>5</v>
      </c>
      <c r="R75" s="17" t="n">
        <f aca="false">Y64</f>
        <v>0.0835330939076111</v>
      </c>
      <c r="S75" s="16" t="n">
        <f aca="false">P75/P71-1</f>
        <v>0.12962962962963</v>
      </c>
      <c r="T75" s="16" t="n">
        <f aca="false">R75/R71</f>
        <v>0.883063601618429</v>
      </c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  <c r="O76" s="19"/>
      <c r="P76" s="20"/>
      <c r="Q76" s="19"/>
      <c r="R76" s="20"/>
      <c r="S76" s="19"/>
      <c r="T76" s="19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  <c r="O77" s="16" t="s">
        <v>72</v>
      </c>
      <c r="P77" s="20"/>
      <c r="Q77" s="19"/>
      <c r="R77" s="20"/>
      <c r="S77" s="16" t="n">
        <f aca="false">AVERAGE(S73:S75)</f>
        <v>0.33368180007965</v>
      </c>
      <c r="T77" s="19"/>
    </row>
    <row r="78" customFormat="false" ht="19.7" hidden="false" customHeight="false" outlineLevel="0" collapsed="false">
      <c r="O78" s="16" t="s">
        <v>73</v>
      </c>
      <c r="P78" s="20"/>
      <c r="Q78" s="19"/>
      <c r="R78" s="20"/>
      <c r="S78" s="19"/>
      <c r="T78" s="16" t="n">
        <f aca="false">AVERAGE(T73:T75)</f>
        <v>0.40652306072043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9.7" hidden="false" customHeight="false" outlineLevel="0" collapsed="false">
      <c r="N81" s="16" t="s">
        <v>35</v>
      </c>
      <c r="O81" s="16" t="s">
        <v>74</v>
      </c>
      <c r="P81" s="16" t="s">
        <v>12</v>
      </c>
      <c r="Q81" s="16" t="s">
        <v>67</v>
      </c>
      <c r="R81" s="16" t="s">
        <v>33</v>
      </c>
    </row>
    <row r="82" customFormat="false" ht="19.7" hidden="false" customHeight="false" outlineLevel="0" collapsed="false">
      <c r="N82" s="16" t="n">
        <v>1</v>
      </c>
      <c r="O82" s="16" t="s">
        <v>39</v>
      </c>
      <c r="P82" s="17" t="n">
        <f aca="false">Q58</f>
        <v>0.7</v>
      </c>
      <c r="Q82" s="16" t="n">
        <f aca="false">STDEV(I34,I39,I44)</f>
        <v>0.0435889894354067</v>
      </c>
      <c r="R82" s="16" t="n">
        <v>30</v>
      </c>
    </row>
    <row r="83" customFormat="false" ht="19.7" hidden="false" customHeight="false" outlineLevel="0" collapsed="false">
      <c r="N83" s="16"/>
      <c r="O83" s="16" t="s">
        <v>50</v>
      </c>
      <c r="P83" s="17" t="n">
        <f aca="false">Q61</f>
        <v>0.863333333333333</v>
      </c>
      <c r="Q83" s="21" t="n">
        <f aca="false">STDEV(X8,X13,X18)</f>
        <v>0.0152752523165195</v>
      </c>
      <c r="R83" s="16" t="n">
        <v>15</v>
      </c>
    </row>
    <row r="84" customFormat="false" ht="19.7" hidden="false" customHeight="false" outlineLevel="0" collapsed="false">
      <c r="N84" s="16"/>
      <c r="O84" s="16" t="s">
        <v>58</v>
      </c>
      <c r="P84" s="17" t="n">
        <f aca="false">Q64</f>
        <v>0.623333333333333</v>
      </c>
      <c r="Q84" s="21" t="n">
        <f aca="false">STDEV(AL8,AL13,AL18)</f>
        <v>0.155670592384475</v>
      </c>
      <c r="R84" s="16" t="n">
        <v>5</v>
      </c>
    </row>
    <row r="85" customFormat="false" ht="19.7" hidden="false" customHeight="false" outlineLevel="0" collapsed="false">
      <c r="N85" s="22"/>
      <c r="O85" s="22"/>
      <c r="P85" s="22"/>
      <c r="Q85" s="23"/>
      <c r="R85" s="22"/>
    </row>
    <row r="86" customFormat="false" ht="19.7" hidden="false" customHeight="false" outlineLevel="0" collapsed="false">
      <c r="N86" s="16" t="n">
        <v>2</v>
      </c>
      <c r="O86" s="16" t="s">
        <v>43</v>
      </c>
      <c r="P86" s="17" t="n">
        <f aca="false">Q59</f>
        <v>0.486666666666667</v>
      </c>
      <c r="Q86" s="16" t="n">
        <f aca="false">STDEV(I35,I40,I45)</f>
        <v>0.0152752523165195</v>
      </c>
      <c r="R86" s="16" t="n">
        <v>30</v>
      </c>
    </row>
    <row r="87" customFormat="false" ht="19.7" hidden="false" customHeight="false" outlineLevel="0" collapsed="false">
      <c r="N87" s="16"/>
      <c r="O87" s="16" t="s">
        <v>53</v>
      </c>
      <c r="P87" s="17" t="n">
        <f aca="false">Q62</f>
        <v>0.616666666666667</v>
      </c>
      <c r="Q87" s="16" t="n">
        <f aca="false">STDEV(X9,X14,X19)</f>
        <v>0.161658075373095</v>
      </c>
      <c r="R87" s="16" t="n">
        <v>15</v>
      </c>
    </row>
    <row r="88" customFormat="false" ht="19.7" hidden="false" customHeight="false" outlineLevel="0" collapsed="false">
      <c r="N88" s="16"/>
      <c r="O88" s="16" t="s">
        <v>61</v>
      </c>
      <c r="P88" s="17" t="n">
        <f aca="false">Q65</f>
        <v>0.436666666666667</v>
      </c>
      <c r="Q88" s="16" t="n">
        <f aca="false">STDEV(AL9,AL14,AL19)</f>
        <v>0.225018517756502</v>
      </c>
      <c r="R88" s="16" t="n">
        <v>5</v>
      </c>
    </row>
    <row r="89" customFormat="false" ht="19.7" hidden="false" customHeight="false" outlineLevel="0" collapsed="false">
      <c r="N89" s="22"/>
      <c r="O89" s="22"/>
      <c r="P89" s="22"/>
      <c r="Q89" s="23"/>
      <c r="R89" s="22"/>
    </row>
    <row r="90" customFormat="false" ht="19.7" hidden="false" customHeight="false" outlineLevel="0" collapsed="false">
      <c r="N90" s="16" t="n">
        <v>3</v>
      </c>
      <c r="O90" s="16" t="s">
        <v>46</v>
      </c>
      <c r="P90" s="17" t="n">
        <f aca="false">Q60</f>
        <v>0.676666666666667</v>
      </c>
      <c r="Q90" s="16" t="n">
        <f aca="false">STDEV(I36,I41,I46)</f>
        <v>0.0503322295684717</v>
      </c>
      <c r="R90" s="16" t="n">
        <v>30</v>
      </c>
    </row>
    <row r="91" customFormat="false" ht="19.7" hidden="false" customHeight="false" outlineLevel="0" collapsed="false">
      <c r="N91" s="16"/>
      <c r="O91" s="16" t="s">
        <v>55</v>
      </c>
      <c r="P91" s="17" t="n">
        <f aca="false">Q63</f>
        <v>0.666666666666667</v>
      </c>
      <c r="Q91" s="16" t="n">
        <f aca="false">STDEV(X10,X15,X20)</f>
        <v>0.030550504633039</v>
      </c>
      <c r="R91" s="16" t="n">
        <v>15</v>
      </c>
    </row>
    <row r="92" customFormat="false" ht="19.7" hidden="false" customHeight="false" outlineLevel="0" collapsed="false">
      <c r="N92" s="16"/>
      <c r="O92" s="16" t="s">
        <v>63</v>
      </c>
      <c r="P92" s="17" t="n">
        <f aca="false">Q66</f>
        <v>0.556666666666667</v>
      </c>
      <c r="Q92" s="16" t="n">
        <f aca="false">STDEV(AL10,AL15,AL20)</f>
        <v>0.0585946527708232</v>
      </c>
      <c r="R92" s="16" t="n">
        <v>5</v>
      </c>
    </row>
    <row r="93" customFormat="false" ht="19.7" hidden="false" customHeight="false" outlineLevel="0" collapsed="false">
      <c r="N93" s="22"/>
      <c r="O93" s="22"/>
      <c r="P93" s="22"/>
      <c r="Q93" s="23"/>
      <c r="R93" s="22"/>
    </row>
    <row r="94" customFormat="false" ht="19.7" hidden="false" customHeight="false" outlineLevel="0" collapsed="false">
      <c r="N94" s="22"/>
      <c r="O94" s="22"/>
      <c r="P94" s="22"/>
      <c r="Q94" s="23"/>
      <c r="R94" s="22"/>
    </row>
    <row r="95" customFormat="false" ht="19.7" hidden="false" customHeight="false" outlineLevel="0" collapsed="false">
      <c r="N95" s="16" t="s">
        <v>75</v>
      </c>
      <c r="O95" s="16" t="s">
        <v>41</v>
      </c>
      <c r="P95" s="17" t="n">
        <f aca="false">W58</f>
        <v>0.97</v>
      </c>
      <c r="Q95" s="16" t="n">
        <f aca="false">STDEV(I60,I65,I70)</f>
        <v>0.0173205080756888</v>
      </c>
      <c r="R95" s="16" t="n">
        <v>30</v>
      </c>
    </row>
    <row r="96" customFormat="false" ht="19.7" hidden="false" customHeight="false" outlineLevel="0" collapsed="false">
      <c r="N96" s="16"/>
      <c r="O96" s="16" t="s">
        <v>52</v>
      </c>
      <c r="P96" s="17" t="n">
        <f aca="false">W61</f>
        <v>0.916666666666667</v>
      </c>
      <c r="Q96" s="16" t="n">
        <f aca="false">STDEV(X34,X39,X44)</f>
        <v>0.0568624070307733</v>
      </c>
      <c r="R96" s="16" t="n">
        <v>15</v>
      </c>
    </row>
    <row r="97" customFormat="false" ht="19.7" hidden="false" customHeight="false" outlineLevel="0" collapsed="false">
      <c r="N97" s="16"/>
      <c r="O97" s="16" t="s">
        <v>60</v>
      </c>
      <c r="P97" s="17" t="n">
        <f aca="false">W64</f>
        <v>0.616666666666667</v>
      </c>
      <c r="Q97" s="16" t="n">
        <f aca="false">STDEV(AL34,AL39,AL44)</f>
        <v>0.300887575903913</v>
      </c>
      <c r="R97" s="16" t="n">
        <v>5</v>
      </c>
    </row>
    <row r="98" customFormat="false" ht="19.7" hidden="false" customHeight="false" outlineLevel="0" collapsed="false">
      <c r="N98" s="22"/>
      <c r="O98" s="22"/>
      <c r="P98" s="22"/>
      <c r="Q98" s="23"/>
      <c r="R98" s="22"/>
    </row>
    <row r="99" customFormat="false" ht="19.7" hidden="false" customHeight="false" outlineLevel="0" collapsed="false">
      <c r="N99" s="16" t="s">
        <v>76</v>
      </c>
      <c r="O99" s="16" t="s">
        <v>44</v>
      </c>
      <c r="P99" s="17" t="n">
        <f aca="false">W59</f>
        <v>0.97</v>
      </c>
      <c r="Q99" s="16" t="n">
        <f aca="false">STDEV(I61,I66,I71)</f>
        <v>0.02</v>
      </c>
      <c r="R99" s="16" t="n">
        <v>30</v>
      </c>
    </row>
    <row r="100" customFormat="false" ht="19.7" hidden="false" customHeight="false" outlineLevel="0" collapsed="false">
      <c r="N100" s="16"/>
      <c r="O100" s="16" t="s">
        <v>54</v>
      </c>
      <c r="P100" s="17" t="n">
        <f aca="false">W62</f>
        <v>0.966666666666667</v>
      </c>
      <c r="Q100" s="16" t="n">
        <f aca="false">STDEV(X35,X40,X45)</f>
        <v>0.023094010767585</v>
      </c>
      <c r="R100" s="16" t="n">
        <v>15</v>
      </c>
    </row>
    <row r="101" customFormat="false" ht="19.7" hidden="false" customHeight="false" outlineLevel="0" collapsed="false">
      <c r="N101" s="16"/>
      <c r="O101" s="16" t="s">
        <v>62</v>
      </c>
      <c r="P101" s="17" t="n">
        <f aca="false">W65</f>
        <v>0.523333333333333</v>
      </c>
      <c r="Q101" s="16" t="n">
        <f aca="false">STDEV(AL35,AL40,AL45)</f>
        <v>0.221434715736565</v>
      </c>
      <c r="R101" s="16" t="n">
        <v>5</v>
      </c>
    </row>
    <row r="102" customFormat="false" ht="19.7" hidden="false" customHeight="false" outlineLevel="0" collapsed="false">
      <c r="N102" s="22"/>
      <c r="O102" s="22"/>
      <c r="P102" s="22"/>
      <c r="Q102" s="23"/>
      <c r="R102" s="22"/>
    </row>
    <row r="103" customFormat="false" ht="19.7" hidden="false" customHeight="false" outlineLevel="0" collapsed="false">
      <c r="N103" s="16" t="s">
        <v>77</v>
      </c>
      <c r="O103" s="16" t="s">
        <v>47</v>
      </c>
      <c r="P103" s="17" t="n">
        <f aca="false">W60</f>
        <v>0.946666666666667</v>
      </c>
      <c r="Q103" s="16" t="n">
        <f aca="false">STDEV(I62,I67,I72)</f>
        <v>0.0378593889720018</v>
      </c>
      <c r="R103" s="16" t="n">
        <v>30</v>
      </c>
    </row>
    <row r="104" customFormat="false" ht="19.7" hidden="false" customHeight="false" outlineLevel="0" collapsed="false">
      <c r="N104" s="16"/>
      <c r="O104" s="16" t="s">
        <v>56</v>
      </c>
      <c r="P104" s="17" t="n">
        <f aca="false">W63</f>
        <v>0.966666666666667</v>
      </c>
      <c r="Q104" s="16" t="n">
        <f aca="false">STDEV(X36,X41,X46)</f>
        <v>0.0152752523165194</v>
      </c>
      <c r="R104" s="16" t="n">
        <v>15</v>
      </c>
    </row>
    <row r="105" customFormat="false" ht="19.7" hidden="false" customHeight="false" outlineLevel="0" collapsed="false">
      <c r="N105" s="16"/>
      <c r="O105" s="16" t="s">
        <v>64</v>
      </c>
      <c r="P105" s="17" t="n">
        <f aca="false">W66</f>
        <v>0.69</v>
      </c>
      <c r="Q105" s="16" t="n">
        <f aca="false">STDEV(AL36,AL41,AL46)</f>
        <v>0.02</v>
      </c>
      <c r="R105" s="16" t="n">
        <v>5</v>
      </c>
    </row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>
      <c r="L150" s="0" t="s">
        <v>78</v>
      </c>
    </row>
    <row r="151" customFormat="false" ht="15" hidden="false" customHeight="false" outlineLevel="0" collapsed="false">
      <c r="L151" s="0" t="s">
        <v>79</v>
      </c>
    </row>
    <row r="152" customFormat="false" ht="15" hidden="false" customHeight="false" outlineLevel="0" collapsed="false">
      <c r="L152" s="0" t="s">
        <v>80</v>
      </c>
    </row>
    <row r="153" customFormat="false" ht="15" hidden="false" customHeight="false" outlineLevel="0" collapsed="false">
      <c r="L153" s="0" t="s">
        <v>81</v>
      </c>
    </row>
    <row r="154" customFormat="false" ht="15" hidden="false" customHeight="false" outlineLevel="0" collapsed="false">
      <c r="L154" s="0" t="s">
        <v>82</v>
      </c>
    </row>
    <row r="155" customFormat="false" ht="15" hidden="false" customHeight="false" outlineLevel="0" collapsed="false">
      <c r="L155" s="0" t="s">
        <v>83</v>
      </c>
    </row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9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  <mergeCell ref="N82:N84"/>
    <mergeCell ref="N86:N88"/>
    <mergeCell ref="N90:N92"/>
    <mergeCell ref="N95:N97"/>
    <mergeCell ref="N99:N101"/>
    <mergeCell ref="N103:N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84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85</v>
      </c>
      <c r="F10" s="9" t="s">
        <v>85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85</v>
      </c>
      <c r="F11" s="9" t="s">
        <v>85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85</v>
      </c>
      <c r="F12" s="9" t="s">
        <v>85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85</v>
      </c>
      <c r="F15" s="9" t="s">
        <v>85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85</v>
      </c>
      <c r="F16" s="9" t="s">
        <v>85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85</v>
      </c>
      <c r="F17" s="9" t="s">
        <v>85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85</v>
      </c>
      <c r="F20" s="9" t="s">
        <v>85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85</v>
      </c>
      <c r="F21" s="9" t="s">
        <v>85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85</v>
      </c>
      <c r="F22" s="9" t="s">
        <v>85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86</v>
      </c>
      <c r="B30" s="1"/>
      <c r="C30" s="2"/>
      <c r="D30" s="3" t="s">
        <v>84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85</v>
      </c>
      <c r="F38" s="9" t="s">
        <v>85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85</v>
      </c>
      <c r="F39" s="9" t="s">
        <v>85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85</v>
      </c>
      <c r="F40" s="9" t="s">
        <v>85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85</v>
      </c>
      <c r="F43" s="9" t="s">
        <v>85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85</v>
      </c>
      <c r="F44" s="9" t="s">
        <v>85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85</v>
      </c>
      <c r="F45" s="9" t="s">
        <v>85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85</v>
      </c>
      <c r="F48" s="9" t="s">
        <v>85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85</v>
      </c>
      <c r="F49" s="9" t="s">
        <v>85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85</v>
      </c>
      <c r="F50" s="9" t="s">
        <v>85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9" colorId="64" zoomScale="60" zoomScaleNormal="60" zoomScalePageLayoutView="100" workbookViewId="0">
      <selection pane="topLeft" activeCell="P37" activeCellId="0" sqref="P37"/>
    </sheetView>
  </sheetViews>
  <sheetFormatPr defaultColWidth="10.30468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87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86</v>
      </c>
      <c r="B29" s="1"/>
      <c r="C29" s="2"/>
      <c r="D29" s="3" t="s">
        <v>87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2022-11-09T13:50:13Z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