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<sst xmlns="http://schemas.openxmlformats.org/spreadsheetml/2006/main" count="728" uniqueCount="76">
  <si>
    <t xml:space="preserve">Baseline 1</t>
  </si>
  <si>
    <t xml:space="preserve">(3 boards, ~100pkt)</t>
  </si>
  <si>
    <t xml:space="preserve">Exp.: Raw LoRa</t>
  </si>
  <si>
    <t xml:space="preserve">interval = 30s</t>
  </si>
  <si>
    <t xml:space="preserve">interval = 15s</t>
  </si>
  <si>
    <t xml:space="preserve">interval = 5s</t>
  </si>
  <si>
    <t xml:space="preserve">no noise board</t>
  </si>
  <si>
    <t xml:space="preserve">noise board, interval = 0.5s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</si>
  <si>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</si>
  <si>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</si>
  <si>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</si>
  <si>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</si>
  <si>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</si>
  <si>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</si>
  <si>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</si>
  <si>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</si>
  <si>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</si>
  <si>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</si>
  <si>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</si>
  <si>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</si>
  <si>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PDR (conf. interval)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</si>
  <si>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</si>
  <si>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</si>
  <si>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</si>
  <si>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</si>
  <si>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</si>
  <si>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</si>
  <si>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2, Exp.: Raw LoRa</t>
  </si>
  <si>
    <t xml:space="preserve">Exp.: Backoff + Retransmission</t>
  </si>
  <si>
    <t xml:space="preserve">with MAC</t>
  </si>
  <si>
    <t xml:space="preserve">Raw LoRa</t>
  </si>
  <si>
    <t xml:space="preserve">PDR (mean)</t>
  </si>
  <si>
    <t xml:space="preserve">PDR (standard deviation)</t>
  </si>
  <si>
    <t xml:space="preserve">Interval</t>
  </si>
  <si>
    <t xml:space="preserve">Backoff + Retransmission </t>
  </si>
  <si>
    <t xml:space="preserve">30s Raw LoRa</t>
  </si>
  <si>
    <t xml:space="preserve">Exp 30 Raw Lora #1</t>
  </si>
  <si>
    <t xml:space="preserve">30s Backoff + Retransmission</t>
  </si>
  <si>
    <t xml:space="preserve">Exp 30 Backoff + Retransmission #1 </t>
  </si>
  <si>
    <t xml:space="preserve">Exp 30 Raw Lora #2</t>
  </si>
  <si>
    <t xml:space="preserve">Exp 30 Backoff + Retransmission #2</t>
  </si>
  <si>
    <t xml:space="preserve">Exp 30 Raw Lora #3</t>
  </si>
  <si>
    <t xml:space="preserve">Exp 30 Backoff + Retransmission #3</t>
  </si>
  <si>
    <t xml:space="preserve">15s Raw LoRa</t>
  </si>
  <si>
    <t xml:space="preserve">Exp 15 Raw Lora #1</t>
  </si>
  <si>
    <t xml:space="preserve">15s Backoff + Retransmission</t>
  </si>
  <si>
    <t xml:space="preserve">Exp 15 Backoff + Retransmission #1 </t>
  </si>
  <si>
    <t xml:space="preserve">Exp 15 Raw Lora #2</t>
  </si>
  <si>
    <t xml:space="preserve">Exp 15 Backoff + Retransmission #2</t>
  </si>
  <si>
    <t xml:space="preserve">Exp 15 Raw Lora #3</t>
  </si>
  <si>
    <t xml:space="preserve">Exp 15 Backoff + Retransmission #3</t>
  </si>
  <si>
    <t xml:space="preserve">5s Raw LoRa</t>
  </si>
  <si>
    <t xml:space="preserve">Exp 5 Raw Lora #1</t>
  </si>
  <si>
    <t xml:space="preserve">5s Backoff + Retransmission</t>
  </si>
  <si>
    <t xml:space="preserve">Exp 5 Backoff + Retransmission #1 </t>
  </si>
  <si>
    <t xml:space="preserve">Exp 5 Raw Lora #2</t>
  </si>
  <si>
    <t xml:space="preserve">Exp 5 Backoff + Retransmission #2</t>
  </si>
  <si>
    <t xml:space="preserve">Exp 5 Raw Lora #3</t>
  </si>
  <si>
    <t xml:space="preserve">Exp 5 Backoff + Retransmission #3</t>
  </si>
  <si>
    <t xml:space="preserve">Type</t>
  </si>
  <si>
    <t xml:space="preserve">PDR</t>
  </si>
  <si>
    <t xml:space="preserve">sigma</t>
  </si>
  <si>
    <t xml:space="preserve">perfomance increase PDR</t>
  </si>
  <si>
    <t xml:space="preserve">perfomance increase sigma</t>
  </si>
  <si>
    <t xml:space="preserve">MAC Layer</t>
  </si>
  <si>
    <t xml:space="preserve">Median perf. Incr. PDR</t>
  </si>
  <si>
    <t xml:space="preserve">Median perf. Incr. Sigma</t>
  </si>
  <si>
    <t xml:space="preserve">Board</t>
  </si>
  <si>
    <t xml:space="preserve">Experiment</t>
  </si>
  <si>
    <t xml:space="preserve">1 MAC</t>
  </si>
  <si>
    <t xml:space="preserve">2 MAC</t>
  </si>
  <si>
    <t xml:space="preserve">3 MAC</t>
  </si>
  <si>
    <t xml:space="preserve">(3 boards, 15 min)</t>
  </si>
  <si>
    <t xml:space="preserve">-</t>
  </si>
  <si>
    <t xml:space="preserve">Baseline 2</t>
  </si>
  <si>
    <t xml:space="preserve">(3 boards, ~200pkt)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</si>
</sst>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0.00"/>
    <numFmt numFmtId="166" formatCode="General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  <font>
      <sz val="14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69A2E"/>
      <rgbColor rgb="FFCCCCCC"/>
      <rgbColor rgb="FF808080"/>
      <rgbColor rgb="FF729FCF"/>
      <rgbColor rgb="FF7030A0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3838"/>
      <rgbColor rgb="FF666699"/>
      <rgbColor rgb="FFB3B3B3"/>
      <rgbColor rgb="FF003366"/>
      <rgbColor rgb="FF3FAF46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290551141252"/>
          <c:y val="0.101048274620957"/>
          <c:w val="0.900526342426236"/>
          <c:h val="0.746659468214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Baseline_100pkt!$O$69:$O$69</c:f>
              <c:strCache>
                <c:ptCount val="1"/>
                <c:pt idx="0">
                  <c:v>Raw LoRa</c:v>
                </c:pt>
              </c:strCache>
            </c:strRef>
          </c:tx>
          <c:spPr>
            <a:solidFill>
              <a:srgbClr val="f10d0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f10d0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Baseline_100pkt!$O$73:$O$73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069a2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63716207"/>
        <c:axId val="16977"/>
      </c:scatterChart>
      <c:valAx>
        <c:axId val="63716207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6977"/>
        <c:crossesAt val="0"/>
        <c:crossBetween val="midCat"/>
        <c:majorUnit val="5"/>
        <c:minorUnit val="0.5"/>
      </c:valAx>
      <c:valAx>
        <c:axId val="16977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3716207"/>
        <c:crossesAt val="0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Baseline_100pkt!$N$82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355269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55269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355269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355269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355269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Baseline_100pkt!$N$86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9211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c9211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c9211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c9211e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Baseline_100pkt!$N$90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127622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127622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127622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127622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127622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Baseline_100pkt!$N$95</c:f>
              <c:strCache>
                <c:ptCount val="1"/>
                <c:pt idx="0">
                  <c:v>1 MAC</c:v>
                </c:pt>
              </c:strCache>
            </c:strRef>
          </c:tx>
          <c:spPr>
            <a:solidFill>
              <a:srgbClr val="729fc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29fc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ff6d6d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Baseline_100pkt!$N$99</c:f>
              <c:strCache>
                <c:ptCount val="1"/>
                <c:pt idx="0">
                  <c:v>2 MAC</c:v>
                </c:pt>
              </c:strCache>
            </c:strRef>
          </c:tx>
          <c:spPr>
            <a:solidFill>
              <a:srgbClr val="ff6d6d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6d6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6d6d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Baseline_100pkt!$N$103</c:f>
              <c:strCache>
                <c:ptCount val="1"/>
                <c:pt idx="0">
                  <c:v>3 MAC</c:v>
                </c:pt>
              </c:strCache>
            </c:strRef>
          </c:tx>
          <c:spPr>
            <a:solidFill>
              <a:srgbClr val="77bc65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7bc65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77bc65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7bc65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77bc65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49806575"/>
        <c:axId val="55424121"/>
      </c:scatterChart>
      <c:valAx>
        <c:axId val="49806575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55424121"/>
        <c:crossesAt val="0"/>
        <c:crossBetween val="midCat"/>
        <c:majorUnit val="5"/>
      </c:valAx>
      <c:valAx>
        <c:axId val="55424121"/>
        <c:scaling>
          <c:orientation val="minMax"/>
          <c:max val="1.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49806575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Baseline_100pkt!$N$82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6d6d"/>
            </a:solidFill>
            <a:ln w="28800">
              <a:solidFill>
                <a:srgbClr val="ff6d6d"/>
              </a:solidFill>
              <a:round/>
            </a:ln>
          </c:spPr>
          <c:marker>
            <c:symbol val="square"/>
            <c:size val="8"/>
            <c:spPr>
              <a:solidFill>
                <a:srgbClr val="ff6d6d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ff6d6d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ff6d6d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Baseline_100pkt!$N$86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Baseline_100pkt!$N$90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3838"/>
            </a:solidFill>
            <a:ln w="28800">
              <a:solidFill>
                <a:srgbClr val="ff3838"/>
              </a:solidFill>
              <a:round/>
            </a:ln>
          </c:spPr>
          <c:marker>
            <c:symbol val="triangle"/>
            <c:size val="8"/>
            <c:spPr>
              <a:solidFill>
                <a:srgbClr val="ff3838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ff3838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ff3838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Baseline_100pkt!$N$95</c:f>
              <c:strCache>
                <c:ptCount val="1"/>
                <c:pt idx="0">
                  <c:v>1 MAC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diamond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Baseline_100pkt!$N$99</c:f>
              <c:strCache>
                <c:ptCount val="1"/>
                <c:pt idx="0">
                  <c:v>2 MAC</c:v>
                </c:pt>
              </c:strCache>
            </c:strRef>
          </c:tx>
          <c:spPr>
            <a:solidFill>
              <a:srgbClr val="3faf46"/>
            </a:solidFill>
            <a:ln w="28800">
              <a:solidFill>
                <a:srgbClr val="3faf46"/>
              </a:solidFill>
              <a:round/>
            </a:ln>
          </c:spPr>
          <c:marker>
            <c:symbol val="triangle"/>
            <c:size val="8"/>
            <c:spPr>
              <a:solidFill>
                <a:srgbClr val="3faf4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3faf46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Baseline_100pkt!$N$103</c:f>
              <c:strCache>
                <c:ptCount val="1"/>
                <c:pt idx="0">
                  <c:v>3 MAC</c:v>
                </c:pt>
              </c:strCache>
            </c:strRef>
          </c:tx>
          <c:spPr>
            <a:solidFill>
              <a:srgbClr val="77bc65"/>
            </a:solidFill>
            <a:ln w="28800">
              <a:solidFill>
                <a:srgbClr val="77bc65"/>
              </a:solidFill>
              <a:round/>
            </a:ln>
          </c:spPr>
          <c:marker>
            <c:symbol val="triangle"/>
            <c:size val="8"/>
            <c:spPr>
              <a:solidFill>
                <a:srgbClr val="77bc65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77bc65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77bc65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15831808"/>
        <c:axId val="90436232"/>
      </c:scatterChart>
      <c:valAx>
        <c:axId val="15831808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90436232"/>
        <c:crosses val="autoZero"/>
        <c:crossBetween val="midCat"/>
        <c:majorUnit val="5"/>
      </c:valAx>
      <c:valAx>
        <c:axId val="90436232"/>
        <c:scaling>
          <c:orientation val="minMax"/>
          <c:max val="1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15831808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290551141252"/>
          <c:y val="0.101048274620957"/>
          <c:w val="0.900526342426236"/>
          <c:h val="0.746659468214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</c:f>
              <c:strCache>
                <c:ptCount val="1"/>
                <c:pt idx="0">
                  <c:v>Raw LoRa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47505677"/>
        <c:axId val="31888316"/>
      </c:scatterChart>
      <c:valAx>
        <c:axId val="47505677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1888316"/>
        <c:crosses val="autoZero"/>
        <c:crossBetween val="midCat"/>
        <c:majorUnit val="5"/>
        <c:minorUnit val="0.5"/>
      </c:valAx>
      <c:valAx>
        <c:axId val="31888316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7505677"/>
        <c:crosses val="autoZero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486720</xdr:colOff>
      <xdr:row>67</xdr:row>
      <xdr:rowOff>99360</xdr:rowOff>
    </xdr:from>
    <xdr:to>
      <xdr:col>28</xdr:col>
      <xdr:colOff>287640</xdr:colOff>
      <xdr:row>99</xdr:row>
      <xdr:rowOff>214200</xdr:rowOff>
    </xdr:to>
    <xdr:graphicFrame>
      <xdr:nvGraphicFramePr>
        <xdr:cNvPr id="0" name=""/>
        <xdr:cNvGraphicFramePr/>
      </xdr:nvGraphicFramePr>
      <xdr:xfrm>
        <a:off x="33294600" y="16205400"/>
        <a:ext cx="14226120" cy="800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777240</xdr:colOff>
      <xdr:row>105</xdr:row>
      <xdr:rowOff>165600</xdr:rowOff>
    </xdr:from>
    <xdr:to>
      <xdr:col>19</xdr:col>
      <xdr:colOff>1873800</xdr:colOff>
      <xdr:row>148</xdr:row>
      <xdr:rowOff>36720</xdr:rowOff>
    </xdr:to>
    <xdr:graphicFrame>
      <xdr:nvGraphicFramePr>
        <xdr:cNvPr id="1" name=""/>
        <xdr:cNvGraphicFramePr/>
      </xdr:nvGraphicFramePr>
      <xdr:xfrm>
        <a:off x="17734680" y="25659360"/>
        <a:ext cx="14335200" cy="806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794160</xdr:colOff>
      <xdr:row>149</xdr:row>
      <xdr:rowOff>169560</xdr:rowOff>
    </xdr:from>
    <xdr:to>
      <xdr:col>19</xdr:col>
      <xdr:colOff>1890720</xdr:colOff>
      <xdr:row>193</xdr:row>
      <xdr:rowOff>116640</xdr:rowOff>
    </xdr:to>
    <xdr:graphicFrame>
      <xdr:nvGraphicFramePr>
        <xdr:cNvPr id="2" name=""/>
        <xdr:cNvGraphicFramePr/>
      </xdr:nvGraphicFramePr>
      <xdr:xfrm>
        <a:off x="17751600" y="34045200"/>
        <a:ext cx="14335200" cy="802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2609280</xdr:colOff>
      <xdr:row>101</xdr:row>
      <xdr:rowOff>5040</xdr:rowOff>
    </xdr:from>
    <xdr:to>
      <xdr:col>27</xdr:col>
      <xdr:colOff>611280</xdr:colOff>
      <xdr:row>141</xdr:row>
      <xdr:rowOff>147600</xdr:rowOff>
    </xdr:to>
    <xdr:graphicFrame>
      <xdr:nvGraphicFramePr>
        <xdr:cNvPr id="3" name=""/>
        <xdr:cNvGraphicFramePr/>
      </xdr:nvGraphicFramePr>
      <xdr:xfrm>
        <a:off x="32805360" y="24498000"/>
        <a:ext cx="14226120" cy="800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82"/>
  <sheetViews>
    <sheetView showFormulas="false" showGridLines="true" showRowColHeaders="true" showZeros="true" rightToLeft="false" tabSelected="true" showOutlineSymbols="true" defaultGridColor="true" view="normal" topLeftCell="P96" colorId="64" zoomScale="45" zoomScaleNormal="45" zoomScalePageLayoutView="100" workbookViewId="0">
      <selection pane="topLeft" activeCell="U170" activeCellId="0" sqref="U170"/>
    </sheetView>
  </sheetViews>
  <sheetFormatPr defaultColWidth="10.33984375" defaultRowHeight="12.8" zeroHeight="false" outlineLevelRow="0" outlineLevelCol="0"/>
  <cols>
    <col collapsed="false" customWidth="true" hidden="false" outlineLevel="0" max="1" min="1" style="0" width="33.74"/>
    <col collapsed="false" customWidth="true" hidden="false" outlineLevel="0" max="2" min="2" style="0" width="11.29"/>
    <col collapsed="false" customWidth="true" hidden="false" outlineLevel="0" max="3" min="3" style="0" width="13.6"/>
    <col collapsed="false" customWidth="true" hidden="false" outlineLevel="0" max="4" min="4" style="0" width="15.89"/>
    <col collapsed="false" customWidth="true" hidden="false" outlineLevel="0" max="5" min="5" style="0" width="33.74"/>
    <col collapsed="false" customWidth="true" hidden="false" outlineLevel="0" max="6" min="6" style="0" width="27.41"/>
    <col collapsed="false" customWidth="true" hidden="false" outlineLevel="0" max="7" min="7" style="0" width="13.01"/>
    <col collapsed="false" customWidth="true" hidden="false" outlineLevel="0" max="8" min="8" style="0" width="7.25"/>
    <col collapsed="false" customWidth="true" hidden="false" outlineLevel="0" max="9" min="9" style="0" width="25.68"/>
    <col collapsed="false" customWidth="true" hidden="false" outlineLevel="0" max="10" min="10" style="0" width="16.47"/>
    <col collapsed="false" customWidth="true" hidden="false" outlineLevel="0" max="14" min="11" style="0" width="10.5"/>
    <col collapsed="false" customWidth="true" hidden="false" outlineLevel="0" max="15" min="15" style="0" width="41.47"/>
    <col collapsed="false" customWidth="true" hidden="false" outlineLevel="0" max="16" min="16" style="0" width="32.09"/>
    <col collapsed="false" customWidth="true" hidden="false" outlineLevel="0" max="17" min="17" style="0" width="26.51"/>
    <col collapsed="false" customWidth="true" hidden="false" outlineLevel="0" max="18" min="18" style="0" width="16.63"/>
    <col collapsed="false" customWidth="true" hidden="false" outlineLevel="0" max="19" min="19" style="0" width="33.35"/>
    <col collapsed="false" customWidth="true" hidden="false" outlineLevel="0" max="20" min="20" style="0" width="33.74"/>
    <col collapsed="false" customWidth="true" hidden="false" outlineLevel="0" max="21" min="21" style="0" width="36.6"/>
    <col collapsed="false" customWidth="true" hidden="false" outlineLevel="0" max="22" min="22" style="0" width="44.11"/>
    <col collapsed="false" customWidth="true" hidden="false" outlineLevel="0" max="23" min="23" style="0" width="15.89"/>
    <col collapsed="false" customWidth="true" hidden="false" outlineLevel="0" max="24" min="24" style="0" width="25.68"/>
    <col collapsed="false" customWidth="true" hidden="false" outlineLevel="0" max="25" min="25" style="0" width="32.59"/>
    <col collapsed="false" customWidth="true" hidden="false" outlineLevel="0" max="29" min="26" style="0" width="10.5"/>
    <col collapsed="false" customWidth="true" hidden="false" outlineLevel="0" max="30" min="30" style="0" width="33.74"/>
    <col collapsed="false" customWidth="true" hidden="false" outlineLevel="0" max="31" min="31" style="0" width="11.29"/>
    <col collapsed="false" customWidth="true" hidden="false" outlineLevel="0" max="32" min="32" style="0" width="13.6"/>
    <col collapsed="false" customWidth="true" hidden="false" outlineLevel="0" max="33" min="33" style="0" width="15.89"/>
    <col collapsed="false" customWidth="true" hidden="false" outlineLevel="0" max="34" min="34" style="0" width="33.74"/>
    <col collapsed="false" customWidth="true" hidden="false" outlineLevel="0" max="35" min="35" style="0" width="25.68"/>
    <col collapsed="false" customWidth="true" hidden="false" outlineLevel="0" max="36" min="36" style="0" width="13.01"/>
    <col collapsed="false" customWidth="true" hidden="false" outlineLevel="0" max="37" min="37" style="0" width="7.25"/>
    <col collapsed="false" customWidth="true" hidden="false" outlineLevel="0" max="38" min="38" style="0" width="25.68"/>
    <col collapsed="false" customWidth="true" hidden="false" outlineLevel="0" max="39" min="39" style="0" width="16.47"/>
    <col collapsed="false" customWidth="true" hidden="false" outlineLevel="0" max="65" min="40" style="0" width="10.5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  <c r="P1" s="1" t="s">
        <v>2</v>
      </c>
      <c r="Q1" s="1"/>
      <c r="R1" s="2"/>
      <c r="S1" s="3" t="s">
        <v>1</v>
      </c>
      <c r="T1" s="3"/>
      <c r="U1" s="3"/>
      <c r="V1" s="3"/>
      <c r="Y1" s="3"/>
      <c r="Z1" s="4"/>
      <c r="AA1" s="4"/>
      <c r="AB1" s="4"/>
      <c r="AD1" s="1" t="s">
        <v>2</v>
      </c>
      <c r="AE1" s="1"/>
      <c r="AF1" s="2"/>
      <c r="AG1" s="3" t="s">
        <v>1</v>
      </c>
      <c r="AH1" s="3"/>
      <c r="AI1" s="3"/>
      <c r="AJ1" s="3"/>
      <c r="AM1" s="3"/>
      <c r="AN1" s="4"/>
      <c r="AO1" s="4"/>
      <c r="AP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  <c r="P2" s="4"/>
      <c r="Q2" s="4"/>
      <c r="R2" s="4"/>
      <c r="S2" s="4"/>
      <c r="T2" s="4"/>
      <c r="U2" s="4"/>
      <c r="Y2" s="4"/>
      <c r="Z2" s="4"/>
      <c r="AA2" s="4"/>
      <c r="AB2" s="4"/>
      <c r="AD2" s="4"/>
      <c r="AE2" s="4"/>
      <c r="AF2" s="4"/>
      <c r="AG2" s="4"/>
      <c r="AH2" s="4"/>
      <c r="AI2" s="4"/>
      <c r="AM2" s="4"/>
      <c r="AN2" s="4"/>
      <c r="AO2" s="4"/>
      <c r="AP2" s="4"/>
    </row>
    <row r="3" customFormat="false" ht="19.7" hidden="false" customHeight="false" outlineLevel="0" collapsed="false">
      <c r="A3" s="5" t="s">
        <v>3</v>
      </c>
      <c r="B3" s="5"/>
      <c r="C3" s="5"/>
      <c r="D3" s="4"/>
      <c r="E3" s="4"/>
      <c r="F3" s="4"/>
      <c r="J3" s="4"/>
      <c r="K3" s="4"/>
      <c r="L3" s="4"/>
      <c r="M3" s="4"/>
      <c r="P3" s="5" t="s">
        <v>4</v>
      </c>
      <c r="Q3" s="5"/>
      <c r="R3" s="5"/>
      <c r="S3" s="4"/>
      <c r="T3" s="4"/>
      <c r="U3" s="4"/>
      <c r="Y3" s="4"/>
      <c r="Z3" s="4"/>
      <c r="AA3" s="4"/>
      <c r="AB3" s="4"/>
      <c r="AD3" s="5" t="s">
        <v>5</v>
      </c>
      <c r="AE3" s="5"/>
      <c r="AF3" s="5"/>
      <c r="AG3" s="4"/>
      <c r="AH3" s="4"/>
      <c r="AI3" s="4"/>
      <c r="AM3" s="4"/>
      <c r="AN3" s="4"/>
      <c r="AO3" s="4"/>
      <c r="AP3" s="4"/>
    </row>
    <row r="4" customFormat="false" ht="19.7" hidden="false" customHeight="false" outlineLevel="0" collapsed="false">
      <c r="A4" s="5" t="s">
        <v>6</v>
      </c>
      <c r="B4" s="5"/>
      <c r="C4" s="5"/>
      <c r="D4" s="4"/>
      <c r="E4" s="4"/>
      <c r="F4" s="4"/>
      <c r="J4" s="4"/>
      <c r="K4" s="4"/>
      <c r="L4" s="4"/>
      <c r="M4" s="4"/>
      <c r="P4" s="5" t="s">
        <v>7</v>
      </c>
      <c r="Q4" s="5"/>
      <c r="R4" s="5"/>
      <c r="S4" s="4"/>
      <c r="T4" s="4"/>
      <c r="U4" s="4"/>
      <c r="Y4" s="4"/>
      <c r="Z4" s="4"/>
      <c r="AA4" s="4"/>
      <c r="AB4" s="4"/>
      <c r="AD4" s="5" t="s">
        <v>7</v>
      </c>
      <c r="AE4" s="5"/>
      <c r="AF4" s="5"/>
      <c r="AG4" s="4"/>
      <c r="AH4" s="4"/>
      <c r="AI4" s="4"/>
      <c r="AM4" s="4"/>
      <c r="AN4" s="4"/>
      <c r="AO4" s="4"/>
      <c r="AP4" s="4"/>
    </row>
    <row r="5" customFormat="false" ht="19.7" hidden="false" customHeight="false" outlineLevel="0" collapsed="false">
      <c r="A5" s="5" t="s">
        <v>8</v>
      </c>
      <c r="B5" s="5"/>
      <c r="C5" s="5"/>
      <c r="D5" s="4"/>
      <c r="E5" s="4"/>
      <c r="F5" s="4"/>
      <c r="J5" s="4"/>
      <c r="K5" s="4"/>
      <c r="L5" s="4"/>
      <c r="M5" s="4"/>
      <c r="P5" s="5" t="s">
        <v>8</v>
      </c>
      <c r="Q5" s="5"/>
      <c r="R5" s="5"/>
      <c r="S5" s="4"/>
      <c r="T5" s="4"/>
      <c r="U5" s="4"/>
      <c r="Y5" s="4"/>
      <c r="Z5" s="4"/>
      <c r="AA5" s="4"/>
      <c r="AB5" s="4"/>
      <c r="AD5" s="5" t="s">
        <v>8</v>
      </c>
      <c r="AE5" s="5"/>
      <c r="AF5" s="5"/>
      <c r="AG5" s="4"/>
      <c r="AH5" s="4"/>
      <c r="AI5" s="4"/>
      <c r="AM5" s="4"/>
      <c r="AN5" s="4"/>
      <c r="AO5" s="4"/>
      <c r="AP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  <c r="P6" s="4"/>
      <c r="Q6" s="4"/>
      <c r="R6" s="4"/>
      <c r="S6" s="4"/>
      <c r="T6" s="4"/>
      <c r="U6" s="4"/>
      <c r="Y6" s="4"/>
      <c r="Z6" s="4"/>
      <c r="AA6" s="4"/>
      <c r="AB6" s="4"/>
      <c r="AD6" s="4"/>
      <c r="AE6" s="4"/>
      <c r="AF6" s="4"/>
      <c r="AG6" s="4"/>
      <c r="AH6" s="4"/>
      <c r="AI6" s="4"/>
      <c r="AM6" s="4"/>
      <c r="AN6" s="4"/>
      <c r="AO6" s="4"/>
      <c r="AP6" s="4"/>
    </row>
    <row r="7" customFormat="false" ht="19.7" hidden="false" customHeight="false" outlineLevel="0" collapsed="false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19</v>
      </c>
      <c r="L7" s="7"/>
      <c r="M7" s="7"/>
      <c r="P7" s="6" t="s">
        <v>9</v>
      </c>
      <c r="Q7" s="6" t="s">
        <v>10</v>
      </c>
      <c r="R7" s="6" t="s">
        <v>11</v>
      </c>
      <c r="S7" s="6" t="s">
        <v>12</v>
      </c>
      <c r="T7" s="6" t="s">
        <v>13</v>
      </c>
      <c r="U7" s="6" t="s">
        <v>20</v>
      </c>
      <c r="V7" s="6" t="s">
        <v>15</v>
      </c>
      <c r="W7" s="6" t="s">
        <v>16</v>
      </c>
      <c r="X7" s="6" t="s">
        <v>17</v>
      </c>
      <c r="Y7" s="6" t="s">
        <v>18</v>
      </c>
      <c r="Z7" s="7" t="s">
        <v>19</v>
      </c>
      <c r="AA7" s="7"/>
      <c r="AB7" s="7"/>
      <c r="AD7" s="6" t="s">
        <v>9</v>
      </c>
      <c r="AE7" s="6" t="s">
        <v>10</v>
      </c>
      <c r="AF7" s="6" t="s">
        <v>11</v>
      </c>
      <c r="AG7" s="6" t="s">
        <v>12</v>
      </c>
      <c r="AH7" s="6" t="s">
        <v>13</v>
      </c>
      <c r="AI7" s="6" t="s">
        <v>20</v>
      </c>
      <c r="AJ7" s="6" t="s">
        <v>15</v>
      </c>
      <c r="AK7" s="6" t="s">
        <v>16</v>
      </c>
      <c r="AL7" s="6" t="s">
        <v>17</v>
      </c>
      <c r="AM7" s="6" t="s">
        <v>18</v>
      </c>
      <c r="AN7" s="7" t="s">
        <v>19</v>
      </c>
      <c r="AO7" s="7"/>
      <c r="AP7" s="7"/>
    </row>
    <row r="8" customFormat="false" ht="19.7" hidden="false" customHeight="false" outlineLevel="0" collapsed="false">
      <c r="A8" s="8" t="s">
        <v>21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  <c r="P8" s="8" t="s">
        <v>21</v>
      </c>
      <c r="Q8" s="9" t="n">
        <v>100</v>
      </c>
      <c r="R8" s="9" t="n">
        <v>15</v>
      </c>
      <c r="S8" s="10" t="n">
        <f aca="false">1-R8/Q8</f>
        <v>0.85</v>
      </c>
      <c r="T8" s="9" t="n">
        <v>0</v>
      </c>
      <c r="U8" s="9" t="n">
        <v>0</v>
      </c>
      <c r="V8" s="9" t="n">
        <f aca="false">U8+T8</f>
        <v>0</v>
      </c>
      <c r="W8" s="9" t="n">
        <f aca="false">V8/Q8</f>
        <v>0</v>
      </c>
      <c r="X8" s="9" t="n">
        <f aca="false">1-(R8+T8)/Q8</f>
        <v>0.85</v>
      </c>
      <c r="Y8" s="9" t="n">
        <v>-98.64</v>
      </c>
      <c r="Z8" s="7"/>
      <c r="AA8" s="7"/>
      <c r="AB8" s="7"/>
      <c r="AD8" s="8" t="s">
        <v>21</v>
      </c>
      <c r="AE8" s="9" t="n">
        <v>100</v>
      </c>
      <c r="AF8" s="9" t="n">
        <v>23</v>
      </c>
      <c r="AG8" s="10" t="n">
        <f aca="false">1-AF8/AE8</f>
        <v>0.77</v>
      </c>
      <c r="AH8" s="9" t="n">
        <v>0</v>
      </c>
      <c r="AI8" s="9" t="n">
        <v>0</v>
      </c>
      <c r="AJ8" s="9" t="n">
        <f aca="false">AI8+AH8</f>
        <v>0</v>
      </c>
      <c r="AK8" s="9" t="n">
        <f aca="false">AJ8/AE8</f>
        <v>0</v>
      </c>
      <c r="AL8" s="9" t="n">
        <f aca="false">1-(AF8+AH8)/AE8</f>
        <v>0.77</v>
      </c>
      <c r="AM8" s="9" t="n">
        <v>-104.3</v>
      </c>
      <c r="AN8" s="7"/>
      <c r="AO8" s="7"/>
      <c r="AP8" s="7"/>
    </row>
    <row r="9" customFormat="false" ht="19.7" hidden="false" customHeight="false" outlineLevel="0" collapsed="false">
      <c r="A9" s="8" t="s">
        <v>22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  <c r="P9" s="8" t="s">
        <v>22</v>
      </c>
      <c r="Q9" s="9" t="n">
        <v>100</v>
      </c>
      <c r="R9" s="9" t="n">
        <v>41</v>
      </c>
      <c r="S9" s="10" t="n">
        <f aca="false">1-R9/Q9</f>
        <v>0.59</v>
      </c>
      <c r="T9" s="9" t="n">
        <v>0</v>
      </c>
      <c r="U9" s="9" t="n">
        <v>0</v>
      </c>
      <c r="V9" s="9" t="n">
        <f aca="false">U9+T9</f>
        <v>0</v>
      </c>
      <c r="W9" s="9" t="n">
        <f aca="false">V9/Q9</f>
        <v>0</v>
      </c>
      <c r="X9" s="9" t="n">
        <f aca="false">1-(R9+T9)/Q9</f>
        <v>0.59</v>
      </c>
      <c r="Y9" s="9" t="n">
        <v>-105.5</v>
      </c>
      <c r="Z9" s="7"/>
      <c r="AA9" s="7"/>
      <c r="AB9" s="7"/>
      <c r="AD9" s="8" t="s">
        <v>22</v>
      </c>
      <c r="AE9" s="9" t="n">
        <v>100</v>
      </c>
      <c r="AF9" s="9" t="n">
        <v>34</v>
      </c>
      <c r="AG9" s="10" t="n">
        <f aca="false">1-AF9/AE9</f>
        <v>0.66</v>
      </c>
      <c r="AH9" s="9" t="n">
        <v>0</v>
      </c>
      <c r="AI9" s="9" t="n">
        <v>0</v>
      </c>
      <c r="AJ9" s="9" t="n">
        <f aca="false">AI9+AH9</f>
        <v>0</v>
      </c>
      <c r="AK9" s="9" t="n">
        <f aca="false">AJ9/AE9</f>
        <v>0</v>
      </c>
      <c r="AL9" s="9" t="n">
        <f aca="false">1-(AF9+AH9)/AE9</f>
        <v>0.66</v>
      </c>
      <c r="AM9" s="9" t="n">
        <v>-106.21</v>
      </c>
      <c r="AN9" s="7"/>
      <c r="AO9" s="7"/>
      <c r="AP9" s="7"/>
    </row>
    <row r="10" customFormat="false" ht="19.7" hidden="false" customHeight="false" outlineLevel="0" collapsed="false">
      <c r="A10" s="8" t="s">
        <v>23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  <c r="P10" s="8" t="s">
        <v>23</v>
      </c>
      <c r="Q10" s="9" t="n">
        <v>100</v>
      </c>
      <c r="R10" s="9" t="n">
        <v>30</v>
      </c>
      <c r="S10" s="10" t="n">
        <f aca="false">1-R10/Q10</f>
        <v>0.7</v>
      </c>
      <c r="T10" s="9" t="n">
        <v>0</v>
      </c>
      <c r="U10" s="9" t="n">
        <v>0</v>
      </c>
      <c r="V10" s="9" t="n">
        <f aca="false">U10+T10</f>
        <v>0</v>
      </c>
      <c r="W10" s="9" t="n">
        <f aca="false">V10/Q10</f>
        <v>0</v>
      </c>
      <c r="X10" s="9" t="n">
        <f aca="false">1-(R10+T10)/Q10</f>
        <v>0.7</v>
      </c>
      <c r="Y10" s="9" t="n">
        <v>-104.93</v>
      </c>
      <c r="Z10" s="7"/>
      <c r="AA10" s="7"/>
      <c r="AB10" s="7"/>
      <c r="AD10" s="8" t="s">
        <v>23</v>
      </c>
      <c r="AE10" s="9" t="n">
        <v>100</v>
      </c>
      <c r="AF10" s="9" t="n">
        <v>40</v>
      </c>
      <c r="AG10" s="10" t="n">
        <f aca="false">1-AF10/AE10</f>
        <v>0.6</v>
      </c>
      <c r="AH10" s="9" t="n">
        <v>0</v>
      </c>
      <c r="AI10" s="9" t="n">
        <v>0</v>
      </c>
      <c r="AJ10" s="9" t="n">
        <f aca="false">AI10+AH10</f>
        <v>0</v>
      </c>
      <c r="AK10" s="9" t="n">
        <f aca="false">AJ10/AE10</f>
        <v>0</v>
      </c>
      <c r="AL10" s="9" t="n">
        <f aca="false">1-(AF10+AH10)/AE10</f>
        <v>0.6</v>
      </c>
      <c r="AM10" s="9" t="n">
        <v>-105.5</v>
      </c>
      <c r="AN10" s="7"/>
      <c r="AO10" s="7"/>
      <c r="AP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  <c r="P11" s="4"/>
      <c r="Q11" s="4"/>
      <c r="R11" s="4"/>
      <c r="S11" s="4"/>
      <c r="T11" s="4"/>
      <c r="U11" s="4"/>
      <c r="Y11" s="4"/>
      <c r="Z11" s="4"/>
      <c r="AA11" s="4"/>
      <c r="AB11" s="4"/>
      <c r="AD11" s="4"/>
      <c r="AE11" s="4"/>
      <c r="AF11" s="4"/>
      <c r="AG11" s="4"/>
      <c r="AH11" s="4"/>
      <c r="AI11" s="4"/>
      <c r="AM11" s="4"/>
      <c r="AN11" s="4"/>
      <c r="AO11" s="4"/>
      <c r="AP11" s="4"/>
    </row>
    <row r="12" customFormat="false" ht="19.7" hidden="false" customHeight="false" outlineLevel="0" collapsed="false">
      <c r="A12" s="6" t="s">
        <v>9</v>
      </c>
      <c r="B12" s="6" t="s">
        <v>10</v>
      </c>
      <c r="C12" s="6" t="s">
        <v>11</v>
      </c>
      <c r="D12" s="6" t="s">
        <v>12</v>
      </c>
      <c r="E12" s="6" t="s">
        <v>13</v>
      </c>
      <c r="F12" s="6" t="s">
        <v>20</v>
      </c>
      <c r="G12" s="6" t="s">
        <v>15</v>
      </c>
      <c r="H12" s="6" t="s">
        <v>16</v>
      </c>
      <c r="I12" s="6" t="s">
        <v>17</v>
      </c>
      <c r="J12" s="6" t="s">
        <v>18</v>
      </c>
      <c r="K12" s="7" t="s">
        <v>24</v>
      </c>
      <c r="L12" s="7"/>
      <c r="M12" s="7"/>
      <c r="P12" s="6" t="s">
        <v>9</v>
      </c>
      <c r="Q12" s="6" t="s">
        <v>10</v>
      </c>
      <c r="R12" s="6" t="s">
        <v>11</v>
      </c>
      <c r="S12" s="6" t="s">
        <v>12</v>
      </c>
      <c r="T12" s="6" t="s">
        <v>13</v>
      </c>
      <c r="U12" s="6" t="s">
        <v>20</v>
      </c>
      <c r="V12" s="6" t="s">
        <v>15</v>
      </c>
      <c r="W12" s="6" t="s">
        <v>16</v>
      </c>
      <c r="X12" s="6" t="s">
        <v>17</v>
      </c>
      <c r="Y12" s="6" t="s">
        <v>18</v>
      </c>
      <c r="Z12" s="7" t="s">
        <v>24</v>
      </c>
      <c r="AA12" s="7"/>
      <c r="AB12" s="7"/>
      <c r="AD12" s="6" t="s">
        <v>9</v>
      </c>
      <c r="AE12" s="6" t="s">
        <v>10</v>
      </c>
      <c r="AF12" s="6" t="s">
        <v>11</v>
      </c>
      <c r="AG12" s="6" t="s">
        <v>12</v>
      </c>
      <c r="AH12" s="6" t="s">
        <v>13</v>
      </c>
      <c r="AI12" s="6" t="s">
        <v>20</v>
      </c>
      <c r="AJ12" s="6" t="s">
        <v>15</v>
      </c>
      <c r="AK12" s="6" t="s">
        <v>16</v>
      </c>
      <c r="AL12" s="6" t="s">
        <v>17</v>
      </c>
      <c r="AM12" s="6" t="s">
        <v>18</v>
      </c>
      <c r="AN12" s="7" t="s">
        <v>24</v>
      </c>
      <c r="AO12" s="7"/>
      <c r="AP12" s="7"/>
    </row>
    <row r="13" customFormat="false" ht="19.7" hidden="false" customHeight="false" outlineLevel="0" collapsed="false">
      <c r="A13" s="8" t="s">
        <v>21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  <c r="P13" s="8" t="s">
        <v>21</v>
      </c>
      <c r="Q13" s="9" t="n">
        <v>100</v>
      </c>
      <c r="R13" s="9" t="n">
        <v>12</v>
      </c>
      <c r="S13" s="10" t="n">
        <f aca="false">1-R13/Q13</f>
        <v>0.88</v>
      </c>
      <c r="T13" s="9" t="n">
        <v>0</v>
      </c>
      <c r="U13" s="9" t="n">
        <v>0</v>
      </c>
      <c r="V13" s="9" t="n">
        <f aca="false">U13+T13</f>
        <v>0</v>
      </c>
      <c r="W13" s="9" t="n">
        <f aca="false">V13/Q13</f>
        <v>0</v>
      </c>
      <c r="X13" s="9" t="n">
        <f aca="false">1-(R13+T13)/Q13</f>
        <v>0.88</v>
      </c>
      <c r="Y13" s="9" t="n">
        <v>-94.22</v>
      </c>
      <c r="Z13" s="7"/>
      <c r="AA13" s="7"/>
      <c r="AB13" s="7"/>
      <c r="AD13" s="8" t="s">
        <v>21</v>
      </c>
      <c r="AE13" s="9" t="n">
        <v>100</v>
      </c>
      <c r="AF13" s="9" t="n">
        <v>54</v>
      </c>
      <c r="AG13" s="10" t="n">
        <f aca="false">1-AF13/AE13</f>
        <v>0.46</v>
      </c>
      <c r="AH13" s="9" t="n">
        <v>0</v>
      </c>
      <c r="AI13" s="9" t="n">
        <v>0</v>
      </c>
      <c r="AJ13" s="9" t="n">
        <f aca="false">AI13+AH13</f>
        <v>0</v>
      </c>
      <c r="AK13" s="9" t="n">
        <f aca="false">AJ13/AE13</f>
        <v>0</v>
      </c>
      <c r="AL13" s="9" t="n">
        <f aca="false">1-(AF13+AH13)/AE13</f>
        <v>0.46</v>
      </c>
      <c r="AM13" s="9" t="n">
        <v>-86.82</v>
      </c>
      <c r="AN13" s="7"/>
      <c r="AO13" s="7"/>
      <c r="AP13" s="7"/>
    </row>
    <row r="14" customFormat="false" ht="19.7" hidden="false" customHeight="false" outlineLevel="0" collapsed="false">
      <c r="A14" s="8" t="s">
        <v>22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  <c r="P14" s="8" t="s">
        <v>22</v>
      </c>
      <c r="Q14" s="9" t="n">
        <v>100</v>
      </c>
      <c r="R14" s="9" t="n">
        <v>53</v>
      </c>
      <c r="S14" s="10" t="n">
        <f aca="false">1-R14/Q14</f>
        <v>0.47</v>
      </c>
      <c r="T14" s="9" t="n">
        <v>0</v>
      </c>
      <c r="U14" s="9" t="n">
        <v>0</v>
      </c>
      <c r="V14" s="9" t="n">
        <f aca="false">U14+T14</f>
        <v>0</v>
      </c>
      <c r="W14" s="9" t="n">
        <f aca="false">V14/Q14</f>
        <v>0</v>
      </c>
      <c r="X14" s="9" t="n">
        <f aca="false">1-(R14+T14)/Q14</f>
        <v>0.47</v>
      </c>
      <c r="Y14" s="9" t="n">
        <v>-97.59</v>
      </c>
      <c r="Z14" s="7"/>
      <c r="AA14" s="7"/>
      <c r="AB14" s="7"/>
      <c r="AD14" s="8" t="s">
        <v>22</v>
      </c>
      <c r="AE14" s="9" t="n">
        <v>100</v>
      </c>
      <c r="AF14" s="9" t="n">
        <v>79</v>
      </c>
      <c r="AG14" s="10" t="n">
        <f aca="false">1-AF14/AE14</f>
        <v>0.21</v>
      </c>
      <c r="AH14" s="9" t="n">
        <v>0</v>
      </c>
      <c r="AI14" s="9" t="n">
        <v>0</v>
      </c>
      <c r="AJ14" s="9" t="n">
        <f aca="false">AI14+AH14</f>
        <v>0</v>
      </c>
      <c r="AK14" s="9" t="n">
        <f aca="false">AJ14/AE14</f>
        <v>0</v>
      </c>
      <c r="AL14" s="9" t="n">
        <f aca="false">1-(AF14+AH14)/AE14</f>
        <v>0.21</v>
      </c>
      <c r="AM14" s="9" t="n">
        <v>-105</v>
      </c>
      <c r="AN14" s="7"/>
      <c r="AO14" s="7"/>
      <c r="AP14" s="7"/>
    </row>
    <row r="15" customFormat="false" ht="19.7" hidden="false" customHeight="false" outlineLevel="0" collapsed="false">
      <c r="A15" s="8" t="s">
        <v>23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  <c r="P15" s="8" t="s">
        <v>23</v>
      </c>
      <c r="Q15" s="9" t="n">
        <v>100</v>
      </c>
      <c r="R15" s="9" t="n">
        <v>36</v>
      </c>
      <c r="S15" s="10" t="n">
        <f aca="false">1-R15/Q15</f>
        <v>0.64</v>
      </c>
      <c r="T15" s="9" t="n">
        <v>0</v>
      </c>
      <c r="U15" s="9" t="n">
        <v>0</v>
      </c>
      <c r="V15" s="9" t="n">
        <f aca="false">U15+T15</f>
        <v>0</v>
      </c>
      <c r="W15" s="9" t="n">
        <f aca="false">V15/Q15</f>
        <v>0</v>
      </c>
      <c r="X15" s="9" t="n">
        <f aca="false">1-(R15+T15)/Q15</f>
        <v>0.64</v>
      </c>
      <c r="Y15" s="9" t="n">
        <v>-100.26</v>
      </c>
      <c r="Z15" s="7"/>
      <c r="AA15" s="7"/>
      <c r="AB15" s="7"/>
      <c r="AD15" s="8" t="s">
        <v>23</v>
      </c>
      <c r="AE15" s="9" t="n">
        <v>100</v>
      </c>
      <c r="AF15" s="9" t="n">
        <v>51</v>
      </c>
      <c r="AG15" s="10" t="n">
        <f aca="false">1-AF15/AE15</f>
        <v>0.49</v>
      </c>
      <c r="AH15" s="9" t="n">
        <v>0</v>
      </c>
      <c r="AI15" s="9" t="n">
        <v>0</v>
      </c>
      <c r="AJ15" s="9" t="n">
        <f aca="false">AI15+AH15</f>
        <v>0</v>
      </c>
      <c r="AK15" s="9" t="n">
        <f aca="false">AJ15/AE15</f>
        <v>0</v>
      </c>
      <c r="AL15" s="9" t="n">
        <f aca="false">1-(AF15+AH15)/AE15</f>
        <v>0.49</v>
      </c>
      <c r="AM15" s="9" t="n">
        <v>-105.33</v>
      </c>
      <c r="AN15" s="7"/>
      <c r="AO15" s="7"/>
      <c r="AP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  <c r="P16" s="4"/>
      <c r="S16" s="4"/>
      <c r="AD16" s="4"/>
      <c r="AG16" s="4"/>
    </row>
    <row r="17" customFormat="false" ht="19.7" hidden="false" customHeight="false" outlineLevel="0" collapsed="false">
      <c r="A17" s="6" t="s">
        <v>9</v>
      </c>
      <c r="B17" s="6" t="s">
        <v>10</v>
      </c>
      <c r="C17" s="6" t="s">
        <v>11</v>
      </c>
      <c r="D17" s="6" t="s">
        <v>12</v>
      </c>
      <c r="E17" s="6" t="s">
        <v>13</v>
      </c>
      <c r="F17" s="6" t="s">
        <v>20</v>
      </c>
      <c r="G17" s="6" t="s">
        <v>15</v>
      </c>
      <c r="H17" s="6" t="s">
        <v>16</v>
      </c>
      <c r="I17" s="6" t="s">
        <v>17</v>
      </c>
      <c r="J17" s="6" t="s">
        <v>18</v>
      </c>
      <c r="K17" s="7" t="s">
        <v>25</v>
      </c>
      <c r="L17" s="7"/>
      <c r="M17" s="7"/>
      <c r="P17" s="6" t="s">
        <v>9</v>
      </c>
      <c r="Q17" s="6" t="s">
        <v>10</v>
      </c>
      <c r="R17" s="6" t="s">
        <v>11</v>
      </c>
      <c r="S17" s="6" t="s">
        <v>12</v>
      </c>
      <c r="T17" s="6" t="s">
        <v>13</v>
      </c>
      <c r="U17" s="6" t="s">
        <v>20</v>
      </c>
      <c r="V17" s="6" t="s">
        <v>15</v>
      </c>
      <c r="W17" s="6" t="s">
        <v>16</v>
      </c>
      <c r="X17" s="6" t="s">
        <v>17</v>
      </c>
      <c r="Y17" s="6" t="s">
        <v>18</v>
      </c>
      <c r="Z17" s="7" t="s">
        <v>25</v>
      </c>
      <c r="AA17" s="7"/>
      <c r="AB17" s="7"/>
      <c r="AD17" s="6" t="s">
        <v>9</v>
      </c>
      <c r="AE17" s="6" t="s">
        <v>10</v>
      </c>
      <c r="AF17" s="6" t="s">
        <v>11</v>
      </c>
      <c r="AG17" s="6" t="s">
        <v>12</v>
      </c>
      <c r="AH17" s="6" t="s">
        <v>13</v>
      </c>
      <c r="AI17" s="6" t="s">
        <v>20</v>
      </c>
      <c r="AJ17" s="6" t="s">
        <v>15</v>
      </c>
      <c r="AK17" s="6" t="s">
        <v>16</v>
      </c>
      <c r="AL17" s="6" t="s">
        <v>17</v>
      </c>
      <c r="AM17" s="6" t="s">
        <v>18</v>
      </c>
      <c r="AN17" s="7" t="s">
        <v>25</v>
      </c>
      <c r="AO17" s="7"/>
      <c r="AP17" s="7"/>
    </row>
    <row r="18" customFormat="false" ht="19.7" hidden="false" customHeight="false" outlineLevel="0" collapsed="false">
      <c r="A18" s="8" t="s">
        <v>21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  <c r="P18" s="8" t="s">
        <v>21</v>
      </c>
      <c r="Q18" s="9" t="n">
        <v>100</v>
      </c>
      <c r="R18" s="9" t="n">
        <v>14</v>
      </c>
      <c r="S18" s="10" t="n">
        <f aca="false">1-R18/Q18</f>
        <v>0.86</v>
      </c>
      <c r="T18" s="9" t="n">
        <v>0</v>
      </c>
      <c r="U18" s="9" t="n">
        <v>0</v>
      </c>
      <c r="V18" s="9" t="n">
        <f aca="false">U18+T18</f>
        <v>0</v>
      </c>
      <c r="W18" s="9" t="n">
        <f aca="false">V18/Q18</f>
        <v>0</v>
      </c>
      <c r="X18" s="9" t="n">
        <f aca="false">1-(R18+T18)/Q18</f>
        <v>0.86</v>
      </c>
      <c r="Y18" s="9" t="n">
        <v>-102.6</v>
      </c>
      <c r="Z18" s="7"/>
      <c r="AA18" s="7"/>
      <c r="AB18" s="7"/>
      <c r="AD18" s="8" t="s">
        <v>21</v>
      </c>
      <c r="AE18" s="9" t="n">
        <v>100</v>
      </c>
      <c r="AF18" s="9" t="n">
        <v>36</v>
      </c>
      <c r="AG18" s="10" t="n">
        <f aca="false">1-AF18/AE18</f>
        <v>0.64</v>
      </c>
      <c r="AH18" s="9" t="n">
        <v>0</v>
      </c>
      <c r="AI18" s="9" t="n">
        <v>0</v>
      </c>
      <c r="AJ18" s="9" t="n">
        <f aca="false">AI18+AH18</f>
        <v>0</v>
      </c>
      <c r="AK18" s="9" t="n">
        <f aca="false">AJ18/AE18</f>
        <v>0</v>
      </c>
      <c r="AL18" s="9" t="n">
        <f aca="false">1-(AF18+AH18)/AE18</f>
        <v>0.64</v>
      </c>
      <c r="AM18" s="9" t="n">
        <v>-102.15</v>
      </c>
      <c r="AN18" s="7"/>
      <c r="AO18" s="7"/>
      <c r="AP18" s="7"/>
    </row>
    <row r="19" customFormat="false" ht="19.7" hidden="false" customHeight="false" outlineLevel="0" collapsed="false">
      <c r="A19" s="8" t="s">
        <v>22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  <c r="P19" s="8" t="s">
        <v>22</v>
      </c>
      <c r="Q19" s="9" t="n">
        <v>100</v>
      </c>
      <c r="R19" s="9" t="n">
        <v>21</v>
      </c>
      <c r="S19" s="10" t="n">
        <f aca="false">1-R19/Q19</f>
        <v>0.79</v>
      </c>
      <c r="T19" s="9" t="n">
        <v>0</v>
      </c>
      <c r="U19" s="9" t="n">
        <v>0</v>
      </c>
      <c r="V19" s="9" t="n">
        <f aca="false">U19+T19</f>
        <v>0</v>
      </c>
      <c r="W19" s="9" t="n">
        <f aca="false">V19/Q19</f>
        <v>0</v>
      </c>
      <c r="X19" s="9" t="n">
        <f aca="false">1-(R19+T19)/Q19</f>
        <v>0.79</v>
      </c>
      <c r="Y19" s="9" t="n">
        <v>-103.2</v>
      </c>
      <c r="Z19" s="7"/>
      <c r="AA19" s="7"/>
      <c r="AB19" s="7"/>
      <c r="AD19" s="8" t="s">
        <v>22</v>
      </c>
      <c r="AE19" s="9" t="n">
        <v>100</v>
      </c>
      <c r="AF19" s="9" t="n">
        <v>56</v>
      </c>
      <c r="AG19" s="10" t="n">
        <f aca="false">1-AF19/AE19</f>
        <v>0.44</v>
      </c>
      <c r="AH19" s="9" t="n">
        <v>0</v>
      </c>
      <c r="AI19" s="9" t="n">
        <v>0</v>
      </c>
      <c r="AJ19" s="9" t="n">
        <f aca="false">AI19+AH19</f>
        <v>0</v>
      </c>
      <c r="AK19" s="9" t="n">
        <f aca="false">AJ19/AE19</f>
        <v>0</v>
      </c>
      <c r="AL19" s="9" t="n">
        <f aca="false">1-(AF19+AH19)/AE19</f>
        <v>0.44</v>
      </c>
      <c r="AM19" s="9" t="n">
        <v>-107.04</v>
      </c>
      <c r="AN19" s="7"/>
      <c r="AO19" s="7"/>
      <c r="AP19" s="7"/>
    </row>
    <row r="20" customFormat="false" ht="19.7" hidden="false" customHeight="false" outlineLevel="0" collapsed="false">
      <c r="A20" s="8" t="s">
        <v>23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  <c r="P20" s="8" t="s">
        <v>23</v>
      </c>
      <c r="Q20" s="9" t="n">
        <v>100</v>
      </c>
      <c r="R20" s="9" t="n">
        <v>34</v>
      </c>
      <c r="S20" s="10" t="n">
        <f aca="false">1-R20/Q20</f>
        <v>0.66</v>
      </c>
      <c r="T20" s="9" t="n">
        <v>0</v>
      </c>
      <c r="U20" s="9" t="n">
        <v>0</v>
      </c>
      <c r="V20" s="9" t="n">
        <f aca="false">U20+T20</f>
        <v>0</v>
      </c>
      <c r="W20" s="9" t="n">
        <f aca="false">V20/Q20</f>
        <v>0</v>
      </c>
      <c r="X20" s="9" t="n">
        <f aca="false">1-(R20+T20)/Q20</f>
        <v>0.66</v>
      </c>
      <c r="Y20" s="9" t="n">
        <v>-106.86</v>
      </c>
      <c r="Z20" s="7"/>
      <c r="AA20" s="7"/>
      <c r="AB20" s="7"/>
      <c r="AD20" s="8" t="s">
        <v>23</v>
      </c>
      <c r="AE20" s="9" t="n">
        <v>100</v>
      </c>
      <c r="AF20" s="9" t="n">
        <v>42</v>
      </c>
      <c r="AG20" s="10" t="n">
        <f aca="false">1-AF20/AE20</f>
        <v>0.58</v>
      </c>
      <c r="AH20" s="9" t="n">
        <v>0</v>
      </c>
      <c r="AI20" s="9" t="n">
        <v>0</v>
      </c>
      <c r="AJ20" s="9" t="n">
        <f aca="false">AI20+AH20</f>
        <v>0</v>
      </c>
      <c r="AK20" s="9" t="n">
        <f aca="false">AJ20/AE20</f>
        <v>0</v>
      </c>
      <c r="AL20" s="9" t="n">
        <f aca="false">1-(AF20+AH20)/AE20</f>
        <v>0.58</v>
      </c>
      <c r="AM20" s="9" t="n">
        <v>-106.73</v>
      </c>
      <c r="AN20" s="7"/>
      <c r="AO20" s="7"/>
      <c r="AP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  <c r="P21" s="4"/>
      <c r="Q21" s="4"/>
      <c r="R21" s="4"/>
      <c r="S21" s="4"/>
      <c r="T21" s="4"/>
      <c r="U21" s="4"/>
      <c r="Y21" s="4"/>
      <c r="Z21" s="4"/>
      <c r="AA21" s="4"/>
      <c r="AB21" s="4"/>
      <c r="AD21" s="4"/>
      <c r="AE21" s="4"/>
      <c r="AF21" s="4"/>
      <c r="AG21" s="4"/>
      <c r="AH21" s="4"/>
      <c r="AI21" s="4"/>
      <c r="AM21" s="4"/>
      <c r="AN21" s="4"/>
      <c r="AO21" s="4"/>
      <c r="AP21" s="4"/>
    </row>
    <row r="22" customFormat="false" ht="19.7" hidden="false" customHeight="false" outlineLevel="0" collapsed="false">
      <c r="A22" s="6" t="s">
        <v>9</v>
      </c>
      <c r="B22" s="6" t="s">
        <v>10</v>
      </c>
      <c r="C22" s="6" t="s">
        <v>11</v>
      </c>
      <c r="D22" s="6" t="s">
        <v>12</v>
      </c>
      <c r="E22" s="6" t="s">
        <v>13</v>
      </c>
      <c r="F22" s="6" t="s">
        <v>20</v>
      </c>
      <c r="G22" s="6" t="s">
        <v>15</v>
      </c>
      <c r="H22" s="6" t="s">
        <v>16</v>
      </c>
      <c r="I22" s="6" t="s">
        <v>17</v>
      </c>
      <c r="J22" s="6" t="s">
        <v>18</v>
      </c>
      <c r="K22" s="11" t="s">
        <v>26</v>
      </c>
      <c r="L22" s="11"/>
      <c r="M22" s="11"/>
      <c r="P22" s="6" t="s">
        <v>9</v>
      </c>
      <c r="Q22" s="6" t="s">
        <v>10</v>
      </c>
      <c r="R22" s="6" t="s">
        <v>11</v>
      </c>
      <c r="S22" s="6" t="s">
        <v>12</v>
      </c>
      <c r="T22" s="6" t="s">
        <v>13</v>
      </c>
      <c r="U22" s="6" t="s">
        <v>20</v>
      </c>
      <c r="V22" s="6" t="s">
        <v>15</v>
      </c>
      <c r="W22" s="6" t="s">
        <v>16</v>
      </c>
      <c r="X22" s="6" t="s">
        <v>17</v>
      </c>
      <c r="Y22" s="6" t="s">
        <v>18</v>
      </c>
      <c r="Z22" s="11" t="s">
        <v>26</v>
      </c>
      <c r="AA22" s="11"/>
      <c r="AB22" s="11"/>
      <c r="AD22" s="6" t="s">
        <v>9</v>
      </c>
      <c r="AE22" s="6" t="s">
        <v>10</v>
      </c>
      <c r="AF22" s="6" t="s">
        <v>11</v>
      </c>
      <c r="AG22" s="6" t="s">
        <v>12</v>
      </c>
      <c r="AH22" s="6" t="s">
        <v>13</v>
      </c>
      <c r="AI22" s="6" t="s">
        <v>20</v>
      </c>
      <c r="AJ22" s="6" t="s">
        <v>15</v>
      </c>
      <c r="AK22" s="6" t="s">
        <v>16</v>
      </c>
      <c r="AL22" s="6" t="s">
        <v>17</v>
      </c>
      <c r="AM22" s="6" t="s">
        <v>18</v>
      </c>
      <c r="AN22" s="11" t="s">
        <v>26</v>
      </c>
      <c r="AO22" s="11"/>
      <c r="AP22" s="11"/>
    </row>
    <row r="23" customFormat="false" ht="19.7" hidden="false" customHeight="false" outlineLevel="0" collapsed="false">
      <c r="A23" s="8" t="s">
        <v>21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  <c r="P23" s="8" t="s">
        <v>21</v>
      </c>
      <c r="Q23" s="9" t="n">
        <f aca="false">AVERAGE(Q3,Q8,Q18)</f>
        <v>100</v>
      </c>
      <c r="R23" s="9" t="n">
        <f aca="false">AVERAGE(R8,R13,R18)</f>
        <v>13.6666666666667</v>
      </c>
      <c r="S23" s="12" t="n">
        <f aca="false">1-R23/Q23</f>
        <v>0.863333333333333</v>
      </c>
      <c r="T23" s="12" t="n">
        <f aca="false">AVERAGE(T8,T13,T18)</f>
        <v>0</v>
      </c>
      <c r="U23" s="12" t="n">
        <f aca="false">AVERAGE(U8,U13,U18)</f>
        <v>0</v>
      </c>
      <c r="V23" s="12" t="n">
        <f aca="false">U23+T23</f>
        <v>0</v>
      </c>
      <c r="W23" s="12" t="n">
        <f aca="false">V23/Q23</f>
        <v>0</v>
      </c>
      <c r="X23" s="12" t="n">
        <f aca="false">1-(R23+T23)/Q23</f>
        <v>0.863333333333333</v>
      </c>
      <c r="Y23" s="9" t="n">
        <f aca="false">AVERAGE(Y8,Y13,Y18)</f>
        <v>-98.4866666666667</v>
      </c>
      <c r="Z23" s="11"/>
      <c r="AA23" s="11"/>
      <c r="AB23" s="11"/>
      <c r="AD23" s="8" t="s">
        <v>21</v>
      </c>
      <c r="AE23" s="9" t="n">
        <f aca="false">AVERAGE(AE3,AE8,AE18)</f>
        <v>100</v>
      </c>
      <c r="AF23" s="9" t="n">
        <f aca="false">AVERAGE(AF8,AF13,AF18)</f>
        <v>37.6666666666667</v>
      </c>
      <c r="AG23" s="12" t="n">
        <f aca="false">1-AF23/AE23</f>
        <v>0.623333333333333</v>
      </c>
      <c r="AH23" s="12" t="n">
        <f aca="false">AVERAGE(AH8,AH13,AH18)</f>
        <v>0</v>
      </c>
      <c r="AI23" s="12" t="n">
        <f aca="false">AVERAGE(AI8,AI13,AI18)</f>
        <v>0</v>
      </c>
      <c r="AJ23" s="12" t="n">
        <f aca="false">AI23+AH23</f>
        <v>0</v>
      </c>
      <c r="AK23" s="12" t="n">
        <f aca="false">AJ23/AE23</f>
        <v>0</v>
      </c>
      <c r="AL23" s="12" t="n">
        <f aca="false">1-(AF23+AH23)/AE23</f>
        <v>0.623333333333333</v>
      </c>
      <c r="AM23" s="9" t="n">
        <f aca="false">AVERAGE(AM8,AM13,AM18)</f>
        <v>-97.7566666666667</v>
      </c>
      <c r="AN23" s="11"/>
      <c r="AO23" s="11"/>
      <c r="AP23" s="11"/>
    </row>
    <row r="24" customFormat="false" ht="19.7" hidden="false" customHeight="false" outlineLevel="0" collapsed="false">
      <c r="A24" s="8" t="s">
        <v>22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  <c r="P24" s="8" t="s">
        <v>22</v>
      </c>
      <c r="Q24" s="9" t="n">
        <f aca="false">AVERAGE(Q4,Q9,Q19)</f>
        <v>100</v>
      </c>
      <c r="R24" s="9" t="n">
        <f aca="false">AVERAGE(R9,R14,R19)</f>
        <v>38.3333333333333</v>
      </c>
      <c r="S24" s="12" t="n">
        <f aca="false">1-R24/Q24</f>
        <v>0.616666666666667</v>
      </c>
      <c r="T24" s="12" t="n">
        <f aca="false">AVERAGE(T9,T14,T19)</f>
        <v>0</v>
      </c>
      <c r="U24" s="12" t="n">
        <f aca="false">AVERAGE(U9,U14,U19)</f>
        <v>0</v>
      </c>
      <c r="V24" s="12" t="n">
        <f aca="false">U24+T24</f>
        <v>0</v>
      </c>
      <c r="W24" s="12" t="n">
        <f aca="false">V24/Q24</f>
        <v>0</v>
      </c>
      <c r="X24" s="12" t="n">
        <f aca="false">1-(R24+T24)/Q24</f>
        <v>0.616666666666667</v>
      </c>
      <c r="Y24" s="9" t="n">
        <f aca="false">AVERAGE(Y9,Y14,Y19)</f>
        <v>-102.096666666667</v>
      </c>
      <c r="Z24" s="11"/>
      <c r="AA24" s="11"/>
      <c r="AB24" s="11"/>
      <c r="AD24" s="8" t="s">
        <v>22</v>
      </c>
      <c r="AE24" s="9" t="n">
        <f aca="false">AVERAGE(AE4,AE9,AE19)</f>
        <v>100</v>
      </c>
      <c r="AF24" s="9" t="n">
        <f aca="false">AVERAGE(AF9,AF14,AF19)</f>
        <v>56.3333333333333</v>
      </c>
      <c r="AG24" s="12" t="n">
        <f aca="false">1-AF24/AE24</f>
        <v>0.436666666666667</v>
      </c>
      <c r="AH24" s="12" t="n">
        <f aca="false">AVERAGE(AH9,AH14,AH19)</f>
        <v>0</v>
      </c>
      <c r="AI24" s="12" t="n">
        <f aca="false">AVERAGE(AI9,AI14,AI19)</f>
        <v>0</v>
      </c>
      <c r="AJ24" s="12" t="n">
        <f aca="false">AI24+AH24</f>
        <v>0</v>
      </c>
      <c r="AK24" s="12" t="n">
        <f aca="false">AJ24/AE24</f>
        <v>0</v>
      </c>
      <c r="AL24" s="12" t="n">
        <f aca="false">1-(AF24+AH24)/AE24</f>
        <v>0.436666666666667</v>
      </c>
      <c r="AM24" s="9" t="n">
        <f aca="false">AVERAGE(AM9,AM14,AM19)</f>
        <v>-106.083333333333</v>
      </c>
      <c r="AN24" s="11"/>
      <c r="AO24" s="11"/>
      <c r="AP24" s="11"/>
    </row>
    <row r="25" customFormat="false" ht="19.7" hidden="false" customHeight="false" outlineLevel="0" collapsed="false">
      <c r="A25" s="8" t="s">
        <v>23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  <c r="P25" s="8" t="s">
        <v>23</v>
      </c>
      <c r="Q25" s="9" t="n">
        <f aca="false">AVERAGE(Q5,Q10,Q20)</f>
        <v>100</v>
      </c>
      <c r="R25" s="9" t="n">
        <f aca="false">AVERAGE(R10,R15,R20)</f>
        <v>33.3333333333333</v>
      </c>
      <c r="S25" s="12" t="n">
        <f aca="false">1-R25/Q25</f>
        <v>0.666666666666667</v>
      </c>
      <c r="T25" s="12" t="n">
        <f aca="false">AVERAGE(T10,T15,T20)</f>
        <v>0</v>
      </c>
      <c r="U25" s="12" t="n">
        <f aca="false">AVERAGE(U10,U15,U20)</f>
        <v>0</v>
      </c>
      <c r="V25" s="12" t="n">
        <f aca="false">U25+T25</f>
        <v>0</v>
      </c>
      <c r="W25" s="12" t="n">
        <f aca="false">V25/Q25</f>
        <v>0</v>
      </c>
      <c r="X25" s="12" t="n">
        <f aca="false">1-(R25+T25)/Q25</f>
        <v>0.666666666666667</v>
      </c>
      <c r="Y25" s="9" t="n">
        <f aca="false">AVERAGE(Y10,Y15,Y20)</f>
        <v>-104.016666666667</v>
      </c>
      <c r="Z25" s="11"/>
      <c r="AA25" s="11"/>
      <c r="AB25" s="11"/>
      <c r="AD25" s="8" t="s">
        <v>23</v>
      </c>
      <c r="AE25" s="9" t="n">
        <f aca="false">AVERAGE(AE5,AE10,AE20)</f>
        <v>100</v>
      </c>
      <c r="AF25" s="9" t="n">
        <f aca="false">AVERAGE(AF10,AF15,AF20)</f>
        <v>44.3333333333333</v>
      </c>
      <c r="AG25" s="12" t="n">
        <f aca="false">1-AF25/AE25</f>
        <v>0.556666666666667</v>
      </c>
      <c r="AH25" s="12" t="n">
        <f aca="false">AVERAGE(AH10,AH15,AH20)</f>
        <v>0</v>
      </c>
      <c r="AI25" s="12" t="n">
        <f aca="false">AVERAGE(AI10,AI15,AI20)</f>
        <v>0</v>
      </c>
      <c r="AJ25" s="12" t="n">
        <f aca="false">AI25+AH25</f>
        <v>0</v>
      </c>
      <c r="AK25" s="12" t="n">
        <f aca="false">AJ25/AE25</f>
        <v>0</v>
      </c>
      <c r="AL25" s="12" t="n">
        <f aca="false">1-(AF25+AH25)/AE25</f>
        <v>0.556666666666667</v>
      </c>
      <c r="AM25" s="9" t="n">
        <f aca="false">AVERAGE(AM10,AM15,AM20)</f>
        <v>-105.853333333333</v>
      </c>
      <c r="AN25" s="11"/>
      <c r="AO25" s="11"/>
      <c r="AP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27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P27" s="1" t="s">
        <v>28</v>
      </c>
      <c r="Q27" s="1"/>
      <c r="R27" s="2"/>
      <c r="S27" s="3" t="s">
        <v>1</v>
      </c>
      <c r="T27" s="3"/>
      <c r="U27" s="3"/>
      <c r="V27" s="3"/>
      <c r="Y27" s="3"/>
      <c r="Z27" s="4"/>
      <c r="AA27" s="4"/>
      <c r="AB27" s="4"/>
      <c r="AD27" s="1" t="s">
        <v>28</v>
      </c>
      <c r="AE27" s="1"/>
      <c r="AF27" s="2"/>
      <c r="AG27" s="3" t="s">
        <v>1</v>
      </c>
      <c r="AH27" s="3"/>
      <c r="AI27" s="3"/>
      <c r="AJ27" s="3"/>
      <c r="AM27" s="3"/>
      <c r="AN27" s="4"/>
      <c r="AO27" s="4"/>
      <c r="AP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P28" s="4"/>
      <c r="Q28" s="4"/>
      <c r="R28" s="4"/>
      <c r="S28" s="4"/>
      <c r="T28" s="4"/>
      <c r="U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M28" s="4"/>
      <c r="AN28" s="4"/>
      <c r="AO28" s="4"/>
      <c r="AP28" s="4"/>
    </row>
    <row r="29" customFormat="false" ht="19.7" hidden="false" customHeight="false" outlineLevel="0" collapsed="false">
      <c r="A29" s="5" t="s">
        <v>3</v>
      </c>
      <c r="B29" s="5"/>
      <c r="C29" s="5"/>
      <c r="D29" s="4"/>
      <c r="E29" s="4"/>
      <c r="F29" s="4"/>
      <c r="J29" s="4"/>
      <c r="K29" s="4"/>
      <c r="L29" s="4"/>
      <c r="M29" s="4"/>
      <c r="P29" s="5" t="s">
        <v>4</v>
      </c>
      <c r="Q29" s="5"/>
      <c r="R29" s="5"/>
      <c r="S29" s="4"/>
      <c r="T29" s="4"/>
      <c r="U29" s="4"/>
      <c r="Y29" s="4"/>
      <c r="Z29" s="4"/>
      <c r="AA29" s="4"/>
      <c r="AB29" s="4"/>
      <c r="AD29" s="5" t="s">
        <v>5</v>
      </c>
      <c r="AE29" s="5"/>
      <c r="AF29" s="5"/>
      <c r="AG29" s="4"/>
      <c r="AH29" s="4"/>
      <c r="AI29" s="4"/>
      <c r="AM29" s="4"/>
      <c r="AN29" s="4"/>
      <c r="AO29" s="4"/>
      <c r="AP29" s="4"/>
    </row>
    <row r="30" customFormat="false" ht="19.7" hidden="false" customHeight="false" outlineLevel="0" collapsed="false">
      <c r="A30" s="5" t="s">
        <v>7</v>
      </c>
      <c r="B30" s="5"/>
      <c r="C30" s="5"/>
      <c r="D30" s="4"/>
      <c r="E30" s="4"/>
      <c r="F30" s="4"/>
      <c r="J30" s="4"/>
      <c r="K30" s="4"/>
      <c r="L30" s="4"/>
      <c r="M30" s="4"/>
      <c r="P30" s="5" t="s">
        <v>7</v>
      </c>
      <c r="Q30" s="5"/>
      <c r="R30" s="5"/>
      <c r="S30" s="4"/>
      <c r="T30" s="4"/>
      <c r="U30" s="4"/>
      <c r="Y30" s="4"/>
      <c r="Z30" s="4"/>
      <c r="AA30" s="4"/>
      <c r="AB30" s="4"/>
      <c r="AD30" s="5" t="s">
        <v>7</v>
      </c>
      <c r="AE30" s="5"/>
      <c r="AF30" s="5"/>
      <c r="AG30" s="4"/>
      <c r="AH30" s="4"/>
      <c r="AI30" s="4"/>
      <c r="AM30" s="4"/>
      <c r="AN30" s="4"/>
      <c r="AO30" s="4"/>
      <c r="AP30" s="4"/>
    </row>
    <row r="31" customFormat="false" ht="19.7" hidden="false" customHeight="false" outlineLevel="0" collapsed="false">
      <c r="A31" s="5" t="s">
        <v>8</v>
      </c>
      <c r="B31" s="5"/>
      <c r="C31" s="5"/>
      <c r="D31" s="4"/>
      <c r="E31" s="4"/>
      <c r="F31" s="4"/>
      <c r="J31" s="4"/>
      <c r="K31" s="4"/>
      <c r="L31" s="4"/>
      <c r="M31" s="4"/>
      <c r="P31" s="5" t="s">
        <v>29</v>
      </c>
      <c r="Q31" s="5"/>
      <c r="R31" s="5"/>
      <c r="S31" s="4"/>
      <c r="T31" s="4"/>
      <c r="U31" s="4"/>
      <c r="Y31" s="4"/>
      <c r="Z31" s="4"/>
      <c r="AA31" s="4"/>
      <c r="AB31" s="4"/>
      <c r="AD31" s="5" t="s">
        <v>29</v>
      </c>
      <c r="AE31" s="5"/>
      <c r="AF31" s="5"/>
      <c r="AG31" s="4"/>
      <c r="AH31" s="4"/>
      <c r="AI31" s="4"/>
      <c r="AM31" s="4"/>
      <c r="AN31" s="4"/>
      <c r="AO31" s="4"/>
      <c r="AP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P32" s="4"/>
      <c r="Q32" s="4"/>
      <c r="R32" s="4"/>
      <c r="S32" s="4"/>
      <c r="T32" s="4"/>
      <c r="U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M32" s="4"/>
      <c r="AN32" s="4"/>
      <c r="AO32" s="4"/>
      <c r="AP32" s="4"/>
    </row>
    <row r="33" customFormat="false" ht="19.7" hidden="false" customHeight="false" outlineLevel="0" collapsed="false">
      <c r="A33" s="6" t="s">
        <v>9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20</v>
      </c>
      <c r="G33" s="6" t="s">
        <v>15</v>
      </c>
      <c r="H33" s="6" t="s">
        <v>16</v>
      </c>
      <c r="I33" s="6" t="s">
        <v>17</v>
      </c>
      <c r="J33" s="6" t="s">
        <v>18</v>
      </c>
      <c r="K33" s="7" t="s">
        <v>19</v>
      </c>
      <c r="L33" s="7"/>
      <c r="M33" s="7"/>
      <c r="P33" s="6" t="s">
        <v>9</v>
      </c>
      <c r="Q33" s="6" t="s">
        <v>10</v>
      </c>
      <c r="R33" s="6" t="s">
        <v>11</v>
      </c>
      <c r="S33" s="6" t="s">
        <v>12</v>
      </c>
      <c r="T33" s="6" t="s">
        <v>13</v>
      </c>
      <c r="U33" s="6" t="s">
        <v>20</v>
      </c>
      <c r="V33" s="6" t="s">
        <v>15</v>
      </c>
      <c r="W33" s="6" t="s">
        <v>16</v>
      </c>
      <c r="X33" s="6" t="s">
        <v>17</v>
      </c>
      <c r="Y33" s="6" t="s">
        <v>18</v>
      </c>
      <c r="Z33" s="7" t="s">
        <v>19</v>
      </c>
      <c r="AA33" s="7"/>
      <c r="AB33" s="7"/>
      <c r="AD33" s="6" t="s">
        <v>9</v>
      </c>
      <c r="AE33" s="6" t="s">
        <v>10</v>
      </c>
      <c r="AF33" s="6" t="s">
        <v>11</v>
      </c>
      <c r="AG33" s="6" t="s">
        <v>12</v>
      </c>
      <c r="AH33" s="6" t="s">
        <v>13</v>
      </c>
      <c r="AI33" s="6" t="s">
        <v>20</v>
      </c>
      <c r="AJ33" s="6" t="s">
        <v>15</v>
      </c>
      <c r="AK33" s="6" t="s">
        <v>16</v>
      </c>
      <c r="AL33" s="6" t="s">
        <v>17</v>
      </c>
      <c r="AM33" s="6" t="s">
        <v>18</v>
      </c>
      <c r="AN33" s="7" t="s">
        <v>19</v>
      </c>
      <c r="AO33" s="7"/>
      <c r="AP33" s="7"/>
    </row>
    <row r="34" customFormat="false" ht="19.7" hidden="false" customHeight="false" outlineLevel="0" collapsed="false">
      <c r="A34" s="8" t="s">
        <v>21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P34" s="8" t="s">
        <v>21</v>
      </c>
      <c r="Q34" s="9" t="n">
        <v>100</v>
      </c>
      <c r="R34" s="9" t="n">
        <v>0</v>
      </c>
      <c r="S34" s="10" t="n">
        <f aca="false">1-R34/Q34</f>
        <v>1</v>
      </c>
      <c r="T34" s="9" t="n">
        <v>10</v>
      </c>
      <c r="U34" s="9" t="n">
        <v>104</v>
      </c>
      <c r="V34" s="9" t="n">
        <f aca="false">U34+T34</f>
        <v>114</v>
      </c>
      <c r="W34" s="9" t="n">
        <f aca="false">V34/Q34</f>
        <v>1.14</v>
      </c>
      <c r="X34" s="9" t="n">
        <f aca="false">1-(R34+T34)/Q34</f>
        <v>0.9</v>
      </c>
      <c r="Y34" s="9" t="n">
        <v>-104.7</v>
      </c>
      <c r="Z34" s="7"/>
      <c r="AA34" s="7"/>
      <c r="AB34" s="7"/>
      <c r="AD34" s="8" t="s">
        <v>21</v>
      </c>
      <c r="AE34" s="9" t="n">
        <v>100</v>
      </c>
      <c r="AF34" s="9" t="n">
        <v>1</v>
      </c>
      <c r="AG34" s="10" t="n">
        <f aca="false">1-AF34/AE34</f>
        <v>0.99</v>
      </c>
      <c r="AH34" s="9" t="n">
        <v>22</v>
      </c>
      <c r="AI34" s="9" t="n">
        <v>114</v>
      </c>
      <c r="AJ34" s="9" t="n">
        <f aca="false">AI34+AH34</f>
        <v>136</v>
      </c>
      <c r="AK34" s="9" t="n">
        <f aca="false">AJ34/AE34</f>
        <v>1.36</v>
      </c>
      <c r="AL34" s="9" t="n">
        <f aca="false">1-(AF34+AH34)/AE34</f>
        <v>0.77</v>
      </c>
      <c r="AM34" s="9" t="n">
        <v>-97.97</v>
      </c>
      <c r="AN34" s="7"/>
      <c r="AO34" s="7"/>
      <c r="AP34" s="7"/>
    </row>
    <row r="35" customFormat="false" ht="19.7" hidden="false" customHeight="false" outlineLevel="0" collapsed="false">
      <c r="A35" s="8" t="s">
        <v>22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P35" s="8" t="s">
        <v>22</v>
      </c>
      <c r="Q35" s="9" t="n">
        <v>100</v>
      </c>
      <c r="R35" s="9" t="n">
        <v>0</v>
      </c>
      <c r="S35" s="10" t="n">
        <f aca="false">1-R35/Q35</f>
        <v>1</v>
      </c>
      <c r="T35" s="9" t="n">
        <v>6</v>
      </c>
      <c r="U35" s="9" t="n">
        <v>110</v>
      </c>
      <c r="V35" s="9" t="n">
        <f aca="false">U35+T35</f>
        <v>116</v>
      </c>
      <c r="W35" s="9" t="n">
        <f aca="false">V35/Q35</f>
        <v>1.16</v>
      </c>
      <c r="X35" s="9" t="n">
        <f aca="false">1-(R35+T35)/Q35</f>
        <v>0.94</v>
      </c>
      <c r="Y35" s="9" t="n">
        <v>-104.45</v>
      </c>
      <c r="Z35" s="7"/>
      <c r="AA35" s="7"/>
      <c r="AB35" s="7"/>
      <c r="AD35" s="8" t="s">
        <v>22</v>
      </c>
      <c r="AE35" s="9" t="n">
        <v>100</v>
      </c>
      <c r="AF35" s="9" t="n">
        <v>70</v>
      </c>
      <c r="AG35" s="10" t="n">
        <f aca="false">1-AF35/AE35</f>
        <v>0.3</v>
      </c>
      <c r="AH35" s="9" t="n">
        <v>3</v>
      </c>
      <c r="AI35" s="9" t="n">
        <v>30</v>
      </c>
      <c r="AJ35" s="9" t="n">
        <f aca="false">AI35+AH35</f>
        <v>33</v>
      </c>
      <c r="AK35" s="9" t="n">
        <f aca="false">AJ35/AE35</f>
        <v>0.33</v>
      </c>
      <c r="AL35" s="9" t="n">
        <f aca="false">1-(AF35+AH35)/AE35</f>
        <v>0.27</v>
      </c>
      <c r="AM35" s="9" t="n">
        <v>-86.15</v>
      </c>
      <c r="AN35" s="7"/>
      <c r="AO35" s="7"/>
      <c r="AP35" s="7"/>
    </row>
    <row r="36" customFormat="false" ht="19.7" hidden="false" customHeight="false" outlineLevel="0" collapsed="false">
      <c r="A36" s="8" t="s">
        <v>23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P36" s="8" t="s">
        <v>23</v>
      </c>
      <c r="Q36" s="9" t="n">
        <v>100</v>
      </c>
      <c r="R36" s="9" t="n">
        <v>0</v>
      </c>
      <c r="S36" s="10" t="n">
        <f aca="false">1-R36/Q36</f>
        <v>1</v>
      </c>
      <c r="T36" s="9" t="n">
        <v>5</v>
      </c>
      <c r="U36" s="9" t="n">
        <v>122</v>
      </c>
      <c r="V36" s="9" t="n">
        <f aca="false">U36+T36</f>
        <v>127</v>
      </c>
      <c r="W36" s="9" t="n">
        <f aca="false">V36/Q36</f>
        <v>1.27</v>
      </c>
      <c r="X36" s="9" t="n">
        <f aca="false">1-(R36+T36)/Q36</f>
        <v>0.95</v>
      </c>
      <c r="Y36" s="9" t="n">
        <v>-101.35</v>
      </c>
      <c r="Z36" s="7"/>
      <c r="AA36" s="7"/>
      <c r="AB36" s="7"/>
      <c r="AD36" s="8" t="s">
        <v>23</v>
      </c>
      <c r="AE36" s="9" t="n">
        <v>100</v>
      </c>
      <c r="AF36" s="9" t="n">
        <v>30</v>
      </c>
      <c r="AG36" s="10" t="n">
        <f aca="false">1-AF36/AE36</f>
        <v>0.7</v>
      </c>
      <c r="AH36" s="9" t="n">
        <v>3</v>
      </c>
      <c r="AI36" s="9" t="n">
        <v>87</v>
      </c>
      <c r="AJ36" s="9" t="n">
        <f aca="false">AI36+AH36</f>
        <v>90</v>
      </c>
      <c r="AK36" s="9" t="n">
        <f aca="false">AJ36/AE36</f>
        <v>0.9</v>
      </c>
      <c r="AL36" s="9" t="n">
        <f aca="false">1-(AF36+AH36)/AE36</f>
        <v>0.67</v>
      </c>
      <c r="AM36" s="9" t="n">
        <v>-78.73</v>
      </c>
      <c r="AN36" s="7"/>
      <c r="AO36" s="7"/>
      <c r="AP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P37" s="4"/>
      <c r="Q37" s="4"/>
      <c r="R37" s="4"/>
      <c r="S37" s="4"/>
      <c r="T37" s="4"/>
      <c r="U37" s="4"/>
      <c r="Y37" s="4"/>
      <c r="Z37" s="4"/>
      <c r="AA37" s="4"/>
      <c r="AB37" s="4"/>
      <c r="AD37" s="4"/>
      <c r="AE37" s="4"/>
      <c r="AF37" s="4"/>
      <c r="AG37" s="4"/>
      <c r="AH37" s="4"/>
      <c r="AI37" s="4"/>
      <c r="AM37" s="4"/>
      <c r="AN37" s="4"/>
      <c r="AO37" s="4"/>
      <c r="AP37" s="4"/>
    </row>
    <row r="38" customFormat="false" ht="19.7" hidden="false" customHeight="false" outlineLevel="0" collapsed="false">
      <c r="A38" s="6" t="s">
        <v>9</v>
      </c>
      <c r="B38" s="6" t="s">
        <v>10</v>
      </c>
      <c r="C38" s="6" t="s">
        <v>11</v>
      </c>
      <c r="D38" s="6" t="s">
        <v>12</v>
      </c>
      <c r="E38" s="6" t="s">
        <v>13</v>
      </c>
      <c r="F38" s="6" t="s">
        <v>20</v>
      </c>
      <c r="G38" s="6" t="s">
        <v>15</v>
      </c>
      <c r="H38" s="6" t="s">
        <v>16</v>
      </c>
      <c r="I38" s="6" t="s">
        <v>17</v>
      </c>
      <c r="J38" s="6" t="s">
        <v>18</v>
      </c>
      <c r="K38" s="7" t="s">
        <v>24</v>
      </c>
      <c r="L38" s="7"/>
      <c r="M38" s="7"/>
      <c r="P38" s="6" t="s">
        <v>9</v>
      </c>
      <c r="Q38" s="6" t="s">
        <v>10</v>
      </c>
      <c r="R38" s="6" t="s">
        <v>11</v>
      </c>
      <c r="S38" s="6" t="s">
        <v>12</v>
      </c>
      <c r="T38" s="6" t="s">
        <v>13</v>
      </c>
      <c r="U38" s="6" t="s">
        <v>20</v>
      </c>
      <c r="V38" s="6" t="s">
        <v>15</v>
      </c>
      <c r="W38" s="6" t="s">
        <v>16</v>
      </c>
      <c r="X38" s="6" t="s">
        <v>17</v>
      </c>
      <c r="Y38" s="6" t="s">
        <v>18</v>
      </c>
      <c r="Z38" s="7" t="s">
        <v>24</v>
      </c>
      <c r="AA38" s="7"/>
      <c r="AB38" s="7"/>
      <c r="AD38" s="6" t="s">
        <v>9</v>
      </c>
      <c r="AE38" s="6" t="s">
        <v>10</v>
      </c>
      <c r="AF38" s="6" t="s">
        <v>11</v>
      </c>
      <c r="AG38" s="6" t="s">
        <v>12</v>
      </c>
      <c r="AH38" s="6" t="s">
        <v>13</v>
      </c>
      <c r="AI38" s="6" t="s">
        <v>20</v>
      </c>
      <c r="AJ38" s="6" t="s">
        <v>15</v>
      </c>
      <c r="AK38" s="6" t="s">
        <v>16</v>
      </c>
      <c r="AL38" s="6" t="s">
        <v>17</v>
      </c>
      <c r="AM38" s="6" t="s">
        <v>18</v>
      </c>
      <c r="AN38" s="7" t="s">
        <v>24</v>
      </c>
      <c r="AO38" s="7"/>
      <c r="AP38" s="7"/>
    </row>
    <row r="39" customFormat="false" ht="19.7" hidden="false" customHeight="false" outlineLevel="0" collapsed="false">
      <c r="A39" s="8" t="s">
        <v>21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P39" s="8" t="s">
        <v>21</v>
      </c>
      <c r="Q39" s="9" t="n">
        <v>100</v>
      </c>
      <c r="R39" s="9" t="n">
        <v>0</v>
      </c>
      <c r="S39" s="10" t="n">
        <f aca="false">1-R39/Q39</f>
        <v>1</v>
      </c>
      <c r="T39" s="9" t="n">
        <v>13</v>
      </c>
      <c r="U39" s="9" t="n">
        <v>107</v>
      </c>
      <c r="V39" s="9" t="n">
        <f aca="false">U39+T39</f>
        <v>120</v>
      </c>
      <c r="W39" s="9" t="n">
        <f aca="false">V39/Q39</f>
        <v>1.2</v>
      </c>
      <c r="X39" s="9" t="n">
        <f aca="false">1-(R39+T39)/Q39</f>
        <v>0.87</v>
      </c>
      <c r="Y39" s="9" t="n">
        <v>-102.88</v>
      </c>
      <c r="Z39" s="7"/>
      <c r="AA39" s="7"/>
      <c r="AB39" s="7"/>
      <c r="AD39" s="8" t="s">
        <v>21</v>
      </c>
      <c r="AE39" s="9" t="n">
        <v>100</v>
      </c>
      <c r="AF39" s="9" t="n">
        <v>73</v>
      </c>
      <c r="AG39" s="10" t="n">
        <f aca="false">1-AF39/AE39</f>
        <v>0.27</v>
      </c>
      <c r="AH39" s="9" t="n">
        <v>0</v>
      </c>
      <c r="AI39" s="9" t="n">
        <v>31</v>
      </c>
      <c r="AJ39" s="9" t="n">
        <f aca="false">AI39+AH39</f>
        <v>31</v>
      </c>
      <c r="AK39" s="9" t="n">
        <f aca="false">AJ39/AE39</f>
        <v>0.31</v>
      </c>
      <c r="AL39" s="9" t="n">
        <f aca="false">1-(AF39+AH39)/AE39</f>
        <v>0.27</v>
      </c>
      <c r="AM39" s="9" t="n">
        <v>-81.1</v>
      </c>
      <c r="AN39" s="7"/>
      <c r="AO39" s="7"/>
      <c r="AP39" s="7"/>
    </row>
    <row r="40" customFormat="false" ht="19.7" hidden="false" customHeight="false" outlineLevel="0" collapsed="false">
      <c r="A40" s="8" t="s">
        <v>22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P40" s="8" t="s">
        <v>22</v>
      </c>
      <c r="Q40" s="9" t="n">
        <v>100</v>
      </c>
      <c r="R40" s="9" t="n">
        <v>0</v>
      </c>
      <c r="S40" s="10" t="n">
        <f aca="false">1-R40/Q40</f>
        <v>1</v>
      </c>
      <c r="T40" s="9" t="n">
        <v>2</v>
      </c>
      <c r="U40" s="9" t="n">
        <v>112</v>
      </c>
      <c r="V40" s="9" t="n">
        <f aca="false">U40+T40</f>
        <v>114</v>
      </c>
      <c r="W40" s="9" t="n">
        <f aca="false">V40/Q40</f>
        <v>1.14</v>
      </c>
      <c r="X40" s="9" t="n">
        <f aca="false">1-(R40+T40)/Q40</f>
        <v>0.98</v>
      </c>
      <c r="Y40" s="9" t="n">
        <v>-104.95</v>
      </c>
      <c r="Z40" s="7"/>
      <c r="AA40" s="7"/>
      <c r="AB40" s="7"/>
      <c r="AD40" s="8" t="s">
        <v>22</v>
      </c>
      <c r="AE40" s="9" t="n">
        <v>100</v>
      </c>
      <c r="AF40" s="9" t="n">
        <v>20</v>
      </c>
      <c r="AG40" s="10" t="n">
        <f aca="false">1-AF40/AE40</f>
        <v>0.8</v>
      </c>
      <c r="AH40" s="9" t="n">
        <v>12</v>
      </c>
      <c r="AI40" s="9" t="n">
        <v>97</v>
      </c>
      <c r="AJ40" s="9" t="n">
        <f aca="false">AI40+AH40</f>
        <v>109</v>
      </c>
      <c r="AK40" s="9" t="n">
        <f aca="false">AJ40/AE40</f>
        <v>1.09</v>
      </c>
      <c r="AL40" s="9" t="n">
        <f aca="false">1-(AF40+AH40)/AE40</f>
        <v>0.68</v>
      </c>
      <c r="AM40" s="9" t="n">
        <v>-95.22</v>
      </c>
      <c r="AN40" s="7"/>
      <c r="AO40" s="7"/>
      <c r="AP40" s="7"/>
    </row>
    <row r="41" customFormat="false" ht="19.7" hidden="false" customHeight="false" outlineLevel="0" collapsed="false">
      <c r="A41" s="8" t="s">
        <v>23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P41" s="8" t="s">
        <v>23</v>
      </c>
      <c r="Q41" s="9" t="n">
        <v>100</v>
      </c>
      <c r="R41" s="9" t="n">
        <v>0</v>
      </c>
      <c r="S41" s="10" t="n">
        <f aca="false">1-R41/Q41</f>
        <v>1</v>
      </c>
      <c r="T41" s="9" t="n">
        <v>3</v>
      </c>
      <c r="U41" s="9" t="n">
        <v>113</v>
      </c>
      <c r="V41" s="9" t="n">
        <f aca="false">U41+T41</f>
        <v>116</v>
      </c>
      <c r="W41" s="9" t="n">
        <f aca="false">V41/Q41</f>
        <v>1.16</v>
      </c>
      <c r="X41" s="9" t="n">
        <f aca="false">1-(R41+T41)/Q41</f>
        <v>0.97</v>
      </c>
      <c r="Y41" s="9" t="n">
        <v>-105.5</v>
      </c>
      <c r="Z41" s="7"/>
      <c r="AA41" s="7"/>
      <c r="AB41" s="7"/>
      <c r="AD41" s="8" t="s">
        <v>23</v>
      </c>
      <c r="AE41" s="9" t="n">
        <v>100</v>
      </c>
      <c r="AF41" s="9" t="n">
        <v>25</v>
      </c>
      <c r="AG41" s="10" t="n">
        <f aca="false">1-AF41/AE41</f>
        <v>0.75</v>
      </c>
      <c r="AH41" s="9" t="n">
        <v>6</v>
      </c>
      <c r="AI41" s="9" t="n">
        <v>98</v>
      </c>
      <c r="AJ41" s="9" t="n">
        <f aca="false">AI41+AH41</f>
        <v>104</v>
      </c>
      <c r="AK41" s="9" t="n">
        <f aca="false">AJ41/AE41</f>
        <v>1.04</v>
      </c>
      <c r="AL41" s="9" t="n">
        <f aca="false">1-(AF41+AH41)/AE41</f>
        <v>0.69</v>
      </c>
      <c r="AM41" s="9" t="n">
        <v>-78.94</v>
      </c>
      <c r="AN41" s="7"/>
      <c r="AO41" s="7"/>
      <c r="AP41" s="7"/>
    </row>
    <row r="42" customFormat="false" ht="15" hidden="false" customHeight="false" outlineLevel="0" collapsed="false">
      <c r="A42" s="4"/>
      <c r="D42" s="4"/>
      <c r="P42" s="4"/>
      <c r="S42" s="4"/>
      <c r="AD42" s="4"/>
      <c r="AG42" s="4"/>
    </row>
    <row r="43" customFormat="false" ht="19.7" hidden="false" customHeight="false" outlineLevel="0" collapsed="false">
      <c r="A43" s="6" t="s">
        <v>9</v>
      </c>
      <c r="B43" s="6" t="s">
        <v>10</v>
      </c>
      <c r="C43" s="6" t="s">
        <v>11</v>
      </c>
      <c r="D43" s="6" t="s">
        <v>12</v>
      </c>
      <c r="E43" s="6" t="s">
        <v>13</v>
      </c>
      <c r="F43" s="6" t="s">
        <v>20</v>
      </c>
      <c r="G43" s="6" t="s">
        <v>15</v>
      </c>
      <c r="H43" s="6" t="s">
        <v>16</v>
      </c>
      <c r="I43" s="6" t="s">
        <v>17</v>
      </c>
      <c r="J43" s="6" t="s">
        <v>18</v>
      </c>
      <c r="K43" s="7" t="s">
        <v>25</v>
      </c>
      <c r="L43" s="7"/>
      <c r="M43" s="7"/>
      <c r="P43" s="6" t="s">
        <v>9</v>
      </c>
      <c r="Q43" s="6" t="s">
        <v>10</v>
      </c>
      <c r="R43" s="6" t="s">
        <v>11</v>
      </c>
      <c r="S43" s="6" t="s">
        <v>12</v>
      </c>
      <c r="T43" s="6" t="s">
        <v>13</v>
      </c>
      <c r="U43" s="6" t="s">
        <v>20</v>
      </c>
      <c r="V43" s="6" t="s">
        <v>15</v>
      </c>
      <c r="W43" s="6" t="s">
        <v>16</v>
      </c>
      <c r="X43" s="6" t="s">
        <v>17</v>
      </c>
      <c r="Y43" s="6" t="s">
        <v>18</v>
      </c>
      <c r="Z43" s="7" t="s">
        <v>25</v>
      </c>
      <c r="AA43" s="7"/>
      <c r="AB43" s="7"/>
      <c r="AD43" s="6" t="s">
        <v>9</v>
      </c>
      <c r="AE43" s="6" t="s">
        <v>10</v>
      </c>
      <c r="AF43" s="6" t="s">
        <v>11</v>
      </c>
      <c r="AG43" s="6" t="s">
        <v>12</v>
      </c>
      <c r="AH43" s="6" t="s">
        <v>13</v>
      </c>
      <c r="AI43" s="6" t="s">
        <v>20</v>
      </c>
      <c r="AJ43" s="6" t="s">
        <v>15</v>
      </c>
      <c r="AK43" s="6" t="s">
        <v>16</v>
      </c>
      <c r="AL43" s="6" t="s">
        <v>17</v>
      </c>
      <c r="AM43" s="6" t="s">
        <v>18</v>
      </c>
      <c r="AN43" s="7" t="s">
        <v>25</v>
      </c>
      <c r="AO43" s="7"/>
      <c r="AP43" s="7"/>
    </row>
    <row r="44" customFormat="false" ht="19.7" hidden="false" customHeight="false" outlineLevel="0" collapsed="false">
      <c r="A44" s="8" t="s">
        <v>21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P44" s="8" t="s">
        <v>21</v>
      </c>
      <c r="Q44" s="9" t="n">
        <v>100</v>
      </c>
      <c r="R44" s="9" t="n">
        <v>0</v>
      </c>
      <c r="S44" s="10" t="n">
        <f aca="false">1-R44/Q44</f>
        <v>1</v>
      </c>
      <c r="T44" s="9" t="n">
        <v>2</v>
      </c>
      <c r="U44" s="9" t="n">
        <v>116</v>
      </c>
      <c r="V44" s="9" t="n">
        <f aca="false">U44+T44</f>
        <v>118</v>
      </c>
      <c r="W44" s="9" t="n">
        <f aca="false">V44/Q44</f>
        <v>1.18</v>
      </c>
      <c r="X44" s="9" t="n">
        <f aca="false">1-(R44+T44)/Q44</f>
        <v>0.98</v>
      </c>
      <c r="Y44" s="9" t="n">
        <v>-100.63</v>
      </c>
      <c r="Z44" s="7"/>
      <c r="AA44" s="7"/>
      <c r="AB44" s="7"/>
      <c r="AD44" s="8" t="s">
        <v>21</v>
      </c>
      <c r="AE44" s="9" t="n">
        <v>100</v>
      </c>
      <c r="AF44" s="9" t="n">
        <v>0</v>
      </c>
      <c r="AG44" s="10" t="n">
        <f aca="false">1-AF44/AE44</f>
        <v>1</v>
      </c>
      <c r="AH44" s="9" t="n">
        <v>19</v>
      </c>
      <c r="AI44" s="9" t="n">
        <v>129</v>
      </c>
      <c r="AJ44" s="9" t="n">
        <f aca="false">AI44+AH44</f>
        <v>148</v>
      </c>
      <c r="AK44" s="9" t="n">
        <f aca="false">AJ44/AE44</f>
        <v>1.48</v>
      </c>
      <c r="AL44" s="9" t="n">
        <f aca="false">1-(AF44+AH44)/AE44</f>
        <v>0.81</v>
      </c>
      <c r="AM44" s="9" t="n">
        <v>-91.72</v>
      </c>
      <c r="AN44" s="7"/>
      <c r="AO44" s="7"/>
      <c r="AP44" s="7"/>
    </row>
    <row r="45" customFormat="false" ht="19.7" hidden="false" customHeight="false" outlineLevel="0" collapsed="false">
      <c r="A45" s="8" t="s">
        <v>22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P45" s="8" t="s">
        <v>22</v>
      </c>
      <c r="Q45" s="9" t="n">
        <v>100</v>
      </c>
      <c r="R45" s="9" t="n">
        <v>0</v>
      </c>
      <c r="S45" s="10" t="n">
        <f aca="false">1-R45/Q45</f>
        <v>1</v>
      </c>
      <c r="T45" s="9" t="n">
        <v>2</v>
      </c>
      <c r="U45" s="9" t="n">
        <v>116</v>
      </c>
      <c r="V45" s="9" t="n">
        <f aca="false">U45+T45</f>
        <v>118</v>
      </c>
      <c r="W45" s="9" t="n">
        <f aca="false">V45/Q45</f>
        <v>1.18</v>
      </c>
      <c r="X45" s="9" t="n">
        <f aca="false">1-(R45+T45)/Q45</f>
        <v>0.98</v>
      </c>
      <c r="Y45" s="9" t="n">
        <v>-97.56</v>
      </c>
      <c r="Z45" s="7"/>
      <c r="AA45" s="7"/>
      <c r="AB45" s="7"/>
      <c r="AD45" s="8" t="s">
        <v>22</v>
      </c>
      <c r="AE45" s="9" t="n">
        <v>100</v>
      </c>
      <c r="AF45" s="9" t="n">
        <v>15</v>
      </c>
      <c r="AG45" s="10" t="n">
        <f aca="false">1-AF45/AE45</f>
        <v>0.85</v>
      </c>
      <c r="AH45" s="9" t="n">
        <v>23</v>
      </c>
      <c r="AI45" s="9" t="n">
        <v>94</v>
      </c>
      <c r="AJ45" s="9" t="n">
        <f aca="false">AI45+AH45</f>
        <v>117</v>
      </c>
      <c r="AK45" s="9" t="n">
        <f aca="false">AJ45/AE45</f>
        <v>1.17</v>
      </c>
      <c r="AL45" s="9" t="n">
        <f aca="false">1-(AF45+AH45)/AE45</f>
        <v>0.62</v>
      </c>
      <c r="AM45" s="9" t="n">
        <v>-98.6</v>
      </c>
      <c r="AN45" s="7"/>
      <c r="AO45" s="7"/>
      <c r="AP45" s="7"/>
    </row>
    <row r="46" customFormat="false" ht="19.7" hidden="false" customHeight="false" outlineLevel="0" collapsed="false">
      <c r="A46" s="8" t="s">
        <v>23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P46" s="8" t="s">
        <v>23</v>
      </c>
      <c r="Q46" s="9" t="n">
        <v>100</v>
      </c>
      <c r="R46" s="9" t="n">
        <v>0</v>
      </c>
      <c r="S46" s="10" t="n">
        <f aca="false">1-R46/Q46</f>
        <v>1</v>
      </c>
      <c r="T46" s="9" t="n">
        <v>2</v>
      </c>
      <c r="U46" s="9" t="n">
        <v>113</v>
      </c>
      <c r="V46" s="9" t="n">
        <f aca="false">U46+T46</f>
        <v>115</v>
      </c>
      <c r="W46" s="9" t="n">
        <f aca="false">V46/Q46</f>
        <v>1.15</v>
      </c>
      <c r="X46" s="9" t="n">
        <f aca="false">1-(R46+T46)/Q46</f>
        <v>0.98</v>
      </c>
      <c r="Y46" s="9" t="n">
        <v>-98.75</v>
      </c>
      <c r="Z46" s="7"/>
      <c r="AA46" s="7"/>
      <c r="AB46" s="7"/>
      <c r="AD46" s="8" t="s">
        <v>23</v>
      </c>
      <c r="AE46" s="9" t="n">
        <v>100</v>
      </c>
      <c r="AF46" s="9" t="n">
        <v>11</v>
      </c>
      <c r="AG46" s="10" t="n">
        <f aca="false">1-AF46/AE46</f>
        <v>0.89</v>
      </c>
      <c r="AH46" s="9" t="n">
        <v>18</v>
      </c>
      <c r="AI46" s="9" t="n">
        <v>104</v>
      </c>
      <c r="AJ46" s="9" t="n">
        <f aca="false">AI46+AH46</f>
        <v>122</v>
      </c>
      <c r="AK46" s="9" t="n">
        <f aca="false">AJ46/AE46</f>
        <v>1.22</v>
      </c>
      <c r="AL46" s="9" t="n">
        <f aca="false">1-(AF46+AH46)/AE46</f>
        <v>0.71</v>
      </c>
      <c r="AM46" s="9" t="n">
        <v>-103.43</v>
      </c>
      <c r="AN46" s="7"/>
      <c r="AO46" s="7"/>
      <c r="AP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P47" s="4"/>
      <c r="Q47" s="4"/>
      <c r="R47" s="4"/>
      <c r="S47" s="4"/>
      <c r="T47" s="4"/>
      <c r="U47" s="4"/>
      <c r="Y47" s="4"/>
      <c r="Z47" s="4"/>
      <c r="AA47" s="4"/>
      <c r="AB47" s="4"/>
      <c r="AD47" s="4"/>
      <c r="AE47" s="4"/>
      <c r="AF47" s="4"/>
      <c r="AG47" s="4"/>
      <c r="AH47" s="4"/>
      <c r="AI47" s="4"/>
      <c r="AM47" s="4"/>
      <c r="AN47" s="4"/>
      <c r="AO47" s="4"/>
      <c r="AP47" s="4"/>
    </row>
    <row r="48" customFormat="false" ht="19.7" hidden="false" customHeight="false" outlineLevel="0" collapsed="false">
      <c r="A48" s="6" t="s">
        <v>9</v>
      </c>
      <c r="B48" s="6" t="s">
        <v>10</v>
      </c>
      <c r="C48" s="6" t="s">
        <v>11</v>
      </c>
      <c r="D48" s="6" t="s">
        <v>12</v>
      </c>
      <c r="E48" s="6" t="s">
        <v>13</v>
      </c>
      <c r="F48" s="6" t="s">
        <v>20</v>
      </c>
      <c r="G48" s="6" t="s">
        <v>15</v>
      </c>
      <c r="H48" s="6" t="s">
        <v>16</v>
      </c>
      <c r="I48" s="6" t="s">
        <v>17</v>
      </c>
      <c r="J48" s="6" t="s">
        <v>18</v>
      </c>
      <c r="K48" s="11" t="s">
        <v>26</v>
      </c>
      <c r="L48" s="11"/>
      <c r="M48" s="11"/>
      <c r="P48" s="6" t="s">
        <v>9</v>
      </c>
      <c r="Q48" s="6" t="s">
        <v>10</v>
      </c>
      <c r="R48" s="6" t="s">
        <v>11</v>
      </c>
      <c r="S48" s="6" t="s">
        <v>12</v>
      </c>
      <c r="T48" s="6" t="s">
        <v>13</v>
      </c>
      <c r="U48" s="6" t="s">
        <v>20</v>
      </c>
      <c r="V48" s="6" t="s">
        <v>15</v>
      </c>
      <c r="W48" s="6" t="s">
        <v>16</v>
      </c>
      <c r="X48" s="6" t="s">
        <v>17</v>
      </c>
      <c r="Y48" s="6" t="s">
        <v>18</v>
      </c>
      <c r="Z48" s="11" t="s">
        <v>26</v>
      </c>
      <c r="AA48" s="11"/>
      <c r="AB48" s="11"/>
      <c r="AD48" s="6" t="s">
        <v>9</v>
      </c>
      <c r="AE48" s="6" t="s">
        <v>10</v>
      </c>
      <c r="AF48" s="6" t="s">
        <v>11</v>
      </c>
      <c r="AG48" s="6" t="s">
        <v>12</v>
      </c>
      <c r="AH48" s="6" t="s">
        <v>13</v>
      </c>
      <c r="AI48" s="6" t="s">
        <v>20</v>
      </c>
      <c r="AJ48" s="6" t="s">
        <v>15</v>
      </c>
      <c r="AK48" s="6" t="s">
        <v>16</v>
      </c>
      <c r="AL48" s="6" t="s">
        <v>17</v>
      </c>
      <c r="AM48" s="6" t="s">
        <v>18</v>
      </c>
      <c r="AN48" s="11" t="s">
        <v>26</v>
      </c>
      <c r="AO48" s="11"/>
      <c r="AP48" s="11"/>
    </row>
    <row r="49" customFormat="false" ht="19.7" hidden="false" customHeight="false" outlineLevel="0" collapsed="false">
      <c r="A49" s="8" t="s">
        <v>21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P49" s="8" t="s">
        <v>21</v>
      </c>
      <c r="Q49" s="9" t="n">
        <f aca="false">AVERAGE(Q29,Q34,Q44)</f>
        <v>100</v>
      </c>
      <c r="R49" s="9" t="n">
        <f aca="false">AVERAGE(R34,R39,R44)</f>
        <v>0</v>
      </c>
      <c r="S49" s="12" t="n">
        <f aca="false">1-R49/Q49</f>
        <v>1</v>
      </c>
      <c r="T49" s="12" t="n">
        <f aca="false">AVERAGE(T34,T39,T44)</f>
        <v>8.33333333333333</v>
      </c>
      <c r="U49" s="12" t="n">
        <f aca="false">AVERAGE(U34,U39,U44)</f>
        <v>109</v>
      </c>
      <c r="V49" s="12" t="n">
        <f aca="false">U49+T49</f>
        <v>117.333333333333</v>
      </c>
      <c r="W49" s="12" t="n">
        <f aca="false">V49/Q49</f>
        <v>1.17333333333333</v>
      </c>
      <c r="X49" s="12" t="n">
        <f aca="false">1-(R49+T49)/Q49</f>
        <v>0.916666666666667</v>
      </c>
      <c r="Y49" s="9" t="n">
        <f aca="false">AVERAGE(Y34,Y39,Y44)</f>
        <v>-102.736666666667</v>
      </c>
      <c r="Z49" s="11"/>
      <c r="AA49" s="11"/>
      <c r="AB49" s="11"/>
      <c r="AD49" s="8" t="s">
        <v>21</v>
      </c>
      <c r="AE49" s="9" t="n">
        <f aca="false">AVERAGE(AE29,AE34,AE44)</f>
        <v>100</v>
      </c>
      <c r="AF49" s="9" t="n">
        <f aca="false">AVERAGE(AF34,AF39,AF44)</f>
        <v>24.6666666666667</v>
      </c>
      <c r="AG49" s="12" t="n">
        <f aca="false">1-AF49/AE49</f>
        <v>0.753333333333333</v>
      </c>
      <c r="AH49" s="12" t="n">
        <f aca="false">AVERAGE(AH34,AH39,AH44)</f>
        <v>13.6666666666667</v>
      </c>
      <c r="AI49" s="12" t="n">
        <f aca="false">AVERAGE(AI34,AI39,AI44)</f>
        <v>91.3333333333333</v>
      </c>
      <c r="AJ49" s="12" t="n">
        <f aca="false">AI49+AH49</f>
        <v>105</v>
      </c>
      <c r="AK49" s="12" t="n">
        <f aca="false">AJ49/AE49</f>
        <v>1.05</v>
      </c>
      <c r="AL49" s="12" t="n">
        <f aca="false">1-(AF49+AH49)/AE49</f>
        <v>0.616666666666667</v>
      </c>
      <c r="AM49" s="9" t="n">
        <f aca="false">AVERAGE(AM34,AM39,AM44)</f>
        <v>-90.2633333333333</v>
      </c>
      <c r="AN49" s="11"/>
      <c r="AO49" s="11"/>
      <c r="AP49" s="11"/>
    </row>
    <row r="50" customFormat="false" ht="19.7" hidden="false" customHeight="false" outlineLevel="0" collapsed="false">
      <c r="A50" s="8" t="s">
        <v>22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P50" s="8" t="s">
        <v>22</v>
      </c>
      <c r="Q50" s="9" t="n">
        <f aca="false">AVERAGE(Q30,Q35,Q45)</f>
        <v>100</v>
      </c>
      <c r="R50" s="9" t="n">
        <f aca="false">AVERAGE(R35,R40,R45)</f>
        <v>0</v>
      </c>
      <c r="S50" s="12" t="n">
        <f aca="false">1-R50/Q50</f>
        <v>1</v>
      </c>
      <c r="T50" s="12" t="n">
        <f aca="false">AVERAGE(T35,T40,T45)</f>
        <v>3.33333333333333</v>
      </c>
      <c r="U50" s="12" t="n">
        <f aca="false">AVERAGE(U35,U40,U45)</f>
        <v>112.666666666667</v>
      </c>
      <c r="V50" s="12" t="n">
        <f aca="false">U50+T50</f>
        <v>116</v>
      </c>
      <c r="W50" s="12" t="n">
        <f aca="false">V50/Q50</f>
        <v>1.16</v>
      </c>
      <c r="X50" s="12" t="n">
        <f aca="false">1-(R50+T50)/Q50</f>
        <v>0.966666666666667</v>
      </c>
      <c r="Y50" s="9" t="n">
        <f aca="false">AVERAGE(Y35,Y40,Y45)</f>
        <v>-102.32</v>
      </c>
      <c r="Z50" s="11"/>
      <c r="AA50" s="11"/>
      <c r="AB50" s="11"/>
      <c r="AD50" s="8" t="s">
        <v>22</v>
      </c>
      <c r="AE50" s="9" t="n">
        <f aca="false">AVERAGE(AE30,AE35,AE45)</f>
        <v>100</v>
      </c>
      <c r="AF50" s="9" t="n">
        <f aca="false">AVERAGE(AF35,AF40,AF45)</f>
        <v>35</v>
      </c>
      <c r="AG50" s="12" t="n">
        <f aca="false">1-AF50/AE50</f>
        <v>0.65</v>
      </c>
      <c r="AH50" s="12" t="n">
        <f aca="false">AVERAGE(AH35,AH40,AH45)</f>
        <v>12.6666666666667</v>
      </c>
      <c r="AI50" s="12" t="n">
        <f aca="false">AVERAGE(AI35,AI40,AI45)</f>
        <v>73.6666666666667</v>
      </c>
      <c r="AJ50" s="12" t="n">
        <f aca="false">AI50+AH50</f>
        <v>86.3333333333333</v>
      </c>
      <c r="AK50" s="12" t="n">
        <f aca="false">AJ50/AE50</f>
        <v>0.863333333333333</v>
      </c>
      <c r="AL50" s="12" t="n">
        <f aca="false">1-(AF50+AH50)/AE50</f>
        <v>0.523333333333333</v>
      </c>
      <c r="AM50" s="9" t="n">
        <f aca="false">AVERAGE(AM35,AM40,AM45)</f>
        <v>-93.3233333333333</v>
      </c>
      <c r="AN50" s="11"/>
      <c r="AO50" s="11"/>
      <c r="AP50" s="11"/>
    </row>
    <row r="51" customFormat="false" ht="19.7" hidden="false" customHeight="false" outlineLevel="0" collapsed="false">
      <c r="A51" s="8" t="s">
        <v>23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P51" s="8" t="s">
        <v>23</v>
      </c>
      <c r="Q51" s="9" t="n">
        <f aca="false">AVERAGE(Q31,Q36,Q46)</f>
        <v>100</v>
      </c>
      <c r="R51" s="9" t="n">
        <f aca="false">AVERAGE(R36,R41,R46)</f>
        <v>0</v>
      </c>
      <c r="S51" s="12" t="n">
        <f aca="false">1-R51/Q51</f>
        <v>1</v>
      </c>
      <c r="T51" s="12" t="n">
        <f aca="false">AVERAGE(T36,T41,T46)</f>
        <v>3.33333333333333</v>
      </c>
      <c r="U51" s="12" t="n">
        <f aca="false">AVERAGE(U36,U41,U46)</f>
        <v>116</v>
      </c>
      <c r="V51" s="12" t="n">
        <f aca="false">U51+T51</f>
        <v>119.333333333333</v>
      </c>
      <c r="W51" s="12" t="n">
        <f aca="false">V51/Q51</f>
        <v>1.19333333333333</v>
      </c>
      <c r="X51" s="12" t="n">
        <f aca="false">1-(R51+T51)/Q51</f>
        <v>0.966666666666667</v>
      </c>
      <c r="Y51" s="9" t="n">
        <f aca="false">AVERAGE(Y36,Y41,Y46)</f>
        <v>-101.866666666667</v>
      </c>
      <c r="Z51" s="11"/>
      <c r="AA51" s="11"/>
      <c r="AB51" s="11"/>
      <c r="AD51" s="8" t="s">
        <v>23</v>
      </c>
      <c r="AE51" s="9" t="n">
        <f aca="false">AVERAGE(AE31,AE36,AE46)</f>
        <v>100</v>
      </c>
      <c r="AF51" s="9" t="n">
        <f aca="false">AVERAGE(AF36,AF41,AF46)</f>
        <v>22</v>
      </c>
      <c r="AG51" s="12" t="n">
        <f aca="false">1-AF51/AE51</f>
        <v>0.78</v>
      </c>
      <c r="AH51" s="12" t="n">
        <f aca="false">AVERAGE(AH36,AH41,AH46)</f>
        <v>9</v>
      </c>
      <c r="AI51" s="12" t="n">
        <f aca="false">AVERAGE(AI36,AI41,AI46)</f>
        <v>96.3333333333333</v>
      </c>
      <c r="AJ51" s="12" t="n">
        <f aca="false">AI51+AH51</f>
        <v>105.333333333333</v>
      </c>
      <c r="AK51" s="12" t="n">
        <f aca="false">AJ51/AE51</f>
        <v>1.05333333333333</v>
      </c>
      <c r="AL51" s="12" t="n">
        <f aca="false">1-(AF51+AH51)/AE51</f>
        <v>0.69</v>
      </c>
      <c r="AM51" s="9" t="n">
        <f aca="false">AVERAGE(AM36,AM41,AM46)</f>
        <v>-87.0333333333334</v>
      </c>
      <c r="AN51" s="11"/>
      <c r="AO51" s="11"/>
      <c r="AP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28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3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7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22.05" hidden="false" customHeight="false" outlineLevel="0" collapsed="false">
      <c r="A57" s="5" t="s">
        <v>29</v>
      </c>
      <c r="B57" s="5"/>
      <c r="C57" s="5"/>
      <c r="D57" s="4"/>
      <c r="E57" s="4"/>
      <c r="F57" s="4"/>
      <c r="J57" s="4"/>
      <c r="K57" s="4"/>
      <c r="L57" s="4"/>
      <c r="M57" s="4"/>
      <c r="O57" s="13"/>
      <c r="P57" s="14" t="s">
        <v>30</v>
      </c>
      <c r="Q57" s="14" t="s">
        <v>12</v>
      </c>
      <c r="R57" s="14" t="s">
        <v>31</v>
      </c>
      <c r="S57" s="14" t="s">
        <v>32</v>
      </c>
      <c r="T57" s="15" t="s">
        <v>33</v>
      </c>
      <c r="U57" s="13"/>
      <c r="V57" s="14" t="s">
        <v>34</v>
      </c>
      <c r="W57" s="14" t="s">
        <v>12</v>
      </c>
      <c r="X57" s="14" t="s">
        <v>31</v>
      </c>
      <c r="Y57" s="14" t="s">
        <v>32</v>
      </c>
    </row>
    <row r="58" customFormat="false" ht="19.7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  <c r="O58" s="14" t="s">
        <v>35</v>
      </c>
      <c r="P58" s="16" t="s">
        <v>36</v>
      </c>
      <c r="Q58" s="17" t="n">
        <f aca="false">I49</f>
        <v>0.7</v>
      </c>
      <c r="R58" s="17" t="n">
        <v>0.62</v>
      </c>
      <c r="S58" s="17" t="n">
        <f aca="false">STDEV(Q58:Q60)</f>
        <v>0.117015351952607</v>
      </c>
      <c r="T58" s="16" t="n">
        <v>30</v>
      </c>
      <c r="U58" s="14" t="s">
        <v>37</v>
      </c>
      <c r="V58" s="16" t="s">
        <v>38</v>
      </c>
      <c r="W58" s="17" t="n">
        <f aca="false">I75</f>
        <v>0.97</v>
      </c>
      <c r="X58" s="17" t="n">
        <f aca="false">AVERAGE(W58:W60)</f>
        <v>0.962222222222222</v>
      </c>
      <c r="Y58" s="17" t="n">
        <f aca="false">STDEV(W58:W60)</f>
        <v>0.013471506281091</v>
      </c>
    </row>
    <row r="59" customFormat="false" ht="19.7" hidden="false" customHeight="false" outlineLevel="0" collapsed="false">
      <c r="A59" s="6" t="s">
        <v>9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20</v>
      </c>
      <c r="G59" s="6" t="s">
        <v>15</v>
      </c>
      <c r="H59" s="6" t="s">
        <v>16</v>
      </c>
      <c r="I59" s="6" t="s">
        <v>17</v>
      </c>
      <c r="J59" s="6" t="s">
        <v>18</v>
      </c>
      <c r="K59" s="7" t="s">
        <v>19</v>
      </c>
      <c r="L59" s="7"/>
      <c r="M59" s="7"/>
      <c r="O59" s="14"/>
      <c r="P59" s="16" t="s">
        <v>39</v>
      </c>
      <c r="Q59" s="17" t="n">
        <f aca="false">I50</f>
        <v>0.486666666666667</v>
      </c>
      <c r="R59" s="17"/>
      <c r="S59" s="17"/>
      <c r="T59" s="16"/>
      <c r="U59" s="14"/>
      <c r="V59" s="16" t="s">
        <v>40</v>
      </c>
      <c r="W59" s="17" t="n">
        <f aca="false">I76</f>
        <v>0.97</v>
      </c>
      <c r="X59" s="17"/>
      <c r="Y59" s="17"/>
    </row>
    <row r="60" customFormat="false" ht="19.7" hidden="false" customHeight="false" outlineLevel="0" collapsed="false">
      <c r="A60" s="8" t="s">
        <v>21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  <c r="O60" s="14"/>
      <c r="P60" s="16" t="s">
        <v>41</v>
      </c>
      <c r="Q60" s="17" t="n">
        <f aca="false">I51</f>
        <v>0.676666666666667</v>
      </c>
      <c r="R60" s="17"/>
      <c r="S60" s="17"/>
      <c r="T60" s="16"/>
      <c r="U60" s="14"/>
      <c r="V60" s="16" t="s">
        <v>42</v>
      </c>
      <c r="W60" s="17" t="n">
        <f aca="false">I77</f>
        <v>0.946666666666667</v>
      </c>
      <c r="X60" s="17"/>
      <c r="Y60" s="17"/>
    </row>
    <row r="61" customFormat="false" ht="19.7" hidden="false" customHeight="false" outlineLevel="0" collapsed="false">
      <c r="A61" s="8" t="s">
        <v>22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  <c r="O61" s="14" t="s">
        <v>43</v>
      </c>
      <c r="P61" s="16" t="s">
        <v>44</v>
      </c>
      <c r="Q61" s="17" t="n">
        <f aca="false">X23</f>
        <v>0.863333333333333</v>
      </c>
      <c r="R61" s="17" t="n">
        <v>0.72</v>
      </c>
      <c r="S61" s="17" t="n">
        <f aca="false">STDEV(Q61:Q63)</f>
        <v>0.130398250385899</v>
      </c>
      <c r="T61" s="16" t="n">
        <v>15</v>
      </c>
      <c r="U61" s="14" t="s">
        <v>45</v>
      </c>
      <c r="V61" s="16" t="s">
        <v>46</v>
      </c>
      <c r="W61" s="17" t="n">
        <f aca="false">X49</f>
        <v>0.916666666666667</v>
      </c>
      <c r="X61" s="17" t="n">
        <f aca="false">AVERAGE(W61:W63)</f>
        <v>0.95</v>
      </c>
      <c r="Y61" s="17" t="n">
        <f aca="false">STDEV(W61:W63)</f>
        <v>0.0288675134594813</v>
      </c>
    </row>
    <row r="62" customFormat="false" ht="19.7" hidden="false" customHeight="false" outlineLevel="0" collapsed="false">
      <c r="A62" s="8" t="s">
        <v>23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  <c r="O62" s="14"/>
      <c r="P62" s="16" t="s">
        <v>47</v>
      </c>
      <c r="Q62" s="17" t="n">
        <f aca="false">X24</f>
        <v>0.616666666666667</v>
      </c>
      <c r="R62" s="17"/>
      <c r="S62" s="17"/>
      <c r="T62" s="16"/>
      <c r="U62" s="14"/>
      <c r="V62" s="16" t="s">
        <v>48</v>
      </c>
      <c r="W62" s="17" t="n">
        <f aca="false">X50</f>
        <v>0.966666666666667</v>
      </c>
      <c r="X62" s="17"/>
      <c r="Y62" s="17"/>
    </row>
    <row r="63" customFormat="false" ht="19.7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  <c r="O63" s="14"/>
      <c r="P63" s="16" t="s">
        <v>49</v>
      </c>
      <c r="Q63" s="17" t="n">
        <f aca="false">X25</f>
        <v>0.666666666666667</v>
      </c>
      <c r="R63" s="17"/>
      <c r="S63" s="17"/>
      <c r="T63" s="16"/>
      <c r="U63" s="14"/>
      <c r="V63" s="16" t="s">
        <v>50</v>
      </c>
      <c r="W63" s="17" t="n">
        <f aca="false">X51</f>
        <v>0.966666666666667</v>
      </c>
      <c r="X63" s="17"/>
      <c r="Y63" s="17"/>
    </row>
    <row r="64" customFormat="false" ht="19.7" hidden="false" customHeight="false" outlineLevel="0" collapsed="false">
      <c r="A64" s="6" t="s">
        <v>9</v>
      </c>
      <c r="B64" s="6" t="s">
        <v>10</v>
      </c>
      <c r="C64" s="6" t="s">
        <v>11</v>
      </c>
      <c r="D64" s="6" t="s">
        <v>12</v>
      </c>
      <c r="E64" s="6" t="s">
        <v>13</v>
      </c>
      <c r="F64" s="6" t="s">
        <v>20</v>
      </c>
      <c r="G64" s="6" t="s">
        <v>15</v>
      </c>
      <c r="H64" s="6" t="s">
        <v>16</v>
      </c>
      <c r="I64" s="6" t="s">
        <v>17</v>
      </c>
      <c r="J64" s="6" t="s">
        <v>18</v>
      </c>
      <c r="K64" s="7" t="s">
        <v>24</v>
      </c>
      <c r="L64" s="7"/>
      <c r="M64" s="7"/>
      <c r="O64" s="14" t="s">
        <v>51</v>
      </c>
      <c r="P64" s="16" t="s">
        <v>52</v>
      </c>
      <c r="Q64" s="17" t="n">
        <f aca="false">AL23</f>
        <v>0.623333333333333</v>
      </c>
      <c r="R64" s="17" t="n">
        <v>0.54</v>
      </c>
      <c r="S64" s="17" t="n">
        <f aca="false">STDEV(Q64:Q66)</f>
        <v>0.0945946517946345</v>
      </c>
      <c r="T64" s="16" t="n">
        <v>5</v>
      </c>
      <c r="U64" s="14" t="s">
        <v>53</v>
      </c>
      <c r="V64" s="16" t="s">
        <v>54</v>
      </c>
      <c r="W64" s="17" t="n">
        <f aca="false">AL49</f>
        <v>0.616666666666667</v>
      </c>
      <c r="X64" s="17" t="n">
        <f aca="false">AVERAGE(W64:W66)</f>
        <v>0.61</v>
      </c>
      <c r="Y64" s="17" t="n">
        <f aca="false">STDEV(W64:W66)</f>
        <v>0.0835330939076111</v>
      </c>
    </row>
    <row r="65" customFormat="false" ht="19.7" hidden="false" customHeight="false" outlineLevel="0" collapsed="false">
      <c r="A65" s="8" t="s">
        <v>21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  <c r="O65" s="14"/>
      <c r="P65" s="16" t="s">
        <v>55</v>
      </c>
      <c r="Q65" s="17" t="n">
        <f aca="false">AL24</f>
        <v>0.436666666666667</v>
      </c>
      <c r="R65" s="17"/>
      <c r="S65" s="17"/>
      <c r="T65" s="16"/>
      <c r="U65" s="14"/>
      <c r="V65" s="16" t="s">
        <v>56</v>
      </c>
      <c r="W65" s="17" t="n">
        <f aca="false">AL50</f>
        <v>0.523333333333333</v>
      </c>
      <c r="X65" s="17"/>
      <c r="Y65" s="17"/>
    </row>
    <row r="66" customFormat="false" ht="19.7" hidden="false" customHeight="false" outlineLevel="0" collapsed="false">
      <c r="A66" s="8" t="s">
        <v>22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  <c r="O66" s="14"/>
      <c r="P66" s="16" t="s">
        <v>57</v>
      </c>
      <c r="Q66" s="17" t="n">
        <f aca="false">AL25</f>
        <v>0.556666666666667</v>
      </c>
      <c r="R66" s="17"/>
      <c r="S66" s="17"/>
      <c r="T66" s="16"/>
      <c r="U66" s="14"/>
      <c r="V66" s="16" t="s">
        <v>58</v>
      </c>
      <c r="W66" s="17" t="n">
        <f aca="false">AL51</f>
        <v>0.69</v>
      </c>
      <c r="X66" s="17"/>
      <c r="Y66" s="17"/>
    </row>
    <row r="67" customFormat="false" ht="19.7" hidden="false" customHeight="false" outlineLevel="0" collapsed="false">
      <c r="A67" s="8" t="s">
        <v>23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9.7" hidden="false" customHeight="false" outlineLevel="0" collapsed="false">
      <c r="A68" s="4"/>
      <c r="D68" s="4"/>
      <c r="O68" s="16" t="s">
        <v>59</v>
      </c>
      <c r="P68" s="16" t="s">
        <v>60</v>
      </c>
      <c r="Q68" s="16" t="s">
        <v>33</v>
      </c>
      <c r="R68" s="16" t="s">
        <v>61</v>
      </c>
      <c r="S68" s="16" t="s">
        <v>62</v>
      </c>
      <c r="T68" s="16" t="s">
        <v>63</v>
      </c>
    </row>
    <row r="69" customFormat="false" ht="19.7" hidden="false" customHeight="false" outlineLevel="0" collapsed="false">
      <c r="A69" s="6" t="s">
        <v>9</v>
      </c>
      <c r="B69" s="6" t="s">
        <v>10</v>
      </c>
      <c r="C69" s="6" t="s">
        <v>11</v>
      </c>
      <c r="D69" s="6" t="s">
        <v>12</v>
      </c>
      <c r="E69" s="6" t="s">
        <v>13</v>
      </c>
      <c r="F69" s="6" t="s">
        <v>20</v>
      </c>
      <c r="G69" s="6" t="s">
        <v>15</v>
      </c>
      <c r="H69" s="6" t="s">
        <v>16</v>
      </c>
      <c r="I69" s="6" t="s">
        <v>17</v>
      </c>
      <c r="J69" s="6" t="s">
        <v>18</v>
      </c>
      <c r="K69" s="7" t="s">
        <v>25</v>
      </c>
      <c r="L69" s="7"/>
      <c r="M69" s="7"/>
      <c r="O69" s="18" t="s">
        <v>30</v>
      </c>
      <c r="P69" s="17" t="n">
        <f aca="false">R58</f>
        <v>0.62</v>
      </c>
      <c r="Q69" s="16" t="n">
        <f aca="false">T58</f>
        <v>30</v>
      </c>
      <c r="R69" s="17" t="n">
        <f aca="false">S58</f>
        <v>0.117015351952607</v>
      </c>
      <c r="S69" s="19"/>
      <c r="T69" s="19"/>
    </row>
    <row r="70" customFormat="false" ht="19.7" hidden="false" customHeight="false" outlineLevel="0" collapsed="false">
      <c r="A70" s="8" t="s">
        <v>21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  <c r="O70" s="16"/>
      <c r="P70" s="17" t="n">
        <f aca="false">R61</f>
        <v>0.72</v>
      </c>
      <c r="Q70" s="16" t="n">
        <f aca="false">T61</f>
        <v>15</v>
      </c>
      <c r="R70" s="17" t="n">
        <f aca="false">S61</f>
        <v>0.130398250385899</v>
      </c>
      <c r="S70" s="19"/>
      <c r="T70" s="19"/>
    </row>
    <row r="71" customFormat="false" ht="19.7" hidden="false" customHeight="false" outlineLevel="0" collapsed="false">
      <c r="A71" s="8" t="s">
        <v>22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  <c r="O71" s="16"/>
      <c r="P71" s="17" t="n">
        <f aca="false">R64</f>
        <v>0.54</v>
      </c>
      <c r="Q71" s="16" t="n">
        <f aca="false">T64</f>
        <v>5</v>
      </c>
      <c r="R71" s="17" t="n">
        <f aca="false">S64</f>
        <v>0.0945946517946345</v>
      </c>
      <c r="S71" s="19"/>
      <c r="T71" s="19"/>
    </row>
    <row r="72" customFormat="false" ht="19.7" hidden="false" customHeight="false" outlineLevel="0" collapsed="false">
      <c r="A72" s="8" t="s">
        <v>23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  <c r="O72" s="19"/>
      <c r="P72" s="19"/>
      <c r="Q72" s="19"/>
      <c r="R72" s="19"/>
      <c r="S72" s="19"/>
      <c r="T72" s="19"/>
    </row>
    <row r="73" customFormat="false" ht="19.7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  <c r="O73" s="18" t="s">
        <v>64</v>
      </c>
      <c r="P73" s="17" t="n">
        <f aca="false">X58</f>
        <v>0.962222222222222</v>
      </c>
      <c r="Q73" s="16" t="n">
        <f aca="false">T58</f>
        <v>30</v>
      </c>
      <c r="R73" s="17" t="n">
        <f aca="false">Y58</f>
        <v>0.013471506281091</v>
      </c>
      <c r="S73" s="16" t="n">
        <f aca="false">P73/P69-1</f>
        <v>0.551971326164874</v>
      </c>
      <c r="T73" s="16" t="n">
        <f aca="false">R73/R69</f>
        <v>0.115125973270133</v>
      </c>
    </row>
    <row r="74" customFormat="false" ht="19.7" hidden="false" customHeight="false" outlineLevel="0" collapsed="false">
      <c r="A74" s="6" t="s">
        <v>9</v>
      </c>
      <c r="B74" s="6" t="s">
        <v>10</v>
      </c>
      <c r="C74" s="6" t="s">
        <v>11</v>
      </c>
      <c r="D74" s="6" t="s">
        <v>12</v>
      </c>
      <c r="E74" s="6" t="s">
        <v>13</v>
      </c>
      <c r="F74" s="6" t="s">
        <v>20</v>
      </c>
      <c r="G74" s="6" t="s">
        <v>15</v>
      </c>
      <c r="H74" s="6" t="s">
        <v>16</v>
      </c>
      <c r="I74" s="6" t="s">
        <v>17</v>
      </c>
      <c r="J74" s="6" t="s">
        <v>18</v>
      </c>
      <c r="K74" s="11" t="s">
        <v>26</v>
      </c>
      <c r="L74" s="11"/>
      <c r="M74" s="11"/>
      <c r="O74" s="16"/>
      <c r="P74" s="17" t="n">
        <f aca="false">X61</f>
        <v>0.95</v>
      </c>
      <c r="Q74" s="16" t="n">
        <f aca="false">T61</f>
        <v>15</v>
      </c>
      <c r="R74" s="17" t="n">
        <f aca="false">Y61</f>
        <v>0.0288675134594813</v>
      </c>
      <c r="S74" s="16" t="n">
        <f aca="false">P74/P70-1</f>
        <v>0.319444444444445</v>
      </c>
      <c r="T74" s="16" t="n">
        <f aca="false">R74/R70</f>
        <v>0.221379607272729</v>
      </c>
    </row>
    <row r="75" customFormat="false" ht="19.7" hidden="false" customHeight="false" outlineLevel="0" collapsed="false">
      <c r="A75" s="8" t="s">
        <v>21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  <c r="O75" s="16"/>
      <c r="P75" s="17" t="n">
        <f aca="false">X64</f>
        <v>0.61</v>
      </c>
      <c r="Q75" s="16" t="n">
        <f aca="false">T64</f>
        <v>5</v>
      </c>
      <c r="R75" s="17" t="n">
        <f aca="false">Y64</f>
        <v>0.0835330939076111</v>
      </c>
      <c r="S75" s="16" t="n">
        <f aca="false">P75/P71-1</f>
        <v>0.12962962962963</v>
      </c>
      <c r="T75" s="16" t="n">
        <f aca="false">R75/R71</f>
        <v>0.883063601618429</v>
      </c>
    </row>
    <row r="76" customFormat="false" ht="19.7" hidden="false" customHeight="false" outlineLevel="0" collapsed="false">
      <c r="A76" s="8" t="s">
        <v>22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  <c r="O76" s="19"/>
      <c r="P76" s="20"/>
      <c r="Q76" s="19"/>
      <c r="R76" s="20"/>
      <c r="S76" s="19"/>
      <c r="T76" s="19"/>
    </row>
    <row r="77" customFormat="false" ht="19.7" hidden="false" customHeight="false" outlineLevel="0" collapsed="false">
      <c r="A77" s="8" t="s">
        <v>23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  <c r="O77" s="16" t="s">
        <v>65</v>
      </c>
      <c r="P77" s="20"/>
      <c r="Q77" s="19"/>
      <c r="R77" s="20"/>
      <c r="S77" s="16" t="n">
        <f aca="false">AVERAGE(S73:S75)</f>
        <v>0.33368180007965</v>
      </c>
      <c r="T77" s="19"/>
    </row>
    <row r="78" customFormat="false" ht="19.7" hidden="false" customHeight="false" outlineLevel="0" collapsed="false">
      <c r="O78" s="16" t="s">
        <v>66</v>
      </c>
      <c r="P78" s="20"/>
      <c r="Q78" s="19"/>
      <c r="R78" s="20"/>
      <c r="S78" s="19"/>
      <c r="T78" s="16" t="n">
        <f aca="false">AVERAGE(T73:T75)</f>
        <v>0.40652306072043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9.7" hidden="false" customHeight="false" outlineLevel="0" collapsed="false">
      <c r="N81" s="16" t="s">
        <v>67</v>
      </c>
      <c r="O81" s="16" t="s">
        <v>68</v>
      </c>
      <c r="P81" s="16" t="s">
        <v>12</v>
      </c>
      <c r="Q81" s="16" t="s">
        <v>61</v>
      </c>
      <c r="R81" s="16" t="s">
        <v>33</v>
      </c>
    </row>
    <row r="82" customFormat="false" ht="19.7" hidden="false" customHeight="false" outlineLevel="0" collapsed="false">
      <c r="N82" s="16" t="n">
        <v>1</v>
      </c>
      <c r="O82" s="16" t="s">
        <v>36</v>
      </c>
      <c r="P82" s="17" t="n">
        <f aca="false">Q58</f>
        <v>0.7</v>
      </c>
      <c r="Q82" s="16" t="n">
        <f aca="false">STDEV(I34,I39,I44)</f>
        <v>0.0435889894354067</v>
      </c>
      <c r="R82" s="16" t="n">
        <v>30</v>
      </c>
    </row>
    <row r="83" customFormat="false" ht="19.7" hidden="false" customHeight="false" outlineLevel="0" collapsed="false">
      <c r="N83" s="16"/>
      <c r="O83" s="16" t="s">
        <v>44</v>
      </c>
      <c r="P83" s="17" t="n">
        <f aca="false">Q61</f>
        <v>0.863333333333333</v>
      </c>
      <c r="Q83" s="21" t="n">
        <f aca="false">STDEV(X8,X13,X18)</f>
        <v>0.0152752523165195</v>
      </c>
      <c r="R83" s="16" t="n">
        <v>15</v>
      </c>
    </row>
    <row r="84" customFormat="false" ht="19.7" hidden="false" customHeight="false" outlineLevel="0" collapsed="false">
      <c r="N84" s="16"/>
      <c r="O84" s="16" t="s">
        <v>52</v>
      </c>
      <c r="P84" s="17" t="n">
        <f aca="false">Q64</f>
        <v>0.623333333333333</v>
      </c>
      <c r="Q84" s="21" t="n">
        <f aca="false">STDEV(AL8,AL13,AL18)</f>
        <v>0.155670592384475</v>
      </c>
      <c r="R84" s="16" t="n">
        <v>5</v>
      </c>
    </row>
    <row r="85" customFormat="false" ht="19.7" hidden="false" customHeight="false" outlineLevel="0" collapsed="false">
      <c r="N85" s="22"/>
      <c r="O85" s="22"/>
      <c r="P85" s="22"/>
      <c r="Q85" s="23"/>
      <c r="R85" s="22"/>
    </row>
    <row r="86" customFormat="false" ht="19.7" hidden="false" customHeight="false" outlineLevel="0" collapsed="false">
      <c r="N86" s="16" t="n">
        <v>2</v>
      </c>
      <c r="O86" s="16" t="s">
        <v>39</v>
      </c>
      <c r="P86" s="17" t="n">
        <f aca="false">Q59</f>
        <v>0.486666666666667</v>
      </c>
      <c r="Q86" s="16" t="n">
        <f aca="false">STDEV(I35,I40,I45)</f>
        <v>0.0152752523165195</v>
      </c>
      <c r="R86" s="16" t="n">
        <v>30</v>
      </c>
    </row>
    <row r="87" customFormat="false" ht="19.7" hidden="false" customHeight="false" outlineLevel="0" collapsed="false">
      <c r="N87" s="16"/>
      <c r="O87" s="16" t="s">
        <v>47</v>
      </c>
      <c r="P87" s="17" t="n">
        <f aca="false">Q62</f>
        <v>0.616666666666667</v>
      </c>
      <c r="Q87" s="16" t="n">
        <f aca="false">STDEV(X9,X14,X19)</f>
        <v>0.161658075373095</v>
      </c>
      <c r="R87" s="16" t="n">
        <v>15</v>
      </c>
    </row>
    <row r="88" customFormat="false" ht="19.7" hidden="false" customHeight="false" outlineLevel="0" collapsed="false">
      <c r="N88" s="16"/>
      <c r="O88" s="16" t="s">
        <v>55</v>
      </c>
      <c r="P88" s="17" t="n">
        <f aca="false">Q65</f>
        <v>0.436666666666667</v>
      </c>
      <c r="Q88" s="16" t="n">
        <f aca="false">STDEV(AL9,AL14,AL19)</f>
        <v>0.225018517756502</v>
      </c>
      <c r="R88" s="16" t="n">
        <v>5</v>
      </c>
    </row>
    <row r="89" customFormat="false" ht="19.7" hidden="false" customHeight="false" outlineLevel="0" collapsed="false">
      <c r="N89" s="22"/>
      <c r="O89" s="22"/>
      <c r="P89" s="22"/>
      <c r="Q89" s="23"/>
      <c r="R89" s="22"/>
    </row>
    <row r="90" customFormat="false" ht="19.7" hidden="false" customHeight="false" outlineLevel="0" collapsed="false">
      <c r="N90" s="16" t="n">
        <v>3</v>
      </c>
      <c r="O90" s="16" t="s">
        <v>41</v>
      </c>
      <c r="P90" s="17" t="n">
        <f aca="false">Q60</f>
        <v>0.676666666666667</v>
      </c>
      <c r="Q90" s="16" t="n">
        <f aca="false">STDEV(I36,I41,I46)</f>
        <v>0.0503322295684717</v>
      </c>
      <c r="R90" s="16" t="n">
        <v>30</v>
      </c>
    </row>
    <row r="91" customFormat="false" ht="19.7" hidden="false" customHeight="false" outlineLevel="0" collapsed="false">
      <c r="N91" s="16"/>
      <c r="O91" s="16" t="s">
        <v>49</v>
      </c>
      <c r="P91" s="17" t="n">
        <f aca="false">Q63</f>
        <v>0.666666666666667</v>
      </c>
      <c r="Q91" s="16" t="n">
        <f aca="false">STDEV(X10,X15,X20)</f>
        <v>0.030550504633039</v>
      </c>
      <c r="R91" s="16" t="n">
        <v>15</v>
      </c>
    </row>
    <row r="92" customFormat="false" ht="19.7" hidden="false" customHeight="false" outlineLevel="0" collapsed="false">
      <c r="N92" s="16"/>
      <c r="O92" s="16" t="s">
        <v>57</v>
      </c>
      <c r="P92" s="17" t="n">
        <f aca="false">Q66</f>
        <v>0.556666666666667</v>
      </c>
      <c r="Q92" s="16" t="n">
        <f aca="false">STDEV(AL10,AL15,AL20)</f>
        <v>0.0585946527708232</v>
      </c>
      <c r="R92" s="16" t="n">
        <v>5</v>
      </c>
    </row>
    <row r="93" customFormat="false" ht="19.7" hidden="false" customHeight="false" outlineLevel="0" collapsed="false">
      <c r="N93" s="22"/>
      <c r="O93" s="22"/>
      <c r="P93" s="22"/>
      <c r="Q93" s="23"/>
      <c r="R93" s="22"/>
    </row>
    <row r="94" customFormat="false" ht="19.7" hidden="false" customHeight="false" outlineLevel="0" collapsed="false">
      <c r="N94" s="22"/>
      <c r="O94" s="22"/>
      <c r="P94" s="22"/>
      <c r="Q94" s="23"/>
      <c r="R94" s="22"/>
    </row>
    <row r="95" customFormat="false" ht="19.7" hidden="false" customHeight="false" outlineLevel="0" collapsed="false">
      <c r="N95" s="16" t="s">
        <v>69</v>
      </c>
      <c r="O95" s="16" t="s">
        <v>38</v>
      </c>
      <c r="P95" s="17" t="n">
        <f aca="false">W58</f>
        <v>0.97</v>
      </c>
      <c r="Q95" s="16" t="n">
        <f aca="false">STDEV(I60,I65,I70)</f>
        <v>0.0173205080756888</v>
      </c>
      <c r="R95" s="16" t="n">
        <v>30</v>
      </c>
    </row>
    <row r="96" customFormat="false" ht="19.7" hidden="false" customHeight="false" outlineLevel="0" collapsed="false">
      <c r="N96" s="16"/>
      <c r="O96" s="16" t="s">
        <v>46</v>
      </c>
      <c r="P96" s="17" t="n">
        <f aca="false">W61</f>
        <v>0.916666666666667</v>
      </c>
      <c r="Q96" s="16" t="n">
        <f aca="false">STDEV(X34,X39,X44)</f>
        <v>0.0568624070307733</v>
      </c>
      <c r="R96" s="16" t="n">
        <v>15</v>
      </c>
    </row>
    <row r="97" customFormat="false" ht="19.7" hidden="false" customHeight="false" outlineLevel="0" collapsed="false">
      <c r="N97" s="16"/>
      <c r="O97" s="16" t="s">
        <v>54</v>
      </c>
      <c r="P97" s="17" t="n">
        <f aca="false">W64</f>
        <v>0.616666666666667</v>
      </c>
      <c r="Q97" s="16" t="n">
        <f aca="false">STDEV(AL34,AL39,AL44)</f>
        <v>0.300887575903913</v>
      </c>
      <c r="R97" s="16" t="n">
        <v>5</v>
      </c>
    </row>
    <row r="98" customFormat="false" ht="19.7" hidden="false" customHeight="false" outlineLevel="0" collapsed="false">
      <c r="N98" s="22"/>
      <c r="O98" s="22"/>
      <c r="P98" s="22"/>
      <c r="Q98" s="23"/>
      <c r="R98" s="22"/>
    </row>
    <row r="99" customFormat="false" ht="19.7" hidden="false" customHeight="false" outlineLevel="0" collapsed="false">
      <c r="N99" s="16" t="s">
        <v>70</v>
      </c>
      <c r="O99" s="16" t="s">
        <v>40</v>
      </c>
      <c r="P99" s="17" t="n">
        <f aca="false">W59</f>
        <v>0.97</v>
      </c>
      <c r="Q99" s="16" t="n">
        <f aca="false">STDEV(I61,I66,I71)</f>
        <v>0.02</v>
      </c>
      <c r="R99" s="16" t="n">
        <v>30</v>
      </c>
    </row>
    <row r="100" customFormat="false" ht="19.7" hidden="false" customHeight="false" outlineLevel="0" collapsed="false">
      <c r="N100" s="16"/>
      <c r="O100" s="16" t="s">
        <v>48</v>
      </c>
      <c r="P100" s="17" t="n">
        <f aca="false">W62</f>
        <v>0.966666666666667</v>
      </c>
      <c r="Q100" s="16" t="n">
        <f aca="false">STDEV(X35,X40,X45)</f>
        <v>0.023094010767585</v>
      </c>
      <c r="R100" s="16" t="n">
        <v>15</v>
      </c>
    </row>
    <row r="101" customFormat="false" ht="19.7" hidden="false" customHeight="false" outlineLevel="0" collapsed="false">
      <c r="N101" s="16"/>
      <c r="O101" s="16" t="s">
        <v>56</v>
      </c>
      <c r="P101" s="17" t="n">
        <f aca="false">W65</f>
        <v>0.523333333333333</v>
      </c>
      <c r="Q101" s="16" t="n">
        <f aca="false">STDEV(AL35,AL40,AL45)</f>
        <v>0.221434715736565</v>
      </c>
      <c r="R101" s="16" t="n">
        <v>5</v>
      </c>
    </row>
    <row r="102" customFormat="false" ht="19.7" hidden="false" customHeight="false" outlineLevel="0" collapsed="false">
      <c r="N102" s="22"/>
      <c r="O102" s="22"/>
      <c r="P102" s="22"/>
      <c r="Q102" s="23"/>
      <c r="R102" s="22"/>
    </row>
    <row r="103" customFormat="false" ht="19.7" hidden="false" customHeight="false" outlineLevel="0" collapsed="false">
      <c r="N103" s="16" t="s">
        <v>71</v>
      </c>
      <c r="O103" s="16" t="s">
        <v>42</v>
      </c>
      <c r="P103" s="17" t="n">
        <f aca="false">W60</f>
        <v>0.946666666666667</v>
      </c>
      <c r="Q103" s="16" t="n">
        <f aca="false">STDEV(I62,I67,I72)</f>
        <v>0.0378593889720018</v>
      </c>
      <c r="R103" s="16" t="n">
        <v>30</v>
      </c>
    </row>
    <row r="104" customFormat="false" ht="19.7" hidden="false" customHeight="false" outlineLevel="0" collapsed="false">
      <c r="N104" s="16"/>
      <c r="O104" s="16" t="s">
        <v>50</v>
      </c>
      <c r="P104" s="17" t="n">
        <f aca="false">W63</f>
        <v>0.966666666666667</v>
      </c>
      <c r="Q104" s="16" t="n">
        <f aca="false">STDEV(X36,X41,X46)</f>
        <v>0.0152752523165194</v>
      </c>
      <c r="R104" s="16" t="n">
        <v>15</v>
      </c>
    </row>
    <row r="105" customFormat="false" ht="19.7" hidden="false" customHeight="false" outlineLevel="0" collapsed="false">
      <c r="N105" s="16"/>
      <c r="O105" s="16" t="s">
        <v>58</v>
      </c>
      <c r="P105" s="17" t="n">
        <f aca="false">W66</f>
        <v>0.69</v>
      </c>
      <c r="Q105" s="16" t="n">
        <f aca="false">STDEV(AL36,AL41,AL46)</f>
        <v>0.02</v>
      </c>
      <c r="R105" s="16" t="n">
        <v>5</v>
      </c>
    </row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</sheetData>
  <mergeCells count="69">
    <mergeCell ref="A1:B1"/>
    <mergeCell ref="D1:G1"/>
    <mergeCell ref="P1:Q1"/>
    <mergeCell ref="S1:V1"/>
    <mergeCell ref="AD1:AE1"/>
    <mergeCell ref="AG1:AJ1"/>
    <mergeCell ref="K7:M10"/>
    <mergeCell ref="Z7:AB10"/>
    <mergeCell ref="AN7:AP10"/>
    <mergeCell ref="K12:M15"/>
    <mergeCell ref="Z12:AB15"/>
    <mergeCell ref="AN12:AP15"/>
    <mergeCell ref="K17:M20"/>
    <mergeCell ref="Z17:AB20"/>
    <mergeCell ref="AN17:AP20"/>
    <mergeCell ref="K22:M25"/>
    <mergeCell ref="Z22:AB25"/>
    <mergeCell ref="AN22:AP25"/>
    <mergeCell ref="A27:B27"/>
    <mergeCell ref="D27:G27"/>
    <mergeCell ref="P27:Q27"/>
    <mergeCell ref="S27:V27"/>
    <mergeCell ref="AD27:AE27"/>
    <mergeCell ref="AG27:AJ27"/>
    <mergeCell ref="K33:M36"/>
    <mergeCell ref="Z33:AB36"/>
    <mergeCell ref="AN33:AP36"/>
    <mergeCell ref="K38:M41"/>
    <mergeCell ref="Z38:AB41"/>
    <mergeCell ref="AN38:AP41"/>
    <mergeCell ref="K43:M46"/>
    <mergeCell ref="Z43:AB46"/>
    <mergeCell ref="AN43:AP46"/>
    <mergeCell ref="K48:M51"/>
    <mergeCell ref="Z48:AB51"/>
    <mergeCell ref="AN48:AP51"/>
    <mergeCell ref="A53:B53"/>
    <mergeCell ref="D53:G53"/>
    <mergeCell ref="O58:O60"/>
    <mergeCell ref="R58:R60"/>
    <mergeCell ref="S58:S60"/>
    <mergeCell ref="T58:T60"/>
    <mergeCell ref="U58:U60"/>
    <mergeCell ref="X58:X60"/>
    <mergeCell ref="Y58:Y60"/>
    <mergeCell ref="K59:M62"/>
    <mergeCell ref="O61:O63"/>
    <mergeCell ref="R61:R63"/>
    <mergeCell ref="S61:S63"/>
    <mergeCell ref="T61:T63"/>
    <mergeCell ref="U61:U63"/>
    <mergeCell ref="X61:X63"/>
    <mergeCell ref="Y61:Y63"/>
    <mergeCell ref="K64:M67"/>
    <mergeCell ref="O64:O66"/>
    <mergeCell ref="R64:R66"/>
    <mergeCell ref="S64:S66"/>
    <mergeCell ref="T64:T66"/>
    <mergeCell ref="U64:U66"/>
    <mergeCell ref="X64:X66"/>
    <mergeCell ref="Y64:Y66"/>
    <mergeCell ref="K69:M72"/>
    <mergeCell ref="K74:M77"/>
    <mergeCell ref="N82:N84"/>
    <mergeCell ref="N86:N88"/>
    <mergeCell ref="N90:N92"/>
    <mergeCell ref="N95:N97"/>
    <mergeCell ref="N99:N101"/>
    <mergeCell ref="N103:N10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72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3</v>
      </c>
      <c r="B5" s="5"/>
      <c r="C5" s="5"/>
    </row>
    <row r="6" customFormat="false" ht="19.7" hidden="false" customHeight="false" outlineLevel="0" collapsed="false">
      <c r="A6" s="5" t="s">
        <v>6</v>
      </c>
      <c r="B6" s="5"/>
      <c r="C6" s="5"/>
    </row>
    <row r="7" customFormat="false" ht="19.7" hidden="false" customHeight="false" outlineLevel="0" collapsed="false">
      <c r="A7" s="5" t="s">
        <v>8</v>
      </c>
      <c r="B7" s="5"/>
      <c r="C7" s="5"/>
    </row>
    <row r="9" customFormat="false" ht="19.7" hidden="false" customHeight="fals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20</v>
      </c>
      <c r="G9" s="6" t="s">
        <v>18</v>
      </c>
      <c r="H9" s="7" t="s">
        <v>19</v>
      </c>
      <c r="I9" s="7"/>
      <c r="J9" s="7"/>
    </row>
    <row r="10" customFormat="false" ht="19.7" hidden="false" customHeight="false" outlineLevel="0" collapsed="false">
      <c r="A10" s="8" t="s">
        <v>21</v>
      </c>
      <c r="B10" s="9" t="n">
        <v>27</v>
      </c>
      <c r="C10" s="9" t="n">
        <v>1</v>
      </c>
      <c r="D10" s="10" t="n">
        <v>0.96</v>
      </c>
      <c r="E10" s="9" t="s">
        <v>73</v>
      </c>
      <c r="F10" s="9" t="s">
        <v>73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22</v>
      </c>
      <c r="B11" s="9" t="n">
        <v>27</v>
      </c>
      <c r="C11" s="9" t="n">
        <v>1</v>
      </c>
      <c r="D11" s="10" t="n">
        <v>0.96</v>
      </c>
      <c r="E11" s="9" t="s">
        <v>73</v>
      </c>
      <c r="F11" s="9" t="s">
        <v>73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23</v>
      </c>
      <c r="B12" s="9" t="n">
        <v>27</v>
      </c>
      <c r="C12" s="9" t="n">
        <v>0</v>
      </c>
      <c r="D12" s="10" t="n">
        <v>1</v>
      </c>
      <c r="E12" s="9" t="s">
        <v>73</v>
      </c>
      <c r="F12" s="9" t="s">
        <v>73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20</v>
      </c>
      <c r="G14" s="6" t="s">
        <v>18</v>
      </c>
      <c r="H14" s="7" t="s">
        <v>24</v>
      </c>
      <c r="I14" s="7"/>
      <c r="J14" s="7"/>
    </row>
    <row r="15" customFormat="false" ht="19.7" hidden="false" customHeight="false" outlineLevel="0" collapsed="false">
      <c r="A15" s="8" t="s">
        <v>21</v>
      </c>
      <c r="B15" s="9" t="n">
        <v>26</v>
      </c>
      <c r="C15" s="9" t="n">
        <v>3</v>
      </c>
      <c r="D15" s="10" t="n">
        <v>0.88</v>
      </c>
      <c r="E15" s="9" t="s">
        <v>73</v>
      </c>
      <c r="F15" s="9" t="s">
        <v>73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22</v>
      </c>
      <c r="B16" s="9" t="n">
        <v>26</v>
      </c>
      <c r="C16" s="9" t="n">
        <v>1</v>
      </c>
      <c r="D16" s="10" t="n">
        <v>0.96</v>
      </c>
      <c r="E16" s="9" t="s">
        <v>73</v>
      </c>
      <c r="F16" s="9" t="s">
        <v>73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23</v>
      </c>
      <c r="B17" s="9" t="n">
        <v>26</v>
      </c>
      <c r="C17" s="9" t="n">
        <v>1</v>
      </c>
      <c r="D17" s="10" t="n">
        <v>0.96</v>
      </c>
      <c r="E17" s="9" t="s">
        <v>73</v>
      </c>
      <c r="F17" s="9" t="s">
        <v>73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9</v>
      </c>
      <c r="B19" s="6" t="s">
        <v>10</v>
      </c>
      <c r="C19" s="6" t="s">
        <v>11</v>
      </c>
      <c r="D19" s="6" t="s">
        <v>12</v>
      </c>
      <c r="E19" s="6" t="s">
        <v>13</v>
      </c>
      <c r="F19" s="6" t="s">
        <v>20</v>
      </c>
      <c r="G19" s="6" t="s">
        <v>18</v>
      </c>
      <c r="H19" s="7" t="s">
        <v>25</v>
      </c>
      <c r="I19" s="7"/>
      <c r="J19" s="7"/>
    </row>
    <row r="20" customFormat="false" ht="19.7" hidden="false" customHeight="false" outlineLevel="0" collapsed="false">
      <c r="A20" s="8" t="s">
        <v>21</v>
      </c>
      <c r="B20" s="9" t="n">
        <v>27</v>
      </c>
      <c r="C20" s="9" t="n">
        <v>2</v>
      </c>
      <c r="D20" s="10" t="n">
        <v>0.93</v>
      </c>
      <c r="E20" s="9" t="s">
        <v>73</v>
      </c>
      <c r="F20" s="9" t="s">
        <v>73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22</v>
      </c>
      <c r="B21" s="9" t="n">
        <v>26</v>
      </c>
      <c r="C21" s="9" t="n">
        <v>1</v>
      </c>
      <c r="D21" s="10" t="n">
        <v>0.96</v>
      </c>
      <c r="E21" s="9" t="s">
        <v>73</v>
      </c>
      <c r="F21" s="9" t="s">
        <v>73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23</v>
      </c>
      <c r="B22" s="9" t="n">
        <v>26</v>
      </c>
      <c r="C22" s="9" t="n">
        <v>0</v>
      </c>
      <c r="D22" s="10" t="n">
        <v>1</v>
      </c>
      <c r="E22" s="9" t="s">
        <v>73</v>
      </c>
      <c r="F22" s="9" t="s">
        <v>73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9</v>
      </c>
      <c r="B24" s="6" t="s">
        <v>10</v>
      </c>
      <c r="C24" s="6" t="s">
        <v>11</v>
      </c>
      <c r="D24" s="6" t="s">
        <v>12</v>
      </c>
      <c r="E24" s="6" t="s">
        <v>13</v>
      </c>
      <c r="F24" s="6" t="s">
        <v>20</v>
      </c>
      <c r="G24" s="6" t="s">
        <v>18</v>
      </c>
      <c r="H24" s="11" t="s">
        <v>26</v>
      </c>
      <c r="I24" s="11"/>
      <c r="J24" s="11"/>
    </row>
    <row r="25" customFormat="false" ht="19.7" hidden="false" customHeight="false" outlineLevel="0" collapsed="false">
      <c r="A25" s="8" t="s">
        <v>21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22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23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74</v>
      </c>
      <c r="B30" s="1"/>
      <c r="C30" s="2"/>
      <c r="D30" s="3" t="s">
        <v>72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3</v>
      </c>
      <c r="B33" s="5"/>
      <c r="C33" s="5"/>
    </row>
    <row r="34" customFormat="false" ht="19.7" hidden="false" customHeight="false" outlineLevel="0" collapsed="false">
      <c r="A34" s="5" t="s">
        <v>7</v>
      </c>
      <c r="B34" s="5"/>
      <c r="C34" s="5"/>
    </row>
    <row r="35" customFormat="false" ht="19.7" hidden="false" customHeight="false" outlineLevel="0" collapsed="false">
      <c r="A35" s="5" t="s">
        <v>8</v>
      </c>
      <c r="B35" s="5"/>
      <c r="C35" s="5"/>
    </row>
    <row r="37" customFormat="false" ht="19.7" hidden="false" customHeight="false" outlineLevel="0" collapsed="false">
      <c r="A37" s="6" t="s">
        <v>9</v>
      </c>
      <c r="B37" s="6" t="s">
        <v>10</v>
      </c>
      <c r="C37" s="6" t="s">
        <v>11</v>
      </c>
      <c r="D37" s="6" t="s">
        <v>12</v>
      </c>
      <c r="E37" s="6" t="s">
        <v>13</v>
      </c>
      <c r="F37" s="6" t="s">
        <v>20</v>
      </c>
      <c r="G37" s="6" t="s">
        <v>18</v>
      </c>
      <c r="H37" s="7" t="s">
        <v>19</v>
      </c>
      <c r="I37" s="7"/>
      <c r="J37" s="7"/>
    </row>
    <row r="38" customFormat="false" ht="19.7" hidden="false" customHeight="false" outlineLevel="0" collapsed="false">
      <c r="A38" s="8" t="s">
        <v>21</v>
      </c>
      <c r="B38" s="9" t="n">
        <v>26</v>
      </c>
      <c r="C38" s="9" t="n">
        <v>5</v>
      </c>
      <c r="D38" s="9" t="n">
        <v>0.81</v>
      </c>
      <c r="E38" s="9" t="s">
        <v>73</v>
      </c>
      <c r="F38" s="9" t="s">
        <v>73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22</v>
      </c>
      <c r="B39" s="9" t="n">
        <v>26</v>
      </c>
      <c r="C39" s="9" t="n">
        <v>5</v>
      </c>
      <c r="D39" s="9" t="n">
        <v>0.81</v>
      </c>
      <c r="E39" s="9" t="s">
        <v>73</v>
      </c>
      <c r="F39" s="9" t="s">
        <v>73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23</v>
      </c>
      <c r="B40" s="9" t="n">
        <v>25</v>
      </c>
      <c r="C40" s="9" t="n">
        <v>5</v>
      </c>
      <c r="D40" s="9" t="n">
        <v>0.8</v>
      </c>
      <c r="E40" s="9" t="s">
        <v>73</v>
      </c>
      <c r="F40" s="9" t="s">
        <v>73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9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20</v>
      </c>
      <c r="G42" s="6" t="s">
        <v>18</v>
      </c>
      <c r="H42" s="7" t="s">
        <v>24</v>
      </c>
      <c r="I42" s="7"/>
      <c r="J42" s="7"/>
    </row>
    <row r="43" customFormat="false" ht="19.7" hidden="false" customHeight="false" outlineLevel="0" collapsed="false">
      <c r="A43" s="8" t="s">
        <v>21</v>
      </c>
      <c r="B43" s="9" t="n">
        <v>26</v>
      </c>
      <c r="C43" s="9" t="n">
        <v>5</v>
      </c>
      <c r="D43" s="9" t="n">
        <v>0.81</v>
      </c>
      <c r="E43" s="9" t="s">
        <v>73</v>
      </c>
      <c r="F43" s="9" t="s">
        <v>73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22</v>
      </c>
      <c r="B44" s="9" t="n">
        <v>26</v>
      </c>
      <c r="C44" s="9" t="n">
        <v>6</v>
      </c>
      <c r="D44" s="9" t="n">
        <v>0.77</v>
      </c>
      <c r="E44" s="9" t="s">
        <v>73</v>
      </c>
      <c r="F44" s="9" t="s">
        <v>73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23</v>
      </c>
      <c r="B45" s="9" t="n">
        <v>26</v>
      </c>
      <c r="C45" s="9" t="n">
        <v>3</v>
      </c>
      <c r="D45" s="9" t="n">
        <v>0.88</v>
      </c>
      <c r="E45" s="9" t="s">
        <v>73</v>
      </c>
      <c r="F45" s="9" t="s">
        <v>73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9</v>
      </c>
      <c r="B47" s="6" t="s">
        <v>10</v>
      </c>
      <c r="C47" s="6" t="s">
        <v>11</v>
      </c>
      <c r="D47" s="6" t="s">
        <v>12</v>
      </c>
      <c r="E47" s="6" t="s">
        <v>13</v>
      </c>
      <c r="F47" s="6" t="s">
        <v>20</v>
      </c>
      <c r="G47" s="6" t="s">
        <v>18</v>
      </c>
      <c r="H47" s="7" t="s">
        <v>25</v>
      </c>
      <c r="I47" s="7"/>
      <c r="J47" s="7"/>
    </row>
    <row r="48" customFormat="false" ht="19.7" hidden="false" customHeight="false" outlineLevel="0" collapsed="false">
      <c r="A48" s="8" t="s">
        <v>21</v>
      </c>
      <c r="B48" s="9" t="n">
        <v>26</v>
      </c>
      <c r="C48" s="9" t="n">
        <v>2</v>
      </c>
      <c r="D48" s="9" t="n">
        <v>0.92</v>
      </c>
      <c r="E48" s="9" t="s">
        <v>73</v>
      </c>
      <c r="F48" s="9" t="s">
        <v>73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22</v>
      </c>
      <c r="B49" s="9" t="n">
        <v>17</v>
      </c>
      <c r="C49" s="9" t="n">
        <v>3</v>
      </c>
      <c r="D49" s="9" t="n">
        <v>0.82</v>
      </c>
      <c r="E49" s="9" t="s">
        <v>73</v>
      </c>
      <c r="F49" s="9" t="s">
        <v>73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23</v>
      </c>
      <c r="B50" s="9" t="n">
        <v>26</v>
      </c>
      <c r="C50" s="9" t="n">
        <v>4</v>
      </c>
      <c r="D50" s="9" t="n">
        <v>0.85</v>
      </c>
      <c r="E50" s="9" t="s">
        <v>73</v>
      </c>
      <c r="F50" s="9" t="s">
        <v>73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9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20</v>
      </c>
      <c r="G52" s="6" t="s">
        <v>18</v>
      </c>
      <c r="H52" s="11" t="s">
        <v>26</v>
      </c>
      <c r="I52" s="11"/>
      <c r="J52" s="11"/>
    </row>
    <row r="53" customFormat="false" ht="19.7" hidden="false" customHeight="false" outlineLevel="0" collapsed="false">
      <c r="A53" s="8" t="s">
        <v>21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22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23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9" colorId="64" zoomScale="45" zoomScaleNormal="45" zoomScalePageLayoutView="100" workbookViewId="0">
      <selection pane="topLeft" activeCell="P37" activeCellId="0" sqref="P37"/>
    </sheetView>
  </sheetViews>
  <sheetFormatPr defaultColWidth="10.3476562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75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6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8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20</v>
      </c>
      <c r="G8" s="6" t="s">
        <v>18</v>
      </c>
      <c r="H8" s="7" t="s">
        <v>19</v>
      </c>
      <c r="I8" s="7"/>
      <c r="J8" s="7"/>
    </row>
    <row r="9" customFormat="false" ht="19.7" hidden="false" customHeight="false" outlineLevel="0" collapsed="false">
      <c r="A9" s="8" t="s">
        <v>21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22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23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9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20</v>
      </c>
      <c r="G13" s="6" t="s">
        <v>18</v>
      </c>
      <c r="H13" s="7" t="s">
        <v>24</v>
      </c>
      <c r="I13" s="7"/>
      <c r="J13" s="7"/>
    </row>
    <row r="14" customFormat="false" ht="19.7" hidden="false" customHeight="false" outlineLevel="0" collapsed="false">
      <c r="A14" s="8" t="s">
        <v>21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22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23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20</v>
      </c>
      <c r="G18" s="6" t="s">
        <v>18</v>
      </c>
      <c r="H18" s="7" t="s">
        <v>25</v>
      </c>
      <c r="I18" s="7"/>
      <c r="J18" s="7"/>
    </row>
    <row r="19" customFormat="false" ht="19.7" hidden="false" customHeight="false" outlineLevel="0" collapsed="false">
      <c r="A19" s="8" t="s">
        <v>21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22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23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9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20</v>
      </c>
      <c r="G23" s="6" t="s">
        <v>18</v>
      </c>
      <c r="H23" s="11" t="s">
        <v>26</v>
      </c>
      <c r="I23" s="11"/>
      <c r="J23" s="11"/>
    </row>
    <row r="24" customFormat="false" ht="19.7" hidden="false" customHeight="false" outlineLevel="0" collapsed="false">
      <c r="A24" s="8" t="s">
        <v>21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22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23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74</v>
      </c>
      <c r="B29" s="1"/>
      <c r="C29" s="2"/>
      <c r="D29" s="3" t="s">
        <v>75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3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7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8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9</v>
      </c>
      <c r="B36" s="6" t="s">
        <v>10</v>
      </c>
      <c r="C36" s="6" t="s">
        <v>11</v>
      </c>
      <c r="D36" s="6" t="s">
        <v>12</v>
      </c>
      <c r="E36" s="6" t="s">
        <v>13</v>
      </c>
      <c r="F36" s="6" t="s">
        <v>20</v>
      </c>
      <c r="G36" s="6" t="s">
        <v>18</v>
      </c>
      <c r="H36" s="7" t="s">
        <v>19</v>
      </c>
      <c r="I36" s="7"/>
      <c r="J36" s="7"/>
    </row>
    <row r="37" customFormat="false" ht="19.7" hidden="false" customHeight="false" outlineLevel="0" collapsed="false">
      <c r="A37" s="8" t="s">
        <v>21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22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23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9</v>
      </c>
      <c r="B41" s="6" t="s">
        <v>10</v>
      </c>
      <c r="C41" s="6" t="s">
        <v>11</v>
      </c>
      <c r="D41" s="6" t="s">
        <v>12</v>
      </c>
      <c r="E41" s="6" t="s">
        <v>13</v>
      </c>
      <c r="F41" s="6" t="s">
        <v>20</v>
      </c>
      <c r="G41" s="6" t="s">
        <v>18</v>
      </c>
      <c r="H41" s="7" t="s">
        <v>24</v>
      </c>
      <c r="I41" s="7"/>
      <c r="J41" s="7"/>
    </row>
    <row r="42" customFormat="false" ht="19.7" hidden="false" customHeight="false" outlineLevel="0" collapsed="false">
      <c r="A42" s="8" t="s">
        <v>21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22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23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9</v>
      </c>
      <c r="B46" s="6" t="s">
        <v>10</v>
      </c>
      <c r="C46" s="6" t="s">
        <v>11</v>
      </c>
      <c r="D46" s="6" t="s">
        <v>12</v>
      </c>
      <c r="E46" s="6" t="s">
        <v>13</v>
      </c>
      <c r="F46" s="6" t="s">
        <v>20</v>
      </c>
      <c r="G46" s="6" t="s">
        <v>18</v>
      </c>
      <c r="H46" s="7" t="s">
        <v>25</v>
      </c>
      <c r="I46" s="7"/>
      <c r="J46" s="7"/>
    </row>
    <row r="47" customFormat="false" ht="19.7" hidden="false" customHeight="false" outlineLevel="0" collapsed="false">
      <c r="A47" s="8" t="s">
        <v>21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22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23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9</v>
      </c>
      <c r="B51" s="6" t="s">
        <v>10</v>
      </c>
      <c r="C51" s="6" t="s">
        <v>11</v>
      </c>
      <c r="D51" s="6" t="s">
        <v>12</v>
      </c>
      <c r="E51" s="6" t="s">
        <v>13</v>
      </c>
      <c r="F51" s="6" t="s">
        <v>20</v>
      </c>
      <c r="G51" s="6" t="s">
        <v>18</v>
      </c>
      <c r="H51" s="11" t="s">
        <v>26</v>
      </c>
      <c r="I51" s="11"/>
      <c r="J51" s="11"/>
    </row>
    <row r="52" customFormat="false" ht="19.7" hidden="false" customHeight="false" outlineLevel="0" collapsed="false">
      <c r="A52" s="8" t="s">
        <v>21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22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23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2022-11-08T10:32:16Z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